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29CE6909-83B7-4D3C-95F2-664E87C2BBE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Pol'!$A$8:$V$532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Pol'!$A$1:$X$534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V8" i="12" s="1"/>
  <c r="G21" i="12"/>
  <c r="G20" i="12" s="1"/>
  <c r="I21" i="12"/>
  <c r="K21" i="12"/>
  <c r="O21" i="12"/>
  <c r="O20" i="12" s="1"/>
  <c r="Q21" i="12"/>
  <c r="Q20" i="12" s="1"/>
  <c r="V21" i="12"/>
  <c r="G23" i="12"/>
  <c r="M23" i="12" s="1"/>
  <c r="I23" i="12"/>
  <c r="K23" i="12"/>
  <c r="O23" i="12"/>
  <c r="Q23" i="12"/>
  <c r="V23" i="12"/>
  <c r="G27" i="12"/>
  <c r="M27" i="12" s="1"/>
  <c r="I27" i="12"/>
  <c r="I26" i="12" s="1"/>
  <c r="K27" i="12"/>
  <c r="O27" i="12"/>
  <c r="Q27" i="12"/>
  <c r="V27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41" i="12"/>
  <c r="M41" i="12" s="1"/>
  <c r="I41" i="12"/>
  <c r="K41" i="12"/>
  <c r="O41" i="12"/>
  <c r="Q41" i="12"/>
  <c r="V41" i="12"/>
  <c r="G46" i="12"/>
  <c r="M46" i="12" s="1"/>
  <c r="I46" i="12"/>
  <c r="K46" i="12"/>
  <c r="O46" i="12"/>
  <c r="Q46" i="12"/>
  <c r="V46" i="12"/>
  <c r="G67" i="12"/>
  <c r="M67" i="12" s="1"/>
  <c r="I67" i="12"/>
  <c r="K67" i="12"/>
  <c r="O67" i="12"/>
  <c r="Q67" i="12"/>
  <c r="V67" i="12"/>
  <c r="G71" i="12"/>
  <c r="M71" i="12" s="1"/>
  <c r="I71" i="12"/>
  <c r="K71" i="12"/>
  <c r="O71" i="12"/>
  <c r="Q71" i="12"/>
  <c r="V71" i="12"/>
  <c r="I75" i="12"/>
  <c r="G76" i="12"/>
  <c r="M76" i="12" s="1"/>
  <c r="I76" i="12"/>
  <c r="K76" i="12"/>
  <c r="O76" i="12"/>
  <c r="Q76" i="12"/>
  <c r="V76" i="12"/>
  <c r="V75" i="12" s="1"/>
  <c r="G78" i="12"/>
  <c r="M78" i="12" s="1"/>
  <c r="I78" i="12"/>
  <c r="K78" i="12"/>
  <c r="O78" i="12"/>
  <c r="Q78" i="12"/>
  <c r="V78" i="12"/>
  <c r="G82" i="12"/>
  <c r="M82" i="12" s="1"/>
  <c r="I82" i="12"/>
  <c r="K82" i="12"/>
  <c r="O82" i="12"/>
  <c r="Q82" i="12"/>
  <c r="V82" i="12"/>
  <c r="G87" i="12"/>
  <c r="G86" i="12" s="1"/>
  <c r="I87" i="12"/>
  <c r="K87" i="12"/>
  <c r="O87" i="12"/>
  <c r="Q87" i="12"/>
  <c r="Q86" i="12" s="1"/>
  <c r="V87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4" i="12"/>
  <c r="M104" i="12" s="1"/>
  <c r="I104" i="12"/>
  <c r="K104" i="12"/>
  <c r="O104" i="12"/>
  <c r="Q104" i="12"/>
  <c r="V104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20" i="12"/>
  <c r="M120" i="12" s="1"/>
  <c r="I120" i="12"/>
  <c r="K120" i="12"/>
  <c r="O120" i="12"/>
  <c r="Q120" i="12"/>
  <c r="V120" i="12"/>
  <c r="G141" i="12"/>
  <c r="M141" i="12" s="1"/>
  <c r="I141" i="12"/>
  <c r="K141" i="12"/>
  <c r="O141" i="12"/>
  <c r="Q141" i="12"/>
  <c r="V141" i="12"/>
  <c r="G146" i="12"/>
  <c r="M146" i="12" s="1"/>
  <c r="I146" i="12"/>
  <c r="K146" i="12"/>
  <c r="O146" i="12"/>
  <c r="Q146" i="12"/>
  <c r="V146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G153" i="12"/>
  <c r="M153" i="12" s="1"/>
  <c r="M152" i="12" s="1"/>
  <c r="I153" i="12"/>
  <c r="I152" i="12" s="1"/>
  <c r="K153" i="12"/>
  <c r="K152" i="12" s="1"/>
  <c r="O153" i="12"/>
  <c r="O152" i="12" s="1"/>
  <c r="Q153" i="12"/>
  <c r="Q152" i="12" s="1"/>
  <c r="V153" i="12"/>
  <c r="V152" i="12" s="1"/>
  <c r="G155" i="12"/>
  <c r="M155" i="12" s="1"/>
  <c r="I155" i="12"/>
  <c r="K155" i="12"/>
  <c r="O155" i="12"/>
  <c r="Q155" i="12"/>
  <c r="V155" i="12"/>
  <c r="G159" i="12"/>
  <c r="I159" i="12"/>
  <c r="K159" i="12"/>
  <c r="M159" i="12"/>
  <c r="O159" i="12"/>
  <c r="Q159" i="12"/>
  <c r="V159" i="12"/>
  <c r="G162" i="12"/>
  <c r="I162" i="12"/>
  <c r="K162" i="12"/>
  <c r="M162" i="12"/>
  <c r="O162" i="12"/>
  <c r="Q162" i="12"/>
  <c r="V162" i="12"/>
  <c r="G164" i="12"/>
  <c r="G163" i="12" s="1"/>
  <c r="I164" i="12"/>
  <c r="I163" i="12" s="1"/>
  <c r="K164" i="12"/>
  <c r="K163" i="12" s="1"/>
  <c r="O164" i="12"/>
  <c r="O163" i="12" s="1"/>
  <c r="Q164" i="12"/>
  <c r="Q163" i="12" s="1"/>
  <c r="V164" i="12"/>
  <c r="V163" i="12" s="1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I201" i="12"/>
  <c r="K201" i="12"/>
  <c r="M201" i="12"/>
  <c r="O201" i="12"/>
  <c r="Q201" i="12"/>
  <c r="V201" i="12"/>
  <c r="G202" i="12"/>
  <c r="I202" i="12"/>
  <c r="K202" i="12"/>
  <c r="M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5" i="12"/>
  <c r="G224" i="12" s="1"/>
  <c r="I225" i="12"/>
  <c r="I224" i="12" s="1"/>
  <c r="K225" i="12"/>
  <c r="K224" i="12" s="1"/>
  <c r="O225" i="12"/>
  <c r="O224" i="12" s="1"/>
  <c r="Q225" i="12"/>
  <c r="Q224" i="12" s="1"/>
  <c r="V225" i="12"/>
  <c r="V224" i="12" s="1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Q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V249" i="12"/>
  <c r="G250" i="12"/>
  <c r="G249" i="12" s="1"/>
  <c r="I250" i="12"/>
  <c r="I249" i="12" s="1"/>
  <c r="K250" i="12"/>
  <c r="K249" i="12" s="1"/>
  <c r="O250" i="12"/>
  <c r="O249" i="12" s="1"/>
  <c r="Q250" i="12"/>
  <c r="Q249" i="12" s="1"/>
  <c r="V250" i="12"/>
  <c r="Q252" i="12"/>
  <c r="G253" i="12"/>
  <c r="M253" i="12" s="1"/>
  <c r="M252" i="12" s="1"/>
  <c r="I253" i="12"/>
  <c r="I252" i="12" s="1"/>
  <c r="K253" i="12"/>
  <c r="K252" i="12" s="1"/>
  <c r="O253" i="12"/>
  <c r="O252" i="12" s="1"/>
  <c r="Q253" i="12"/>
  <c r="V253" i="12"/>
  <c r="V252" i="12" s="1"/>
  <c r="G256" i="12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I258" i="12"/>
  <c r="K258" i="12"/>
  <c r="M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75" i="12"/>
  <c r="M275" i="12" s="1"/>
  <c r="I275" i="12"/>
  <c r="K275" i="12"/>
  <c r="O275" i="12"/>
  <c r="Q275" i="12"/>
  <c r="V275" i="12"/>
  <c r="G277" i="12"/>
  <c r="I277" i="12"/>
  <c r="I276" i="12" s="1"/>
  <c r="K277" i="12"/>
  <c r="K276" i="12" s="1"/>
  <c r="O277" i="12"/>
  <c r="Q277" i="12"/>
  <c r="V277" i="12"/>
  <c r="V276" i="12" s="1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5" i="12"/>
  <c r="M285" i="12" s="1"/>
  <c r="I285" i="12"/>
  <c r="K285" i="12"/>
  <c r="O285" i="12"/>
  <c r="Q285" i="12"/>
  <c r="V285" i="12"/>
  <c r="G289" i="12"/>
  <c r="M289" i="12" s="1"/>
  <c r="I289" i="12"/>
  <c r="K289" i="12"/>
  <c r="O289" i="12"/>
  <c r="Q289" i="12"/>
  <c r="V289" i="12"/>
  <c r="G292" i="12"/>
  <c r="M292" i="12" s="1"/>
  <c r="I292" i="12"/>
  <c r="K292" i="12"/>
  <c r="O292" i="12"/>
  <c r="Q292" i="12"/>
  <c r="V292" i="12"/>
  <c r="G295" i="12"/>
  <c r="M295" i="12" s="1"/>
  <c r="I295" i="12"/>
  <c r="K295" i="12"/>
  <c r="O295" i="12"/>
  <c r="Q295" i="12"/>
  <c r="V295" i="12"/>
  <c r="G299" i="12"/>
  <c r="M299" i="12" s="1"/>
  <c r="I299" i="12"/>
  <c r="K299" i="12"/>
  <c r="O299" i="12"/>
  <c r="Q299" i="12"/>
  <c r="V299" i="12"/>
  <c r="G303" i="12"/>
  <c r="M303" i="12" s="1"/>
  <c r="I303" i="12"/>
  <c r="K303" i="12"/>
  <c r="O303" i="12"/>
  <c r="Q303" i="12"/>
  <c r="V303" i="12"/>
  <c r="G307" i="12"/>
  <c r="M307" i="12" s="1"/>
  <c r="I307" i="12"/>
  <c r="K307" i="12"/>
  <c r="O307" i="12"/>
  <c r="Q307" i="12"/>
  <c r="V307" i="12"/>
  <c r="G311" i="12"/>
  <c r="M311" i="12" s="1"/>
  <c r="I311" i="12"/>
  <c r="K311" i="12"/>
  <c r="O311" i="12"/>
  <c r="Q311" i="12"/>
  <c r="V311" i="12"/>
  <c r="G315" i="12"/>
  <c r="M315" i="12" s="1"/>
  <c r="I315" i="12"/>
  <c r="K315" i="12"/>
  <c r="O315" i="12"/>
  <c r="Q315" i="12"/>
  <c r="V315" i="12"/>
  <c r="G317" i="12"/>
  <c r="M317" i="12" s="1"/>
  <c r="I317" i="12"/>
  <c r="K317" i="12"/>
  <c r="O317" i="12"/>
  <c r="Q317" i="12"/>
  <c r="Q316" i="12" s="1"/>
  <c r="V317" i="12"/>
  <c r="G321" i="12"/>
  <c r="M321" i="12" s="1"/>
  <c r="I321" i="12"/>
  <c r="K321" i="12"/>
  <c r="O321" i="12"/>
  <c r="Q321" i="12"/>
  <c r="V321" i="12"/>
  <c r="G329" i="12"/>
  <c r="I329" i="12"/>
  <c r="K329" i="12"/>
  <c r="O329" i="12"/>
  <c r="O316" i="12" s="1"/>
  <c r="Q329" i="12"/>
  <c r="V329" i="12"/>
  <c r="G331" i="12"/>
  <c r="M331" i="12" s="1"/>
  <c r="I331" i="12"/>
  <c r="K331" i="12"/>
  <c r="O331" i="12"/>
  <c r="Q331" i="12"/>
  <c r="V331" i="12"/>
  <c r="G335" i="12"/>
  <c r="M335" i="12" s="1"/>
  <c r="I335" i="12"/>
  <c r="K335" i="12"/>
  <c r="O335" i="12"/>
  <c r="Q335" i="12"/>
  <c r="V335" i="12"/>
  <c r="G337" i="12"/>
  <c r="M337" i="12" s="1"/>
  <c r="I337" i="12"/>
  <c r="K337" i="12"/>
  <c r="O337" i="12"/>
  <c r="Q337" i="12"/>
  <c r="V337" i="12"/>
  <c r="G339" i="12"/>
  <c r="I339" i="12"/>
  <c r="K339" i="12"/>
  <c r="O339" i="12"/>
  <c r="Q339" i="12"/>
  <c r="V339" i="12"/>
  <c r="G348" i="12"/>
  <c r="M348" i="12" s="1"/>
  <c r="I348" i="12"/>
  <c r="K348" i="12"/>
  <c r="O348" i="12"/>
  <c r="Q348" i="12"/>
  <c r="V348" i="12"/>
  <c r="G350" i="12"/>
  <c r="M350" i="12" s="1"/>
  <c r="I350" i="12"/>
  <c r="K350" i="12"/>
  <c r="O350" i="12"/>
  <c r="Q350" i="12"/>
  <c r="V350" i="12"/>
  <c r="G355" i="12"/>
  <c r="M355" i="12" s="1"/>
  <c r="I355" i="12"/>
  <c r="K355" i="12"/>
  <c r="O355" i="12"/>
  <c r="Q355" i="12"/>
  <c r="V355" i="12"/>
  <c r="G357" i="12"/>
  <c r="M357" i="12" s="1"/>
  <c r="I357" i="12"/>
  <c r="K357" i="12"/>
  <c r="O357" i="12"/>
  <c r="Q357" i="12"/>
  <c r="V357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69" i="12"/>
  <c r="I369" i="12"/>
  <c r="K369" i="12"/>
  <c r="O369" i="12"/>
  <c r="Q369" i="12"/>
  <c r="V369" i="12"/>
  <c r="G373" i="12"/>
  <c r="M373" i="12" s="1"/>
  <c r="I373" i="12"/>
  <c r="K373" i="12"/>
  <c r="O373" i="12"/>
  <c r="Q373" i="12"/>
  <c r="V373" i="12"/>
  <c r="G377" i="12"/>
  <c r="I377" i="12"/>
  <c r="K377" i="12"/>
  <c r="M377" i="12"/>
  <c r="O377" i="12"/>
  <c r="Q377" i="12"/>
  <c r="V377" i="12"/>
  <c r="G381" i="12"/>
  <c r="I381" i="12"/>
  <c r="K381" i="12"/>
  <c r="M381" i="12"/>
  <c r="O381" i="12"/>
  <c r="Q381" i="12"/>
  <c r="V381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93" i="12"/>
  <c r="M393" i="12" s="1"/>
  <c r="I393" i="12"/>
  <c r="K393" i="12"/>
  <c r="O393" i="12"/>
  <c r="Q393" i="12"/>
  <c r="V393" i="12"/>
  <c r="G394" i="12"/>
  <c r="I394" i="12"/>
  <c r="K394" i="12"/>
  <c r="M394" i="12"/>
  <c r="O394" i="12"/>
  <c r="Q394" i="12"/>
  <c r="V394" i="12"/>
  <c r="G396" i="12"/>
  <c r="M396" i="12" s="1"/>
  <c r="I396" i="12"/>
  <c r="K396" i="12"/>
  <c r="O396" i="12"/>
  <c r="Q396" i="12"/>
  <c r="V396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9" i="12"/>
  <c r="M409" i="12" s="1"/>
  <c r="I409" i="12"/>
  <c r="K409" i="12"/>
  <c r="O409" i="12"/>
  <c r="Q409" i="12"/>
  <c r="V409" i="12"/>
  <c r="Q410" i="12"/>
  <c r="G411" i="12"/>
  <c r="M411" i="12" s="1"/>
  <c r="I411" i="12"/>
  <c r="K411" i="12"/>
  <c r="O411" i="12"/>
  <c r="O410" i="12" s="1"/>
  <c r="Q411" i="12"/>
  <c r="V411" i="12"/>
  <c r="G425" i="12"/>
  <c r="M425" i="12" s="1"/>
  <c r="I425" i="12"/>
  <c r="K425" i="12"/>
  <c r="O425" i="12"/>
  <c r="Q425" i="12"/>
  <c r="V425" i="12"/>
  <c r="G436" i="12"/>
  <c r="I436" i="12"/>
  <c r="K436" i="12"/>
  <c r="O436" i="12"/>
  <c r="Q436" i="12"/>
  <c r="V436" i="12"/>
  <c r="G453" i="12"/>
  <c r="M453" i="12" s="1"/>
  <c r="I453" i="12"/>
  <c r="K453" i="12"/>
  <c r="O453" i="12"/>
  <c r="Q453" i="12"/>
  <c r="V453" i="12"/>
  <c r="G454" i="12"/>
  <c r="M454" i="12" s="1"/>
  <c r="I454" i="12"/>
  <c r="K454" i="12"/>
  <c r="O454" i="12"/>
  <c r="Q454" i="12"/>
  <c r="V454" i="12"/>
  <c r="V462" i="12"/>
  <c r="G463" i="12"/>
  <c r="G462" i="12" s="1"/>
  <c r="I463" i="12"/>
  <c r="I462" i="12" s="1"/>
  <c r="K463" i="12"/>
  <c r="K462" i="12" s="1"/>
  <c r="M463" i="12"/>
  <c r="M462" i="12" s="1"/>
  <c r="O463" i="12"/>
  <c r="O462" i="12" s="1"/>
  <c r="Q463" i="12"/>
  <c r="Q462" i="12" s="1"/>
  <c r="V463" i="12"/>
  <c r="G469" i="12"/>
  <c r="M469" i="12" s="1"/>
  <c r="I469" i="12"/>
  <c r="K469" i="12"/>
  <c r="O469" i="12"/>
  <c r="Q469" i="12"/>
  <c r="V469" i="12"/>
  <c r="G470" i="12"/>
  <c r="I470" i="12"/>
  <c r="K470" i="12"/>
  <c r="M470" i="12"/>
  <c r="O470" i="12"/>
  <c r="Q470" i="12"/>
  <c r="V470" i="12"/>
  <c r="G471" i="12"/>
  <c r="I471" i="12"/>
  <c r="K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I481" i="12"/>
  <c r="K481" i="12"/>
  <c r="M481" i="12"/>
  <c r="O481" i="12"/>
  <c r="Q481" i="12"/>
  <c r="V481" i="12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M495" i="12" s="1"/>
  <c r="I495" i="12"/>
  <c r="K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O497" i="12"/>
  <c r="Q497" i="12"/>
  <c r="V497" i="12"/>
  <c r="G498" i="12"/>
  <c r="M498" i="12" s="1"/>
  <c r="I498" i="12"/>
  <c r="K498" i="12"/>
  <c r="O498" i="12"/>
  <c r="Q498" i="12"/>
  <c r="V498" i="12"/>
  <c r="G499" i="12"/>
  <c r="M499" i="12" s="1"/>
  <c r="I499" i="12"/>
  <c r="K499" i="12"/>
  <c r="O499" i="12"/>
  <c r="Q499" i="12"/>
  <c r="V499" i="12"/>
  <c r="G500" i="12"/>
  <c r="M500" i="12" s="1"/>
  <c r="I500" i="12"/>
  <c r="K500" i="12"/>
  <c r="O500" i="12"/>
  <c r="Q500" i="12"/>
  <c r="V500" i="12"/>
  <c r="G501" i="12"/>
  <c r="M501" i="12" s="1"/>
  <c r="I501" i="12"/>
  <c r="K501" i="12"/>
  <c r="O501" i="12"/>
  <c r="Q501" i="12"/>
  <c r="V501" i="12"/>
  <c r="G502" i="12"/>
  <c r="M502" i="12" s="1"/>
  <c r="I502" i="12"/>
  <c r="K502" i="12"/>
  <c r="O502" i="12"/>
  <c r="Q502" i="12"/>
  <c r="V502" i="12"/>
  <c r="G503" i="12"/>
  <c r="M503" i="12" s="1"/>
  <c r="I503" i="12"/>
  <c r="K503" i="12"/>
  <c r="O503" i="12"/>
  <c r="Q503" i="12"/>
  <c r="V503" i="12"/>
  <c r="G504" i="12"/>
  <c r="M504" i="12" s="1"/>
  <c r="I504" i="12"/>
  <c r="K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8" i="12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G515" i="12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M521" i="12" s="1"/>
  <c r="I521" i="12"/>
  <c r="K521" i="12"/>
  <c r="O521" i="12"/>
  <c r="Q521" i="12"/>
  <c r="V521" i="12"/>
  <c r="G522" i="12"/>
  <c r="M522" i="12" s="1"/>
  <c r="I522" i="12"/>
  <c r="K522" i="12"/>
  <c r="O522" i="12"/>
  <c r="Q522" i="12"/>
  <c r="V522" i="12"/>
  <c r="G523" i="12"/>
  <c r="M523" i="12" s="1"/>
  <c r="I523" i="12"/>
  <c r="K523" i="12"/>
  <c r="O523" i="12"/>
  <c r="Q523" i="12"/>
  <c r="V523" i="12"/>
  <c r="G525" i="12"/>
  <c r="M525" i="12" s="1"/>
  <c r="I525" i="12"/>
  <c r="K525" i="12"/>
  <c r="O525" i="12"/>
  <c r="Q525" i="12"/>
  <c r="V525" i="12"/>
  <c r="G526" i="12"/>
  <c r="M526" i="12" s="1"/>
  <c r="I526" i="12"/>
  <c r="K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M532" i="12" s="1"/>
  <c r="I532" i="12"/>
  <c r="K532" i="12"/>
  <c r="O532" i="12"/>
  <c r="Q532" i="12"/>
  <c r="V532" i="12"/>
  <c r="F34" i="1"/>
  <c r="G34" i="1"/>
  <c r="H34" i="1"/>
  <c r="I34" i="1"/>
  <c r="J32" i="1" s="1"/>
  <c r="J20" i="1"/>
  <c r="J18" i="1"/>
  <c r="G30" i="1"/>
  <c r="F30" i="1"/>
  <c r="J15" i="1"/>
  <c r="J16" i="1"/>
  <c r="J17" i="1"/>
  <c r="J19" i="1"/>
  <c r="E16" i="1"/>
  <c r="E18" i="1"/>
  <c r="G514" i="12" l="1"/>
  <c r="O507" i="12"/>
  <c r="K336" i="12"/>
  <c r="M225" i="12"/>
  <c r="M224" i="12" s="1"/>
  <c r="Q184" i="12"/>
  <c r="K154" i="12"/>
  <c r="O86" i="12"/>
  <c r="G364" i="12"/>
  <c r="I255" i="12"/>
  <c r="O235" i="12"/>
  <c r="M235" i="12"/>
  <c r="O184" i="12"/>
  <c r="I154" i="12"/>
  <c r="O395" i="12"/>
  <c r="V364" i="12"/>
  <c r="V280" i="12"/>
  <c r="K184" i="12"/>
  <c r="M154" i="12"/>
  <c r="V20" i="12"/>
  <c r="O524" i="12"/>
  <c r="M239" i="12"/>
  <c r="K239" i="12"/>
  <c r="V235" i="12"/>
  <c r="K165" i="12"/>
  <c r="O97" i="12"/>
  <c r="M250" i="12"/>
  <c r="M249" i="12" s="1"/>
  <c r="Q243" i="12"/>
  <c r="V507" i="12"/>
  <c r="I316" i="12"/>
  <c r="O243" i="12"/>
  <c r="I239" i="12"/>
  <c r="G239" i="12"/>
  <c r="V86" i="12"/>
  <c r="M75" i="12"/>
  <c r="J33" i="1"/>
  <c r="M26" i="12"/>
  <c r="G255" i="12"/>
  <c r="O239" i="12"/>
  <c r="O190" i="12"/>
  <c r="I165" i="12"/>
  <c r="K97" i="12"/>
  <c r="G75" i="12"/>
  <c r="V26" i="12"/>
  <c r="G336" i="12"/>
  <c r="K524" i="12"/>
  <c r="Q507" i="12"/>
  <c r="G410" i="12"/>
  <c r="V410" i="12"/>
  <c r="I395" i="12"/>
  <c r="O280" i="12"/>
  <c r="G276" i="12"/>
  <c r="K243" i="12"/>
  <c r="G235" i="12"/>
  <c r="G226" i="12"/>
  <c r="V226" i="12"/>
  <c r="K190" i="12"/>
  <c r="K176" i="12"/>
  <c r="I176" i="12"/>
  <c r="I97" i="12"/>
  <c r="Q75" i="12"/>
  <c r="Q26" i="12"/>
  <c r="K20" i="12"/>
  <c r="O468" i="12"/>
  <c r="Q524" i="12"/>
  <c r="Q468" i="12"/>
  <c r="K468" i="12"/>
  <c r="I468" i="12"/>
  <c r="K395" i="12"/>
  <c r="M395" i="12"/>
  <c r="Q364" i="12"/>
  <c r="O364" i="12"/>
  <c r="Q336" i="12"/>
  <c r="G316" i="12"/>
  <c r="V316" i="12"/>
  <c r="K255" i="12"/>
  <c r="G252" i="12"/>
  <c r="I243" i="12"/>
  <c r="M226" i="12"/>
  <c r="Q226" i="12"/>
  <c r="V190" i="12"/>
  <c r="G165" i="12"/>
  <c r="V154" i="12"/>
  <c r="O75" i="12"/>
  <c r="O26" i="12"/>
  <c r="I20" i="12"/>
  <c r="M184" i="12"/>
  <c r="K507" i="12"/>
  <c r="G395" i="12"/>
  <c r="K364" i="12"/>
  <c r="O336" i="12"/>
  <c r="Q280" i="12"/>
  <c r="I190" i="12"/>
  <c r="I184" i="12"/>
  <c r="V165" i="12"/>
  <c r="G154" i="12"/>
  <c r="G97" i="12"/>
  <c r="O8" i="12"/>
  <c r="Q190" i="12"/>
  <c r="O514" i="12"/>
  <c r="V514" i="12"/>
  <c r="M515" i="12"/>
  <c r="M514" i="12" s="1"/>
  <c r="I507" i="12"/>
  <c r="K410" i="12"/>
  <c r="I364" i="12"/>
  <c r="V336" i="12"/>
  <c r="I280" i="12"/>
  <c r="V255" i="12"/>
  <c r="Q255" i="12"/>
  <c r="V239" i="12"/>
  <c r="O226" i="12"/>
  <c r="V176" i="12"/>
  <c r="Q154" i="12"/>
  <c r="O154" i="12"/>
  <c r="K75" i="12"/>
  <c r="K26" i="12"/>
  <c r="Q8" i="12"/>
  <c r="K8" i="12"/>
  <c r="I524" i="12"/>
  <c r="V524" i="12"/>
  <c r="G507" i="12"/>
  <c r="G468" i="12"/>
  <c r="V468" i="12"/>
  <c r="I410" i="12"/>
  <c r="V395" i="12"/>
  <c r="K280" i="12"/>
  <c r="G280" i="12"/>
  <c r="Q276" i="12"/>
  <c r="O255" i="12"/>
  <c r="Q239" i="12"/>
  <c r="K235" i="12"/>
  <c r="K226" i="12"/>
  <c r="Q176" i="12"/>
  <c r="Q165" i="12"/>
  <c r="V97" i="12"/>
  <c r="K86" i="12"/>
  <c r="I8" i="12"/>
  <c r="Q514" i="12"/>
  <c r="K514" i="12"/>
  <c r="I514" i="12"/>
  <c r="Q395" i="12"/>
  <c r="I336" i="12"/>
  <c r="K316" i="12"/>
  <c r="O276" i="12"/>
  <c r="G243" i="12"/>
  <c r="V243" i="12"/>
  <c r="I235" i="12"/>
  <c r="I226" i="12"/>
  <c r="V184" i="12"/>
  <c r="O176" i="12"/>
  <c r="O165" i="12"/>
  <c r="Q97" i="12"/>
  <c r="I86" i="12"/>
  <c r="G8" i="12"/>
  <c r="J31" i="1"/>
  <c r="J34" i="1" s="1"/>
  <c r="M165" i="12"/>
  <c r="M524" i="12"/>
  <c r="M280" i="12"/>
  <c r="M97" i="12"/>
  <c r="M190" i="12"/>
  <c r="M364" i="12"/>
  <c r="M176" i="12"/>
  <c r="G190" i="12"/>
  <c r="G26" i="12"/>
  <c r="M508" i="12"/>
  <c r="M507" i="12" s="1"/>
  <c r="M339" i="12"/>
  <c r="M336" i="12" s="1"/>
  <c r="G184" i="12"/>
  <c r="G176" i="12"/>
  <c r="M87" i="12"/>
  <c r="M86" i="12" s="1"/>
  <c r="M164" i="12"/>
  <c r="M163" i="12" s="1"/>
  <c r="M21" i="12"/>
  <c r="M20" i="12" s="1"/>
  <c r="M471" i="12"/>
  <c r="M468" i="12" s="1"/>
  <c r="M436" i="12"/>
  <c r="M410" i="12" s="1"/>
  <c r="M369" i="12"/>
  <c r="M329" i="12"/>
  <c r="M316" i="12" s="1"/>
  <c r="M277" i="12"/>
  <c r="M276" i="12" s="1"/>
  <c r="M256" i="12"/>
  <c r="M255" i="12" s="1"/>
  <c r="M246" i="12"/>
  <c r="M243" i="12" s="1"/>
  <c r="M9" i="12"/>
  <c r="M8" i="12" s="1"/>
  <c r="G524" i="12"/>
  <c r="G15" i="1" l="1"/>
  <c r="G16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9ABDA1F2-3930-4892-8E47-90645E5DFD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6E9700-1233-47F5-BC75-CA740D4722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<sst xmlns="http://schemas.openxmlformats.org/spreadsheetml/2006/main" count="2391" uniqueCount="745">
  <si>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</si>
  <si>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</si>
  <si>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</si>
  <si>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</si>
  <si>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</si>
  <si>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</si>
  <si>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</si>
  <si>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</si>
  <si>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</si>
  <si>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</si>
  <si>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</si>
  <si>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</si>
  <si>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</si>
  <si>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</si>
  <si>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</si>
  <si>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</si>
  <si>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</si>
  <si>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</si>
  <si>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</si>
  <si>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</si>
  <si>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</si>
  <si>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</si>
  <si>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</si>
  <si>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</si>
  <si>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</si>
  <si>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</si>
  <si>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</si>
  <si>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</si>
  <si>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</si>
  <si>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</si>
  <si>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</si>
  <si>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</si>
  <si>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</si>
  <si>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</si>
  <si>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</si>
  <si>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</si>
  <si>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</si>
  <si>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</si>
  <si>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21 byt č.5</t>
  </si>
  <si>
    <t>SO</t>
  </si>
  <si>
    <t>Stavební objekt</t>
  </si>
  <si>
    <t>Objekt:</t>
  </si>
  <si>
    <t>Rozpočet:</t>
  </si>
  <si>
    <t>00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</si>
  <si>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</si>
  <si>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</si>
  <si>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</si>
  <si>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</si>
  <si>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</si>
  <si>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</si>
  <si>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</si>
  <si>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</si>
  <si>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</si>
  <si>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</si>
  <si>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</si>
  <si>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</si>
  <si>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</si>
  <si>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</si>
  <si>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</si>
  <si>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</si>
  <si>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</si>
  <si>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</si>
  <si>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</si>
  <si>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</si>
  <si>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</si>
  <si>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</si>
  <si>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</si>
  <si>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</si>
  <si>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</si>
  <si>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</si>
  <si>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</si>
  <si>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</si>
  <si>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</si>
  <si>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726</t>
  </si>
  <si>
    <t>Předstěnové systémy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</si>
  <si>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</si>
  <si>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</si>
  <si>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</si>
  <si>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</si>
  <si>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</si>
  <si>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</si>
  <si>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</si>
  <si>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</si>
  <si>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</si>
  <si>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</si>
  <si>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</si>
  <si>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</si>
  <si>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</si>
  <si>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</si>
  <si>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</si>
  <si>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</si>
  <si>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</si>
  <si>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</si>
  <si>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</si>
  <si>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</si>
  <si>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</si>
  <si>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</si>
  <si>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</si>
  <si>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</si>
  <si>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</si>
  <si>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</si>
  <si>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</si>
  <si>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</si>
  <si>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</si>
  <si>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</si>
  <si>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</si>
  <si>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</si>
  <si>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</si>
  <si>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</si>
  <si>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</si>
  <si>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</si>
  <si>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</si>
  <si>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</si>
  <si>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</si>
  <si>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</si>
  <si>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</si>
  <si>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</si>
  <si>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</si>
  <si>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</si>
  <si>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</si>
  <si>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</si>
  <si>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</si>
  <si>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</si>
  <si>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</si>
  <si>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</si>
  <si>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</si>
  <si>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</si>
  <si>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</si>
  <si>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</si>
  <si>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</si>
  <si>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</si>
  <si>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</si>
  <si>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</si>
  <si>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</si>
  <si>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</si>
  <si>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</si>
  <si>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</si>
  <si>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</si>
  <si>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</si>
  <si>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</si>
  <si>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</si>
  <si>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</si>
  <si>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</si>
  <si>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</si>
  <si>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</si>
  <si>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342263420</t>
  </si>
  <si>
    <t>Osazení revizních dvířek, do 0,50 m2</t>
  </si>
  <si>
    <t>346244313</t>
  </si>
  <si>
    <t>Obezdívky van a WC nádržek z desek Ytong tl.100 mm</t>
  </si>
  <si>
    <t>m2</t>
  </si>
  <si>
    <t>0,9*1,5</t>
  </si>
  <si>
    <t>VV</t>
  </si>
  <si>
    <t>(2,0*2+0,6*2)*0,5</t>
  </si>
  <si>
    <t>342264098</t>
  </si>
  <si>
    <t>Příplatek k podhledu sádrokart. za plochu do 10 m2 pro plochy 5 - 10 m2</t>
  </si>
  <si>
    <t>1.04 : 2,0*1,7</t>
  </si>
  <si>
    <t>1.05 : 0,9*1,5</t>
  </si>
  <si>
    <t>1.01 : 1,0*2,9+2,0*3,0</t>
  </si>
  <si>
    <t>Revizní dvířka 60x40 bílá - plast</t>
  </si>
  <si>
    <t>ks</t>
  </si>
  <si>
    <t>Vlastní</t>
  </si>
  <si>
    <t>Indiv</t>
  </si>
  <si>
    <t>Specifikace</t>
  </si>
  <si>
    <t>POL3_</t>
  </si>
  <si>
    <t>28349052</t>
  </si>
  <si>
    <t>Dvířka vanová 200 x 200 mm bílá - plast</t>
  </si>
  <si>
    <t>SPCM</t>
  </si>
  <si>
    <t>416021121</t>
  </si>
  <si>
    <t>Podhledy SDK, kovová.kce CD. 1x deska RB 12,5 mm</t>
  </si>
  <si>
    <t>1.01 - snížená jen o 10cm : 1,0*2,9+2,0*3,0</t>
  </si>
  <si>
    <t>416021123R00</t>
  </si>
  <si>
    <t>Podhledy SDK, kovová.kce CD. 1x deska RBI 12,5 mm včetně parotěs. fólie</t>
  </si>
  <si>
    <t>R-položka</t>
  </si>
  <si>
    <t>POL12_1</t>
  </si>
  <si>
    <t>602011141</t>
  </si>
  <si>
    <t>Štuk na stěnách vnitřní, ručně tloušťka vrstvy 4 mm</t>
  </si>
  <si>
    <t>RTS 20/ II</t>
  </si>
  <si>
    <t>1.02 : 4,2*3,0</t>
  </si>
  <si>
    <t>-1,1*2,2</t>
  </si>
  <si>
    <t>1.03 : 4,0*3,0</t>
  </si>
  <si>
    <t>1.07 : (4,4*2+3,3*2)*3,0</t>
  </si>
  <si>
    <t>-0,9*1,97</t>
  </si>
  <si>
    <t>-1,5*3,0</t>
  </si>
  <si>
    <t>610991111</t>
  </si>
  <si>
    <t>Zakrývání výplní vnitřních otvorů, oken</t>
  </si>
  <si>
    <t>2,0*2,0+1,2*2,0+0,5*2,0+1,5*3,0</t>
  </si>
  <si>
    <t>611421331</t>
  </si>
  <si>
    <t>Oprava váp.omítek stropů do 30% plochy - štukových po provedení rozvodů elektro</t>
  </si>
  <si>
    <t>1.02 : 6,2*4,2</t>
  </si>
  <si>
    <t>1.03 : 4,0*7,3</t>
  </si>
  <si>
    <t>1.06 : 1,9*1,0</t>
  </si>
  <si>
    <t>1.07 : 4,4*3,3</t>
  </si>
  <si>
    <t>612421626</t>
  </si>
  <si>
    <t>Omítka vnitřní zdiva, MVC, hladká</t>
  </si>
  <si>
    <t>1.04 : (2,0*2+1,7*2)*2,0</t>
  </si>
  <si>
    <t>-0,6*2,0</t>
  </si>
  <si>
    <t>1.07 : 3,0*1,5</t>
  </si>
  <si>
    <t>(0,6+0,8)*1,75</t>
  </si>
  <si>
    <t>612421331</t>
  </si>
  <si>
    <t>Oprava vápen.omítek stěn do 30 % pl. - štukových po provedení rozvodů elektro</t>
  </si>
  <si>
    <t>1.01 : (2,0+3,0+4,9+1,0+2,9+2,0)*3,0</t>
  </si>
  <si>
    <t>-0,7*2,2*3</t>
  </si>
  <si>
    <t>-0,9*2,8</t>
  </si>
  <si>
    <t>-1,0*2,8</t>
  </si>
  <si>
    <t>1.02 : (6,2*2+4,2)*3,0</t>
  </si>
  <si>
    <t>-2,0*2,0</t>
  </si>
  <si>
    <t>1.03 : (4,0+7,3*2)*3,0</t>
  </si>
  <si>
    <t>-0,5*2,0</t>
  </si>
  <si>
    <t>-1,2*2,0</t>
  </si>
  <si>
    <t>1.04 : (2,0*2+1,7*2)*(3,0-2,0)</t>
  </si>
  <si>
    <t>1.05 : (0,9*2+1,5*2)*3,0</t>
  </si>
  <si>
    <t>-0,7*2,2</t>
  </si>
  <si>
    <t>1.06 : (1,0*2+1,9*2)*3,0</t>
  </si>
  <si>
    <t>612423531</t>
  </si>
  <si>
    <t>Omítka rýh stěn vápenná šířky do 15 cm, štuková</t>
  </si>
  <si>
    <t>10,0*0,05</t>
  </si>
  <si>
    <t>2,0*0,1</t>
  </si>
  <si>
    <t>60,0*0,03</t>
  </si>
  <si>
    <t>612481211</t>
  </si>
  <si>
    <t>Montáž výztužné sítě(perlinky)do stěrky-vnit.stěny včetně výztužné sítě a stěrkového tmelu</t>
  </si>
  <si>
    <t>631581005</t>
  </si>
  <si>
    <t>Srovnání škváry prosáté pod plov.vrstvy podlah 20 mm</t>
  </si>
  <si>
    <t>632411904</t>
  </si>
  <si>
    <t>Penetrace savých podkladů 0,25 l/m2</t>
  </si>
  <si>
    <t>632421120</t>
  </si>
  <si>
    <t>Potěr samonivelační ,ručně zpracovaný,tl. do 10 mm</t>
  </si>
  <si>
    <t>952901111</t>
  </si>
  <si>
    <t>Vyčištění budov o výšce podlaží do 4 m</t>
  </si>
  <si>
    <t>954312301</t>
  </si>
  <si>
    <t>Opláštění z SDK,2.str.,do 500x200 mm,RB tl.12,5 mm</t>
  </si>
  <si>
    <t>m</t>
  </si>
  <si>
    <t>Opláětění stoupačky na wc : 3</t>
  </si>
  <si>
    <t>962031113</t>
  </si>
  <si>
    <t>Bourání příček z cihel pálených plných tl. 65 mm</t>
  </si>
  <si>
    <t>(1,7*2+0,6*2)*0,5</t>
  </si>
  <si>
    <t>965048150</t>
  </si>
  <si>
    <t>Dočištění povrchu po vybourání dlažeb, tmel do 50%</t>
  </si>
  <si>
    <t>965081713</t>
  </si>
  <si>
    <t>Bourání dlažeb keramických tl.10 mm, nad 1 m2</t>
  </si>
  <si>
    <t>968061125</t>
  </si>
  <si>
    <t>Vyvěšení dřevěných dveřních křídel pl. do 2 m2</t>
  </si>
  <si>
    <t>973031151</t>
  </si>
  <si>
    <t>Vysekání výklenků zeď cihel. MVC, pl. nad 0,25 m2</t>
  </si>
  <si>
    <t>m3</t>
  </si>
  <si>
    <t>0,6*0,6*0,15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</si>
  <si>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</si>
  <si>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</si>
  <si>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</si>
  <si>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</si>
  <si>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</si>
  <si>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</si>
  <si>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</si>
  <si>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šířka 3 cm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</si>
  <si>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</si>
  <si>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</si>
  <si>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</si>
  <si>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</si>
  <si>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</si>
  <si>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</t>
  </si>
  <si>
    <t>1.07 : (0,8)*1,75</t>
  </si>
  <si>
    <t>3,0*1,5</t>
  </si>
  <si>
    <t>978059511</t>
  </si>
  <si>
    <t>Odsekání vnitřních obkladů stěn do 1 m2</t>
  </si>
  <si>
    <t>1.04 : (1,7*2+2,0*2)*1,5</t>
  </si>
  <si>
    <t>-0,6*1,5</t>
  </si>
  <si>
    <t>1.07 : 1,5*0,8</t>
  </si>
  <si>
    <t>460680021</t>
  </si>
  <si>
    <t>Průraz zdivem v cihlové zdi tloušťky 15 cm plochy do 0,025 m2</t>
  </si>
  <si>
    <t>460680022</t>
  </si>
  <si>
    <t>Průraz zdivem v cihlové zdi tloušťky 30 cm - průraz pro odvětrání wc a koupelny plochy do 0,09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</si>
  <si>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</si>
  <si>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</si>
  <si>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</si>
  <si>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</si>
  <si>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</si>
  <si>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</si>
  <si>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</si>
  <si>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(2,0*2+1,7*2-0,6)*0,1</t>
  </si>
  <si>
    <t>(1,7+2,0+1,0)*2</t>
  </si>
  <si>
    <t>711212601</t>
  </si>
  <si>
    <t>Těsnicí pás do spoje podlaha - stěna</t>
  </si>
  <si>
    <t>1.04 : (2,0*2+1,7*2-0,6)</t>
  </si>
  <si>
    <t>2,0*2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</si>
  <si>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</si>
  <si>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</si>
  <si>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</si>
  <si>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</si>
  <si>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</si>
  <si>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721176102</t>
  </si>
  <si>
    <t>Potrubí HT připojovací D 40 x 1,8 mm</t>
  </si>
  <si>
    <t>721176113</t>
  </si>
  <si>
    <t>Potrubí HT odpadní svislé D 50 x 1,8 mm</t>
  </si>
  <si>
    <t>721194104</t>
  </si>
  <si>
    <t>Vyvedení odpadních výpustek D 40 x 1,8 umyvadlo</t>
  </si>
  <si>
    <t>721194105</t>
  </si>
  <si>
    <t>Vyvedení odpadních výpustek D 50 x 1,8 dřez, vana</t>
  </si>
  <si>
    <t>721194109</t>
  </si>
  <si>
    <t>Vyvedení odpadních výpustek D 110 x 2,3 wc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</si>
  <si>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</si>
  <si>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</si>
  <si>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</si>
  <si>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</si>
  <si>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</si>
  <si>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</si>
  <si>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</si>
  <si>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7219915844</t>
  </si>
  <si>
    <t>Napojení na stávající kanalizaci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</si>
  <si>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</si>
  <si>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</si>
  <si>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</si>
  <si>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</si>
  <si>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</si>
  <si>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</si>
  <si>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</si>
  <si>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</si>
  <si>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</si>
  <si>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</si>
  <si>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</si>
  <si>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</si>
  <si>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</si>
  <si>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722260972R00</t>
  </si>
  <si>
    <t xml:space="preserve">Přemístění vodoměrné soustavy </t>
  </si>
  <si>
    <t>998722202</t>
  </si>
  <si>
    <t>Přesun hmot pro vnitřní vodovod, výšky do 12 m</t>
  </si>
  <si>
    <t>723163102</t>
  </si>
  <si>
    <t>Potrubí z měděných plyn.trubek D 15 x 1,0 mm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</si>
  <si>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</si>
  <si>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</si>
  <si>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</si>
  <si>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</si>
  <si>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</si>
  <si>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</si>
  <si>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</si>
  <si>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998723201</t>
  </si>
  <si>
    <t>Přesun hmot pro vnitřní plynovod, výšky do 6 m</t>
  </si>
  <si>
    <t>725014131</t>
  </si>
  <si>
    <t xml:space="preserve">Klozet závěsný OLYMP + sedátko, bílý včetně sedátka v bílé barvě </t>
  </si>
  <si>
    <t>725119306</t>
  </si>
  <si>
    <t>Montáž klozetu závěsného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</si>
  <si>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</si>
  <si>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</si>
  <si>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</si>
  <si>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</si>
  <si>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</si>
  <si>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 xml:space="preserve">Montáž plynových sporáků 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</si>
  <si>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</si>
  <si>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</si>
  <si>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</si>
  <si>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</si>
  <si>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</si>
  <si>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</si>
  <si>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</si>
  <si>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</si>
  <si>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</si>
  <si>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</si>
  <si>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</si>
  <si>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</si>
  <si>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</si>
  <si>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</si>
  <si>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725835113</t>
  </si>
  <si>
    <t>Baterie vanová nástěnná ruční, vč. příslušenstvím standardní chrom</t>
  </si>
  <si>
    <t>725839203</t>
  </si>
  <si>
    <t>Montáž baterie vanové nástěnné G 1/2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</si>
  <si>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</si>
  <si>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</si>
  <si>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</si>
  <si>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</si>
  <si>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</si>
  <si>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</si>
  <si>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</si>
  <si>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</si>
  <si>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725860411</t>
  </si>
  <si>
    <t>Koleno připojovací pro pračku a myčku HL 19, G 1"</t>
  </si>
  <si>
    <t>726190932</t>
  </si>
  <si>
    <t xml:space="preserve">Montáž plastové vany dl. do 200cm 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</si>
  <si>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</si>
  <si>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</si>
  <si>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</si>
  <si>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</si>
  <si>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</si>
  <si>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</si>
  <si>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</si>
  <si>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</si>
  <si>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</si>
  <si>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</si>
  <si>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55144162</t>
  </si>
  <si>
    <t>Sprchová sada 3-funkční ruční sprcha d 100 mm, Chrom</t>
  </si>
  <si>
    <t>55149077R</t>
  </si>
  <si>
    <t>Závěs toaletního papíru s krytem chrom</t>
  </si>
  <si>
    <t>55220578</t>
  </si>
  <si>
    <t>Vana plastová akrylát dl. 200 2000x700x390</t>
  </si>
  <si>
    <t>63465124</t>
  </si>
  <si>
    <t>Zrcadlo nemontované čiré tl. 4 mm 40x60cm</t>
  </si>
  <si>
    <t>725110811R00</t>
  </si>
  <si>
    <t xml:space="preserve">Demontáž klozetů splachovacích </t>
  </si>
  <si>
    <t>725210821R00</t>
  </si>
  <si>
    <t>Demontáž umyvadel bez výtokových armatur</t>
  </si>
  <si>
    <t>725220841R00</t>
  </si>
  <si>
    <t>Demontáž ocelové vany, vaniček</t>
  </si>
  <si>
    <t>998725202</t>
  </si>
  <si>
    <t>Přesun hmot pro zařizovací předměty, výšky do 12 m</t>
  </si>
  <si>
    <t>726211321</t>
  </si>
  <si>
    <t>Modul-WC Duofix, UP320, h 112 cm</t>
  </si>
  <si>
    <t>721176105</t>
  </si>
  <si>
    <t>Potrubí HT připojovací D 110 x 2,7 mm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</si>
  <si>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</si>
  <si>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</si>
  <si>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</si>
  <si>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</si>
  <si>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728171140R00</t>
  </si>
  <si>
    <t>Montáž - napojení potrubí odvětrání</t>
  </si>
  <si>
    <t>429148013R</t>
  </si>
  <si>
    <t>Ventilátor do koupelny s automatickou žaluzií - radiální d=100</t>
  </si>
  <si>
    <t>429727811</t>
  </si>
  <si>
    <t>Mřížka kruhová PVC pr. 125 mm</t>
  </si>
  <si>
    <t>42977862R</t>
  </si>
  <si>
    <t>Mřížka čtyřhranná vel. 300x200, do zdi se žaluzií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</si>
  <si>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</si>
  <si>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</si>
  <si>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</si>
  <si>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</si>
  <si>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</si>
  <si>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</si>
  <si>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h</t>
  </si>
  <si>
    <t>998733201</t>
  </si>
  <si>
    <t>Přesun hmot pro rozvody potrubí, výšky do 6 m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</si>
  <si>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</si>
  <si>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</si>
  <si>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</si>
  <si>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</si>
  <si>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</si>
  <si>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</si>
  <si>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735121810</t>
  </si>
  <si>
    <t>Demontáž otopných těles ocelových článkových</t>
  </si>
  <si>
    <t>735191910</t>
  </si>
  <si>
    <t>Napuštění vody do otopného systému</t>
  </si>
  <si>
    <t>735494811</t>
  </si>
  <si>
    <t>Vypuštění vody z otopných těles</t>
  </si>
  <si>
    <t>735179110R00</t>
  </si>
  <si>
    <t>Montáž otopných těles koupelnových (žebříků) včetně dodávky otopného tělesa (žebřík 600x800mm)</t>
  </si>
  <si>
    <t>998735201</t>
  </si>
  <si>
    <t>Přesun hmot pro otopná tělesa, výšky do 6 m</t>
  </si>
  <si>
    <t>762522812</t>
  </si>
  <si>
    <t>Demontáž podlah s polštáři z prken tl. do 50 mm</t>
  </si>
  <si>
    <t>763614131</t>
  </si>
  <si>
    <t>M.podlahy z desek do tl.18 mm, šroubov. vč. dodávky desky OSB ECO 3N P+D tl. 15 mm, včetně přetmelení šroubů</t>
  </si>
  <si>
    <t>1.07 : 4,4*3,3*2</t>
  </si>
  <si>
    <t>766661112</t>
  </si>
  <si>
    <t>Montáž dveří do zárubně,otevíravých 1kř.do 0,8 m</t>
  </si>
  <si>
    <t>766662811</t>
  </si>
  <si>
    <t>Demontáž prahů dveří 1křídlových</t>
  </si>
  <si>
    <t>766662812</t>
  </si>
  <si>
    <t>Demontáž prahů dveří 2křídlových</t>
  </si>
  <si>
    <t>766812840</t>
  </si>
  <si>
    <t>Dodávka nových polic - laminát - sklad,cca 70x50cm včetně konzol</t>
  </si>
  <si>
    <t>06</t>
  </si>
  <si>
    <t>D+M Odsavač par bílý 630W rekuperační včetně napojení odvětrání</t>
  </si>
  <si>
    <t>766877115R00</t>
  </si>
  <si>
    <t>D+M Kuchyňské linky atyp DL=2400mm + 600mm skříňka nad digestoří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</si>
  <si>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</si>
  <si>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</si>
  <si>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</si>
  <si>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</si>
  <si>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</si>
  <si>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</si>
  <si>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</si>
  <si>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šuplíku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</si>
  <si>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</si>
  <si>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</si>
  <si>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</si>
  <si>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</si>
  <si>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</si>
  <si>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</si>
  <si>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</si>
  <si>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767141901</t>
  </si>
  <si>
    <t>Oprava zasklení, výměna skla dveří</t>
  </si>
  <si>
    <t>767141901R00</t>
  </si>
  <si>
    <t>Oprava zasklení, výměna skla - neprůhledného</t>
  </si>
  <si>
    <t>((0,5*1,43)+(0,5*0,86*2))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</si>
  <si>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</si>
  <si>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</si>
  <si>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</si>
  <si>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</si>
  <si>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</si>
  <si>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</si>
  <si>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1.05 : 0,9*2+1,5*2-0,6</t>
  </si>
  <si>
    <t>1.06 : 1,9*2+1,0*2-0,6</t>
  </si>
  <si>
    <t>771479001</t>
  </si>
  <si>
    <t>Řezání dlaždic keramických pro soklíky</t>
  </si>
  <si>
    <t>771575113</t>
  </si>
  <si>
    <t>Montáž podlah keram.,hladké, tmel, 30x60 cm</t>
  </si>
  <si>
    <t>771578011</t>
  </si>
  <si>
    <t>Spára podlaha - stěna, silikonem</t>
  </si>
  <si>
    <t>1.04 : 1,7*2+2,0*2-0,6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</si>
  <si>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</si>
  <si>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</si>
  <si>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</si>
  <si>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</si>
  <si>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</si>
  <si>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550Kč/m2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</si>
  <si>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</si>
  <si>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</si>
  <si>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</si>
  <si>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</si>
  <si>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</si>
  <si>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775413010</t>
  </si>
  <si>
    <t>Montáž podlahové lišty ze dřeva, přibíjené</t>
  </si>
  <si>
    <t>1.01 : (2,0+3,0+4,9+1,0+2,9+2,0)</t>
  </si>
  <si>
    <t>-0,7*3</t>
  </si>
  <si>
    <t>-0,9</t>
  </si>
  <si>
    <t>-1,1</t>
  </si>
  <si>
    <t>-1,0</t>
  </si>
  <si>
    <t>1.02 : 6,2*2+4,2*2-1,1*2</t>
  </si>
  <si>
    <t>1.03 : 4,0*2+7,3*2-1,1</t>
  </si>
  <si>
    <t>775411810</t>
  </si>
  <si>
    <t>Demontáž lišt dřevěných, přibíjených</t>
  </si>
  <si>
    <t>1.02 a 1.03 : 40,1</t>
  </si>
  <si>
    <t>775598141R00</t>
  </si>
  <si>
    <t>Lak dřevěných podlah broušení + tmelení + lakování (3x nátěr)</t>
  </si>
  <si>
    <t>61413711</t>
  </si>
  <si>
    <t>Lišta parketová dub  33 x 7 mm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</si>
  <si>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</si>
  <si>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</si>
  <si>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</si>
  <si>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</si>
  <si>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1.05 : (0,9*2+1,5*2)</t>
  </si>
  <si>
    <t>-0,6</t>
  </si>
  <si>
    <t>1.07 : 4,4*2+3,3*2-0,9-0,6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</si>
  <si>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</si>
  <si>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</si>
  <si>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</si>
  <si>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</si>
  <si>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</si>
  <si>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</si>
  <si>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</si>
  <si>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</si>
  <si>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1,1+0,7*3+0,9</t>
  </si>
  <si>
    <t>776994111</t>
  </si>
  <si>
    <t>Svařování povlakových podlah z pásů nebo čtverců včetně svařovací šňůry PVC 1179</t>
  </si>
  <si>
    <t>1.07 : 4,4*3,3*0,5</t>
  </si>
  <si>
    <t>5537000111</t>
  </si>
  <si>
    <t>Lišta přechodová Al 30/A lepicí l=93 cm stříbro š 30 mm</t>
  </si>
  <si>
    <t>5537000121</t>
  </si>
  <si>
    <t>Lišta přechodová Al 30/A lepicí l=150 cm stříbro š 30 mm</t>
  </si>
  <si>
    <t>998776201</t>
  </si>
  <si>
    <t>Přesun hmot pro podlahy povlakové, výšky do 6 m</t>
  </si>
  <si>
    <t>781101210</t>
  </si>
  <si>
    <t>Penetrace podkladu pod obklady</t>
  </si>
  <si>
    <t>-0,7*2,0</t>
  </si>
  <si>
    <t>1.07 : (0,6+0,8)*1,75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</si>
  <si>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</si>
  <si>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</si>
  <si>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</si>
  <si>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</si>
  <si>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</si>
  <si>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</si>
  <si>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</si>
  <si>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</si>
  <si>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1.04 : (2,0*2+1,7*2)+2,0</t>
  </si>
  <si>
    <t>1.07 : (0,6+0,8)+1,75</t>
  </si>
  <si>
    <t>781675116</t>
  </si>
  <si>
    <t>Montáž obkladů parapetů keramic. na tmel, 30x30 cm</t>
  </si>
  <si>
    <t>03</t>
  </si>
  <si>
    <t>Keramický obklad 30x60 - předpoklad ceny 450Kč/m2</t>
  </si>
  <si>
    <t>Začátek provozního součtu</t>
  </si>
  <si>
    <t xml:space="preserve">  1.04 : (2,0*2+1,7*2)*2,0</t>
  </si>
  <si>
    <t xml:space="preserve">  -0,7*2,0</t>
  </si>
  <si>
    <t xml:space="preserve">  1.07 : (0,6+0,8)*1,75</t>
  </si>
  <si>
    <t>Konec provozního součtu</t>
  </si>
  <si>
    <t>15,85*1,15</t>
  </si>
  <si>
    <t>59760720.AR</t>
  </si>
  <si>
    <t>Lišta obkl/dlažba plast</t>
  </si>
  <si>
    <t>998781202</t>
  </si>
  <si>
    <t>Přesun hmot pro obklady keramické, výšky do 12 m</t>
  </si>
  <si>
    <t>783224900</t>
  </si>
  <si>
    <t>Údržba, nátěr syntetický kov. konstr.1x + 1x email</t>
  </si>
  <si>
    <t>Kovová okna : ((0,5*1,43)+(0,5*0,86*2))*2</t>
  </si>
  <si>
    <t>783424340</t>
  </si>
  <si>
    <t>Nátěr syntet. potrubí do DN 50 mm  Z+2x +1x email</t>
  </si>
  <si>
    <t>783622920</t>
  </si>
  <si>
    <t>Údržba, nátěr syntetický truhl. výrobků 2x + 1x tm</t>
  </si>
  <si>
    <t xml:space="preserve">Renovace dveřních křídel, zárubní : </t>
  </si>
  <si>
    <t>dveře : 1,1*2,2*2*2</t>
  </si>
  <si>
    <t>0,9*3,0*2*1</t>
  </si>
  <si>
    <t>0,7*2,2*2*4</t>
  </si>
  <si>
    <t>1,0*3,0*2*1</t>
  </si>
  <si>
    <t>zárubně : (0,9+2*3,0)*(0,20+0,15*2)*1</t>
  </si>
  <si>
    <t>(1,1+2*2,2)*(0,20+0,15*2)*2</t>
  </si>
  <si>
    <t>(0,7+2*2,2)*(0,20+0,15*2)*4</t>
  </si>
  <si>
    <t>(1,1+2*3,0)*(0,20+0,15*2)*1</t>
  </si>
  <si>
    <t>783943812R00</t>
  </si>
  <si>
    <t>Očištění oken, parapetů, sporáků saponáty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</si>
  <si>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</si>
  <si>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</si>
  <si>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</si>
  <si>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</si>
  <si>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</si>
  <si>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</si>
  <si>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784195112</t>
  </si>
  <si>
    <t>Malba Primalex Standard, bílá, bez penetrace, 2x</t>
  </si>
  <si>
    <t>784498942</t>
  </si>
  <si>
    <t>Vysprávka omítky akrylátovým tmelem pl. do 0,04 m2</t>
  </si>
  <si>
    <t>784011222</t>
  </si>
  <si>
    <t>Zakrytí podlah včetně papírové lepenky</t>
  </si>
  <si>
    <t>785411800</t>
  </si>
  <si>
    <t>Odstranění tapet lepených papírových do 3,8 m</t>
  </si>
  <si>
    <t>1.07 : (4,4*2+3,3*2)*2,5</t>
  </si>
  <si>
    <t>-0,9*2,5</t>
  </si>
  <si>
    <t>-0,6*2,5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</si>
  <si>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</si>
  <si>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</si>
  <si>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</si>
  <si>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</si>
  <si>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</si>
  <si>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</si>
  <si>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</si>
  <si>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</si>
  <si>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</si>
  <si>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</si>
  <si>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</si>
  <si>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</si>
  <si>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</si>
  <si>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</si>
  <si>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</si>
  <si>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</si>
  <si>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</si>
  <si>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</si>
  <si>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</si>
  <si>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</si>
  <si>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</si>
  <si>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</si>
  <si>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</si>
  <si>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</si>
  <si>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</si>
  <si>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</si>
  <si>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</si>
  <si>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</si>
  <si>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</si>
  <si>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</si>
  <si>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</si>
  <si>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</si>
  <si>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</si>
  <si>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</si>
  <si>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</si>
  <si>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</si>
  <si>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</si>
  <si>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</si>
  <si>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</si>
  <si>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</si>
  <si>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</si>
  <si>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</si>
  <si>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</si>
  <si>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</si>
  <si>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</si>
  <si>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</si>
  <si>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</si>
  <si>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</si>
  <si>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</si>
  <si>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</si>
  <si>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</si>
  <si>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</si>
  <si>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</si>
  <si>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</si>
  <si>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</si>
  <si>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</si>
  <si>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</si>
  <si>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</si>
  <si>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</si>
  <si>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</si>
  <si>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348881102R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</si>
  <si>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</si>
  <si>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</si>
  <si>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</si>
  <si>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</si>
  <si>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</si>
  <si>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</si>
  <si>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</si>
  <si>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</si>
  <si>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</si>
  <si>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</si>
  <si>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</si>
  <si>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</si>
  <si>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</si>
  <si>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</si>
  <si>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</si>
  <si>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</si>
  <si>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</si>
  <si>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</si>
  <si>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</si>
  <si>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</si>
  <si>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222323307</t>
  </si>
  <si>
    <t>Demontáž a zpětná montáž domacího telefonu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</si>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</sst>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8" t="s">
        <v>35</v>
      </c>
      <c r="B2" s="158"/>
      <c r="C2" s="158"/>
      <c r="D2" s="158"/>
      <c r="E2" s="158"/>
      <c r="F2" s="158"/>
      <c r="G2" s="15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7"/>
  <sheetViews>
    <sheetView showGridLines="0" tabSelected="1" topLeftCell="B1" zoomScaleNormal="100" zoomScaleSheetLayoutView="75" workbookViewId="0">
      <selection activeCell="L11" sqref="L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59" t="s">
        <v>4</v>
      </c>
      <c r="C1" s="160"/>
      <c r="D1" s="160"/>
      <c r="E1" s="160"/>
      <c r="F1" s="160"/>
      <c r="G1" s="160"/>
      <c r="H1" s="160"/>
      <c r="I1" s="160"/>
      <c r="J1" s="161"/>
    </row>
    <row r="2" spans="1:15" ht="36" customHeight="1" x14ac:dyDescent="0.2">
      <c r="A2" s="2"/>
      <c r="B2" s="68" t="s">
        <v>23</v>
      </c>
      <c r="C2" s="69"/>
      <c r="D2" s="70"/>
      <c r="E2" s="165" t="s">
        <v>38</v>
      </c>
      <c r="F2" s="166"/>
      <c r="G2" s="166"/>
      <c r="H2" s="166"/>
      <c r="I2" s="166"/>
      <c r="J2" s="167"/>
      <c r="O2" s="1"/>
    </row>
    <row r="3" spans="1:15" ht="27" customHeight="1" x14ac:dyDescent="0.2">
      <c r="A3" s="2"/>
      <c r="B3" s="71" t="s">
        <v>41</v>
      </c>
      <c r="C3" s="69"/>
      <c r="D3" s="72"/>
      <c r="E3" s="168" t="s">
        <v>40</v>
      </c>
      <c r="F3" s="169"/>
      <c r="G3" s="169"/>
      <c r="H3" s="169"/>
      <c r="I3" s="169"/>
      <c r="J3" s="170"/>
    </row>
    <row r="4" spans="1:15" ht="23.25" customHeight="1" x14ac:dyDescent="0.2">
      <c r="A4" s="67">
        <v>8746</v>
      </c>
      <c r="B4" s="73" t="s">
        <v>42</v>
      </c>
      <c r="C4" s="74"/>
      <c r="D4" s="75"/>
      <c r="E4" s="177" t="s">
        <v>38</v>
      </c>
      <c r="F4" s="178"/>
      <c r="G4" s="178"/>
      <c r="H4" s="178"/>
      <c r="I4" s="178"/>
      <c r="J4" s="179"/>
    </row>
    <row r="5" spans="1:15" ht="24" customHeight="1" x14ac:dyDescent="0.2">
      <c r="A5" s="2"/>
      <c r="B5" s="31" t="s">
        <v>22</v>
      </c>
      <c r="D5" s="182" t="s">
        <v>740</v>
      </c>
      <c r="E5" s="182"/>
      <c r="F5" s="182"/>
      <c r="G5" s="182"/>
      <c r="H5" s="18" t="s">
        <v>36</v>
      </c>
      <c r="I5" s="65">
        <v>296139</v>
      </c>
      <c r="J5" s="8"/>
    </row>
    <row r="6" spans="1:15" ht="15.75" customHeight="1" x14ac:dyDescent="0.2">
      <c r="A6" s="2"/>
      <c r="B6" s="28"/>
      <c r="C6" s="50"/>
      <c r="D6" s="183" t="s">
        <v>741</v>
      </c>
      <c r="E6" s="183"/>
      <c r="F6" s="183"/>
      <c r="G6" s="183"/>
      <c r="H6" s="18" t="s">
        <v>30</v>
      </c>
      <c r="I6" s="65" t="s">
        <v>744</v>
      </c>
      <c r="J6" s="8"/>
    </row>
    <row r="7" spans="1:15" ht="15.75" customHeight="1" x14ac:dyDescent="0.2">
      <c r="A7" s="2"/>
      <c r="B7" s="29"/>
      <c r="C7" s="51"/>
      <c r="D7" s="66" t="s">
        <v>742</v>
      </c>
      <c r="E7" s="184" t="s">
        <v>743</v>
      </c>
      <c r="F7" s="184"/>
      <c r="G7" s="18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71"/>
      <c r="E11" s="171"/>
      <c r="F11" s="171"/>
      <c r="G11" s="171"/>
      <c r="H11" s="18" t="s">
        <v>36</v>
      </c>
      <c r="I11" s="157"/>
      <c r="J11" s="8"/>
    </row>
    <row r="12" spans="1:15" ht="15.75" customHeight="1" x14ac:dyDescent="0.2">
      <c r="A12" s="2"/>
      <c r="B12" s="28"/>
      <c r="C12" s="50"/>
      <c r="D12" s="176"/>
      <c r="E12" s="176"/>
      <c r="F12" s="176"/>
      <c r="G12" s="176"/>
      <c r="H12" s="18" t="s">
        <v>30</v>
      </c>
      <c r="I12" s="157"/>
      <c r="J12" s="8"/>
    </row>
    <row r="13" spans="1:15" ht="15.75" customHeight="1" x14ac:dyDescent="0.2">
      <c r="A13" s="2"/>
      <c r="B13" s="29"/>
      <c r="C13" s="51"/>
      <c r="D13" s="156"/>
      <c r="E13" s="180"/>
      <c r="F13" s="181"/>
      <c r="G13" s="181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87">
        <f>'SO 01 Pol'!G8+'SO 01 Pol'!G20+'SO 01 Pol'!G26+'SO 01 Pol'!G75+'SO 01 Pol'!G86+'SO 01 Pol'!G97+'SO 01 Pol'!G152+'SO 01 Pol'!G154+'SO 01 Pol'!G163+'SO 01 Pol'!G165+'SO 01 Pol'!G176+'SO 01 Pol'!G184+'SO 01 Pol'!G190+'SO 01 Pol'!G224+'SO 01 Pol'!G226+'SO 01 Pol'!G235+'SO 01 Pol'!G239+'SO 01 Pol'!G243+'SO 01 Pol'!G249+'SO 01 Pol'!G252+'SO 01 Pol'!G255+'SO 01 Pol'!G276+'SO 01 Pol'!G280+'SO 01 Pol'!G316+'SO 01 Pol'!G336+'SO 01 Pol'!G364+'SO 01 Pol'!G395+'SO 01 Pol'!G410+'SO 01 Pol'!G462+'SO 01 Pol'!G468+'SO 01 Pol'!G507+'SO 01 Pol'!G514+'SO 01 Pol'!G524</f>
        <v>0</v>
      </c>
      <c r="H15" s="188"/>
      <c r="I15" s="188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85">
        <f>ZakladDPHSni*0.15</f>
        <v>0</v>
      </c>
      <c r="H16" s="186"/>
      <c r="I16" s="186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87">
        <v>0</v>
      </c>
      <c r="H17" s="188"/>
      <c r="I17" s="188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62">
        <v>0</v>
      </c>
      <c r="H18" s="163"/>
      <c r="I18" s="163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64">
        <v>0</v>
      </c>
      <c r="H19" s="164"/>
      <c r="I19" s="164"/>
      <c r="J19" s="41" t="str">
        <f t="shared" si="0"/>
        <v>CZK</v>
      </c>
    </row>
    <row r="20" spans="1:10" ht="27.75" hidden="1" customHeight="1" thickBot="1" x14ac:dyDescent="0.25">
      <c r="A20" s="2"/>
      <c r="B20" s="102" t="s">
        <v>24</v>
      </c>
      <c r="C20" s="103"/>
      <c r="D20" s="103"/>
      <c r="E20" s="104"/>
      <c r="F20" s="105"/>
      <c r="G20" s="189">
        <v>646380.1</v>
      </c>
      <c r="H20" s="190"/>
      <c r="I20" s="190"/>
      <c r="J20" s="106" t="str">
        <f t="shared" si="0"/>
        <v>CZK</v>
      </c>
    </row>
    <row r="21" spans="1:10" ht="27.75" customHeight="1" thickBot="1" x14ac:dyDescent="0.25">
      <c r="A21" s="2"/>
      <c r="B21" s="102" t="s">
        <v>31</v>
      </c>
      <c r="C21" s="107"/>
      <c r="D21" s="107"/>
      <c r="E21" s="107"/>
      <c r="F21" s="108"/>
      <c r="G21" s="189">
        <f>ZakladDPHSni+DPHSni</f>
        <v>0</v>
      </c>
      <c r="H21" s="189"/>
      <c r="I21" s="189"/>
      <c r="J21" s="109" t="s">
        <v>46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72"/>
      <c r="E26" s="173"/>
      <c r="G26" s="174"/>
      <c r="H26" s="175"/>
      <c r="I26" s="175"/>
      <c r="J26" s="25"/>
    </row>
    <row r="27" spans="1:10" ht="12.75" customHeight="1" x14ac:dyDescent="0.2">
      <c r="A27" s="2"/>
      <c r="B27" s="2"/>
      <c r="D27" s="196" t="s">
        <v>2</v>
      </c>
      <c r="E27" s="196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">
      <c r="B29" s="79" t="s">
        <v>17</v>
      </c>
      <c r="C29" s="80"/>
      <c r="D29" s="80"/>
      <c r="E29" s="80"/>
      <c r="F29" s="81"/>
      <c r="G29" s="81"/>
      <c r="H29" s="81"/>
      <c r="I29" s="81"/>
      <c r="J29" s="82"/>
    </row>
    <row r="30" spans="1:10" ht="25.5" hidden="1" customHeight="1" x14ac:dyDescent="0.2">
      <c r="A30" s="78" t="s">
        <v>33</v>
      </c>
      <c r="B30" s="83" t="s">
        <v>18</v>
      </c>
      <c r="C30" s="84" t="s">
        <v>6</v>
      </c>
      <c r="D30" s="84"/>
      <c r="E30" s="84"/>
      <c r="F30" s="85" t="str">
        <f>B15</f>
        <v>Základ pro sníženou DPH</v>
      </c>
      <c r="G30" s="85" t="str">
        <f>B17</f>
        <v>Základ pro základní DPH</v>
      </c>
      <c r="H30" s="86" t="s">
        <v>19</v>
      </c>
      <c r="I30" s="86" t="s">
        <v>1</v>
      </c>
      <c r="J30" s="87" t="s">
        <v>0</v>
      </c>
    </row>
    <row r="31" spans="1:10" ht="25.5" hidden="1" customHeight="1" x14ac:dyDescent="0.2">
      <c r="A31" s="78">
        <v>1</v>
      </c>
      <c r="B31" s="88" t="s">
        <v>44</v>
      </c>
      <c r="C31" s="191"/>
      <c r="D31" s="191"/>
      <c r="E31" s="191"/>
      <c r="F31" s="89">
        <v>0</v>
      </c>
      <c r="G31" s="90">
        <v>646380.1</v>
      </c>
      <c r="H31" s="91">
        <v>135739.82</v>
      </c>
      <c r="I31" s="91">
        <v>782119.92</v>
      </c>
      <c r="J31" s="92">
        <f>IF(CenaCelkemVypocet=0,"",I31/CenaCelkemVypocet*100)</f>
        <v>100</v>
      </c>
    </row>
    <row r="32" spans="1:10" ht="25.5" hidden="1" customHeight="1" x14ac:dyDescent="0.2">
      <c r="A32" s="78">
        <v>2</v>
      </c>
      <c r="B32" s="93" t="s">
        <v>39</v>
      </c>
      <c r="C32" s="192" t="s">
        <v>40</v>
      </c>
      <c r="D32" s="192"/>
      <c r="E32" s="192"/>
      <c r="F32" s="94">
        <v>0</v>
      </c>
      <c r="G32" s="95">
        <v>646380.1</v>
      </c>
      <c r="H32" s="95">
        <v>135739.82</v>
      </c>
      <c r="I32" s="95">
        <v>782119.92</v>
      </c>
      <c r="J32" s="96">
        <f>IF(CenaCelkemVypocet=0,"",I32/CenaCelkemVypocet*100)</f>
        <v>100</v>
      </c>
    </row>
    <row r="33" spans="1:10" ht="25.5" hidden="1" customHeight="1" x14ac:dyDescent="0.2">
      <c r="A33" s="78">
        <v>3</v>
      </c>
      <c r="B33" s="97" t="s">
        <v>37</v>
      </c>
      <c r="C33" s="191" t="s">
        <v>38</v>
      </c>
      <c r="D33" s="191"/>
      <c r="E33" s="191"/>
      <c r="F33" s="98">
        <v>0</v>
      </c>
      <c r="G33" s="91">
        <v>646380.1</v>
      </c>
      <c r="H33" s="91">
        <v>135739.82</v>
      </c>
      <c r="I33" s="91">
        <v>782119.92</v>
      </c>
      <c r="J33" s="92">
        <f>IF(CenaCelkemVypocet=0,"",I33/CenaCelkemVypocet*100)</f>
        <v>100</v>
      </c>
    </row>
    <row r="34" spans="1:10" ht="25.5" hidden="1" customHeight="1" x14ac:dyDescent="0.2">
      <c r="A34" s="78"/>
      <c r="B34" s="193" t="s">
        <v>45</v>
      </c>
      <c r="C34" s="194"/>
      <c r="D34" s="194"/>
      <c r="E34" s="195"/>
      <c r="F34" s="99">
        <f>SUMIF(A31:A33,"=1",F31:F33)</f>
        <v>0</v>
      </c>
      <c r="G34" s="100">
        <f>SUMIF(A31:A33,"=1",G31:G33)</f>
        <v>646380.1</v>
      </c>
      <c r="H34" s="100">
        <f>SUMIF(A31:A33,"=1",H31:H33)</f>
        <v>135739.82</v>
      </c>
      <c r="I34" s="100">
        <f>SUMIF(A31:A33,"=1",I31:I33)</f>
        <v>782119.92</v>
      </c>
      <c r="J34" s="101">
        <f>SUMIF(A31:A33,"=1",J31:J33)</f>
        <v>100</v>
      </c>
    </row>
    <row r="37" spans="1:10" x14ac:dyDescent="0.2">
      <c r="F37" s="76"/>
      <c r="G37" s="76"/>
      <c r="H37" s="76"/>
      <c r="I37" s="76"/>
      <c r="J37" s="7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1:E31"/>
    <mergeCell ref="C32:E32"/>
    <mergeCell ref="C33:E33"/>
    <mergeCell ref="B34:E34"/>
    <mergeCell ref="D27:E27"/>
    <mergeCell ref="D26:E26"/>
    <mergeCell ref="G26:I26"/>
    <mergeCell ref="D12:G12"/>
    <mergeCell ref="E4:J4"/>
    <mergeCell ref="E13:G13"/>
    <mergeCell ref="D5:G5"/>
    <mergeCell ref="D6:G6"/>
    <mergeCell ref="E7:G7"/>
    <mergeCell ref="G16:I16"/>
    <mergeCell ref="G15:I15"/>
    <mergeCell ref="G21:I21"/>
    <mergeCell ref="G17:I17"/>
    <mergeCell ref="G20:I20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7" t="s">
        <v>7</v>
      </c>
      <c r="B1" s="197"/>
      <c r="C1" s="198"/>
      <c r="D1" s="197"/>
      <c r="E1" s="197"/>
      <c r="F1" s="197"/>
      <c r="G1" s="197"/>
    </row>
    <row r="2" spans="1:7" ht="24.95" customHeight="1" x14ac:dyDescent="0.2">
      <c r="A2" s="45" t="s">
        <v>8</v>
      </c>
      <c r="B2" s="44"/>
      <c r="C2" s="199"/>
      <c r="D2" s="199"/>
      <c r="E2" s="199"/>
      <c r="F2" s="199"/>
      <c r="G2" s="200"/>
    </row>
    <row r="3" spans="1:7" ht="24.95" customHeight="1" x14ac:dyDescent="0.2">
      <c r="A3" s="45" t="s">
        <v>9</v>
      </c>
      <c r="B3" s="44"/>
      <c r="C3" s="199"/>
      <c r="D3" s="199"/>
      <c r="E3" s="199"/>
      <c r="F3" s="199"/>
      <c r="G3" s="200"/>
    </row>
    <row r="4" spans="1:7" ht="24.95" customHeight="1" x14ac:dyDescent="0.2">
      <c r="A4" s="45" t="s">
        <v>10</v>
      </c>
      <c r="B4" s="44"/>
      <c r="C4" s="199"/>
      <c r="D4" s="199"/>
      <c r="E4" s="199"/>
      <c r="F4" s="199"/>
      <c r="G4" s="20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9DC3-913B-4A05-8723-DDE0F2BF6D01}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2.75" outlineLevelRow="1" x14ac:dyDescent="0.2"/>
  <cols>
    <col min="1" max="1" width="3.42578125" customWidth="1"/>
    <col min="2" max="2" width="12.5703125" style="110" customWidth="1"/>
    <col min="3" max="3" width="38.28515625" style="11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1" t="s">
        <v>7</v>
      </c>
      <c r="B1" s="201"/>
      <c r="C1" s="201"/>
      <c r="D1" s="201"/>
      <c r="E1" s="201"/>
      <c r="F1" s="201"/>
      <c r="G1" s="201"/>
      <c r="AG1" t="s">
        <v>112</v>
      </c>
    </row>
    <row r="2" spans="1:60" ht="24.95" customHeight="1" x14ac:dyDescent="0.2">
      <c r="A2" s="111" t="s">
        <v>8</v>
      </c>
      <c r="B2" s="44" t="s">
        <v>43</v>
      </c>
      <c r="C2" s="202" t="s">
        <v>38</v>
      </c>
      <c r="D2" s="203"/>
      <c r="E2" s="203"/>
      <c r="F2" s="203"/>
      <c r="G2" s="204"/>
      <c r="AG2" t="s">
        <v>113</v>
      </c>
    </row>
    <row r="3" spans="1:60" ht="24.95" customHeight="1" x14ac:dyDescent="0.2">
      <c r="A3" s="111" t="s">
        <v>9</v>
      </c>
      <c r="B3" s="44" t="s">
        <v>39</v>
      </c>
      <c r="C3" s="202" t="s">
        <v>40</v>
      </c>
      <c r="D3" s="203"/>
      <c r="E3" s="203"/>
      <c r="F3" s="203"/>
      <c r="G3" s="204"/>
      <c r="AC3" s="110" t="s">
        <v>113</v>
      </c>
      <c r="AG3" t="s">
        <v>114</v>
      </c>
    </row>
    <row r="4" spans="1:60" ht="24.95" customHeight="1" x14ac:dyDescent="0.2">
      <c r="A4" s="112" t="s">
        <v>10</v>
      </c>
      <c r="B4" s="113" t="s">
        <v>37</v>
      </c>
      <c r="C4" s="205" t="s">
        <v>38</v>
      </c>
      <c r="D4" s="206"/>
      <c r="E4" s="206"/>
      <c r="F4" s="206"/>
      <c r="G4" s="207"/>
      <c r="AG4" t="s">
        <v>115</v>
      </c>
    </row>
    <row r="5" spans="1:60" x14ac:dyDescent="0.2">
      <c r="D5" s="10"/>
    </row>
    <row r="6" spans="1:60" ht="38.25" x14ac:dyDescent="0.2">
      <c r="A6" s="115" t="s">
        <v>116</v>
      </c>
      <c r="B6" s="117" t="s">
        <v>117</v>
      </c>
      <c r="C6" s="117" t="s">
        <v>118</v>
      </c>
      <c r="D6" s="116" t="s">
        <v>119</v>
      </c>
      <c r="E6" s="115" t="s">
        <v>120</v>
      </c>
      <c r="F6" s="114" t="s">
        <v>121</v>
      </c>
      <c r="G6" s="115" t="s">
        <v>26</v>
      </c>
      <c r="H6" s="118" t="s">
        <v>27</v>
      </c>
      <c r="I6" s="118" t="s">
        <v>122</v>
      </c>
      <c r="J6" s="118" t="s">
        <v>28</v>
      </c>
      <c r="K6" s="118" t="s">
        <v>123</v>
      </c>
      <c r="L6" s="118" t="s">
        <v>124</v>
      </c>
      <c r="M6" s="118" t="s">
        <v>125</v>
      </c>
      <c r="N6" s="118" t="s">
        <v>126</v>
      </c>
      <c r="O6" s="118" t="s">
        <v>127</v>
      </c>
      <c r="P6" s="118" t="s">
        <v>128</v>
      </c>
      <c r="Q6" s="118" t="s">
        <v>129</v>
      </c>
      <c r="R6" s="118" t="s">
        <v>130</v>
      </c>
      <c r="S6" s="118" t="s">
        <v>131</v>
      </c>
      <c r="T6" s="118" t="s">
        <v>132</v>
      </c>
      <c r="U6" s="118" t="s">
        <v>133</v>
      </c>
      <c r="V6" s="118" t="s">
        <v>134</v>
      </c>
      <c r="W6" s="118" t="s">
        <v>135</v>
      </c>
      <c r="X6" s="118" t="s">
        <v>136</v>
      </c>
    </row>
    <row r="7" spans="1:60" hidden="1" x14ac:dyDescent="0.2">
      <c r="A7" s="3"/>
      <c r="B7" s="4"/>
      <c r="C7" s="4"/>
      <c r="D7" s="6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60" x14ac:dyDescent="0.2">
      <c r="A8" s="130" t="s">
        <v>137</v>
      </c>
      <c r="B8" s="131" t="s">
        <v>47</v>
      </c>
      <c r="C8" s="148" t="s">
        <v>48</v>
      </c>
      <c r="D8" s="132"/>
      <c r="E8" s="133"/>
      <c r="F8" s="134"/>
      <c r="G8" s="135">
        <f>SUMIF(AG9:AG19,"&lt;&gt;NOR",G9:G19)</f>
        <v>0</v>
      </c>
      <c r="H8" s="129"/>
      <c r="I8" s="129">
        <f>SUM(I9:I19)</f>
        <v>3337.95</v>
      </c>
      <c r="J8" s="129"/>
      <c r="K8" s="129">
        <f>SUM(K9:K19)</f>
        <v>4391.9500000000007</v>
      </c>
      <c r="L8" s="129"/>
      <c r="M8" s="129">
        <f>SUM(M9:M19)</f>
        <v>0</v>
      </c>
      <c r="N8" s="129"/>
      <c r="O8" s="129">
        <f>SUM(O9:O19)</f>
        <v>0.28999999999999998</v>
      </c>
      <c r="P8" s="129"/>
      <c r="Q8" s="129">
        <f>SUM(Q9:Q19)</f>
        <v>0</v>
      </c>
      <c r="R8" s="129"/>
      <c r="S8" s="129"/>
      <c r="T8" s="129"/>
      <c r="U8" s="129"/>
      <c r="V8" s="129">
        <f>SUM(V9:V19)</f>
        <v>8.8699999999999992</v>
      </c>
      <c r="W8" s="129"/>
      <c r="X8" s="129"/>
      <c r="AG8" t="s">
        <v>138</v>
      </c>
    </row>
    <row r="9" spans="1:60" outlineLevel="1" x14ac:dyDescent="0.2">
      <c r="A9" s="142">
        <v>1</v>
      </c>
      <c r="B9" s="143" t="s">
        <v>139</v>
      </c>
      <c r="C9" s="149" t="s">
        <v>140</v>
      </c>
      <c r="D9" s="144" t="s">
        <v>141</v>
      </c>
      <c r="E9" s="145">
        <v>1</v>
      </c>
      <c r="F9" s="146"/>
      <c r="G9" s="147">
        <f>ROUND(E9*F9,2)</f>
        <v>0</v>
      </c>
      <c r="H9" s="124">
        <v>7.79</v>
      </c>
      <c r="I9" s="124">
        <f>ROUND(E9*H9,2)</f>
        <v>7.79</v>
      </c>
      <c r="J9" s="124">
        <v>473.71</v>
      </c>
      <c r="K9" s="124">
        <f>ROUND(E9*J9,2)</f>
        <v>473.71</v>
      </c>
      <c r="L9" s="124">
        <v>21</v>
      </c>
      <c r="M9" s="124">
        <f>G9*(1+L9/100)</f>
        <v>0</v>
      </c>
      <c r="N9" s="124">
        <v>1.6000000000000001E-4</v>
      </c>
      <c r="O9" s="124">
        <f>ROUND(E9*N9,2)</f>
        <v>0</v>
      </c>
      <c r="P9" s="124">
        <v>0</v>
      </c>
      <c r="Q9" s="124">
        <f>ROUND(E9*P9,2)</f>
        <v>0</v>
      </c>
      <c r="R9" s="124"/>
      <c r="S9" s="124" t="s">
        <v>142</v>
      </c>
      <c r="T9" s="124" t="s">
        <v>142</v>
      </c>
      <c r="U9" s="124">
        <v>0.94</v>
      </c>
      <c r="V9" s="124">
        <f>ROUND(E9*U9,2)</f>
        <v>0.94</v>
      </c>
      <c r="W9" s="124"/>
      <c r="X9" s="124" t="s">
        <v>143</v>
      </c>
      <c r="Y9" s="119"/>
      <c r="Z9" s="119"/>
      <c r="AA9" s="119"/>
      <c r="AB9" s="119"/>
      <c r="AC9" s="119"/>
      <c r="AD9" s="119"/>
      <c r="AE9" s="119"/>
      <c r="AF9" s="119"/>
      <c r="AG9" s="119" t="s">
        <v>144</v>
      </c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</row>
    <row r="10" spans="1:60" outlineLevel="1" x14ac:dyDescent="0.2">
      <c r="A10" s="142">
        <v>2</v>
      </c>
      <c r="B10" s="143" t="s">
        <v>145</v>
      </c>
      <c r="C10" s="149" t="s">
        <v>146</v>
      </c>
      <c r="D10" s="144" t="s">
        <v>141</v>
      </c>
      <c r="E10" s="145">
        <v>1</v>
      </c>
      <c r="F10" s="146"/>
      <c r="G10" s="147">
        <f>ROUND(E10*F10,2)</f>
        <v>0</v>
      </c>
      <c r="H10" s="124">
        <v>11.69</v>
      </c>
      <c r="I10" s="124">
        <f>ROUND(E10*H10,2)</f>
        <v>11.69</v>
      </c>
      <c r="J10" s="124">
        <v>524.30999999999995</v>
      </c>
      <c r="K10" s="124">
        <f>ROUND(E10*J10,2)</f>
        <v>524.30999999999995</v>
      </c>
      <c r="L10" s="124">
        <v>21</v>
      </c>
      <c r="M10" s="124">
        <f>G10*(1+L10/100)</f>
        <v>0</v>
      </c>
      <c r="N10" s="124">
        <v>2.4000000000000001E-4</v>
      </c>
      <c r="O10" s="124">
        <f>ROUND(E10*N10,2)</f>
        <v>0</v>
      </c>
      <c r="P10" s="124">
        <v>0</v>
      </c>
      <c r="Q10" s="124">
        <f>ROUND(E10*P10,2)</f>
        <v>0</v>
      </c>
      <c r="R10" s="124"/>
      <c r="S10" s="124" t="s">
        <v>142</v>
      </c>
      <c r="T10" s="124" t="s">
        <v>142</v>
      </c>
      <c r="U10" s="124">
        <v>1.04</v>
      </c>
      <c r="V10" s="124">
        <f>ROUND(E10*U10,2)</f>
        <v>1.04</v>
      </c>
      <c r="W10" s="124"/>
      <c r="X10" s="124" t="s">
        <v>143</v>
      </c>
      <c r="Y10" s="119"/>
      <c r="Z10" s="119"/>
      <c r="AA10" s="119"/>
      <c r="AB10" s="119"/>
      <c r="AC10" s="119"/>
      <c r="AD10" s="119"/>
      <c r="AE10" s="119"/>
      <c r="AF10" s="119"/>
      <c r="AG10" s="119" t="s">
        <v>144</v>
      </c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</row>
    <row r="11" spans="1:60" ht="22.5" outlineLevel="1" x14ac:dyDescent="0.2">
      <c r="A11" s="136">
        <v>3</v>
      </c>
      <c r="B11" s="137" t="s">
        <v>147</v>
      </c>
      <c r="C11" s="150" t="s">
        <v>148</v>
      </c>
      <c r="D11" s="138" t="s">
        <v>149</v>
      </c>
      <c r="E11" s="139">
        <v>3.95</v>
      </c>
      <c r="F11" s="140"/>
      <c r="G11" s="141">
        <f>ROUND(E11*F11,2)</f>
        <v>0</v>
      </c>
      <c r="H11" s="124">
        <v>473.03</v>
      </c>
      <c r="I11" s="124">
        <f>ROUND(E11*H11,2)</f>
        <v>1868.47</v>
      </c>
      <c r="J11" s="124">
        <v>371.97</v>
      </c>
      <c r="K11" s="124">
        <f>ROUND(E11*J11,2)</f>
        <v>1469.28</v>
      </c>
      <c r="L11" s="124">
        <v>21</v>
      </c>
      <c r="M11" s="124">
        <f>G11*(1+L11/100)</f>
        <v>0</v>
      </c>
      <c r="N11" s="124">
        <v>7.392E-2</v>
      </c>
      <c r="O11" s="124">
        <f>ROUND(E11*N11,2)</f>
        <v>0.28999999999999998</v>
      </c>
      <c r="P11" s="124">
        <v>0</v>
      </c>
      <c r="Q11" s="124">
        <f>ROUND(E11*P11,2)</f>
        <v>0</v>
      </c>
      <c r="R11" s="124"/>
      <c r="S11" s="124" t="s">
        <v>142</v>
      </c>
      <c r="T11" s="124" t="s">
        <v>142</v>
      </c>
      <c r="U11" s="124">
        <v>0.77700000000000002</v>
      </c>
      <c r="V11" s="124">
        <f>ROUND(E11*U11,2)</f>
        <v>3.07</v>
      </c>
      <c r="W11" s="124"/>
      <c r="X11" s="124" t="s">
        <v>143</v>
      </c>
      <c r="Y11" s="119"/>
      <c r="Z11" s="119"/>
      <c r="AA11" s="119"/>
      <c r="AB11" s="119"/>
      <c r="AC11" s="119"/>
      <c r="AD11" s="119"/>
      <c r="AE11" s="119"/>
      <c r="AF11" s="119"/>
      <c r="AG11" s="119" t="s">
        <v>144</v>
      </c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</row>
    <row r="12" spans="1:60" outlineLevel="1" x14ac:dyDescent="0.2">
      <c r="A12" s="122"/>
      <c r="B12" s="123"/>
      <c r="C12" s="151" t="s">
        <v>150</v>
      </c>
      <c r="D12" s="125"/>
      <c r="E12" s="126">
        <v>1.35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19"/>
      <c r="Z12" s="119"/>
      <c r="AA12" s="119"/>
      <c r="AB12" s="119"/>
      <c r="AC12" s="119"/>
      <c r="AD12" s="119"/>
      <c r="AE12" s="119"/>
      <c r="AF12" s="119"/>
      <c r="AG12" s="119" t="s">
        <v>151</v>
      </c>
      <c r="AH12" s="119">
        <v>0</v>
      </c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</row>
    <row r="13" spans="1:60" outlineLevel="1" x14ac:dyDescent="0.2">
      <c r="A13" s="122"/>
      <c r="B13" s="123"/>
      <c r="C13" s="151" t="s">
        <v>152</v>
      </c>
      <c r="D13" s="125"/>
      <c r="E13" s="126">
        <v>2.6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19"/>
      <c r="Z13" s="119"/>
      <c r="AA13" s="119"/>
      <c r="AB13" s="119"/>
      <c r="AC13" s="119"/>
      <c r="AD13" s="119"/>
      <c r="AE13" s="119"/>
      <c r="AF13" s="119"/>
      <c r="AG13" s="119" t="s">
        <v>151</v>
      </c>
      <c r="AH13" s="119">
        <v>0</v>
      </c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</row>
    <row r="14" spans="1:60" ht="22.5" outlineLevel="1" x14ac:dyDescent="0.2">
      <c r="A14" s="136">
        <v>4</v>
      </c>
      <c r="B14" s="137" t="s">
        <v>153</v>
      </c>
      <c r="C14" s="150" t="s">
        <v>154</v>
      </c>
      <c r="D14" s="138" t="s">
        <v>149</v>
      </c>
      <c r="E14" s="139">
        <v>13.65</v>
      </c>
      <c r="F14" s="140"/>
      <c r="G14" s="141">
        <f>ROUND(E14*F14,2)</f>
        <v>0</v>
      </c>
      <c r="H14" s="124">
        <v>0</v>
      </c>
      <c r="I14" s="124">
        <f>ROUND(E14*H14,2)</f>
        <v>0</v>
      </c>
      <c r="J14" s="124">
        <v>141</v>
      </c>
      <c r="K14" s="124">
        <f>ROUND(E14*J14,2)</f>
        <v>1924.65</v>
      </c>
      <c r="L14" s="124">
        <v>21</v>
      </c>
      <c r="M14" s="124">
        <f>G14*(1+L14/100)</f>
        <v>0</v>
      </c>
      <c r="N14" s="124">
        <v>0</v>
      </c>
      <c r="O14" s="124">
        <f>ROUND(E14*N14,2)</f>
        <v>0</v>
      </c>
      <c r="P14" s="124">
        <v>0</v>
      </c>
      <c r="Q14" s="124">
        <f>ROUND(E14*P14,2)</f>
        <v>0</v>
      </c>
      <c r="R14" s="124"/>
      <c r="S14" s="124" t="s">
        <v>142</v>
      </c>
      <c r="T14" s="124" t="s">
        <v>142</v>
      </c>
      <c r="U14" s="124">
        <v>0.28000000000000003</v>
      </c>
      <c r="V14" s="124">
        <f>ROUND(E14*U14,2)</f>
        <v>3.82</v>
      </c>
      <c r="W14" s="124"/>
      <c r="X14" s="124" t="s">
        <v>143</v>
      </c>
      <c r="Y14" s="119"/>
      <c r="Z14" s="119"/>
      <c r="AA14" s="119"/>
      <c r="AB14" s="119"/>
      <c r="AC14" s="119"/>
      <c r="AD14" s="119"/>
      <c r="AE14" s="119"/>
      <c r="AF14" s="119"/>
      <c r="AG14" s="119" t="s">
        <v>144</v>
      </c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</row>
    <row r="15" spans="1:60" outlineLevel="1" x14ac:dyDescent="0.2">
      <c r="A15" s="122"/>
      <c r="B15" s="123"/>
      <c r="C15" s="151" t="s">
        <v>155</v>
      </c>
      <c r="D15" s="125"/>
      <c r="E15" s="126">
        <v>3.4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19"/>
      <c r="Z15" s="119"/>
      <c r="AA15" s="119"/>
      <c r="AB15" s="119"/>
      <c r="AC15" s="119"/>
      <c r="AD15" s="119"/>
      <c r="AE15" s="119"/>
      <c r="AF15" s="119"/>
      <c r="AG15" s="119" t="s">
        <v>151</v>
      </c>
      <c r="AH15" s="119">
        <v>0</v>
      </c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</row>
    <row r="16" spans="1:60" outlineLevel="1" x14ac:dyDescent="0.2">
      <c r="A16" s="122"/>
      <c r="B16" s="123"/>
      <c r="C16" s="151" t="s">
        <v>156</v>
      </c>
      <c r="D16" s="125"/>
      <c r="E16" s="126">
        <v>1.35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19"/>
      <c r="Z16" s="119"/>
      <c r="AA16" s="119"/>
      <c r="AB16" s="119"/>
      <c r="AC16" s="119"/>
      <c r="AD16" s="119"/>
      <c r="AE16" s="119"/>
      <c r="AF16" s="119"/>
      <c r="AG16" s="119" t="s">
        <v>151</v>
      </c>
      <c r="AH16" s="119">
        <v>0</v>
      </c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</row>
    <row r="17" spans="1:60" outlineLevel="1" x14ac:dyDescent="0.2">
      <c r="A17" s="122"/>
      <c r="B17" s="123"/>
      <c r="C17" s="151" t="s">
        <v>157</v>
      </c>
      <c r="D17" s="125"/>
      <c r="E17" s="126">
        <v>8.9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19"/>
      <c r="Z17" s="119"/>
      <c r="AA17" s="119"/>
      <c r="AB17" s="119"/>
      <c r="AC17" s="119"/>
      <c r="AD17" s="119"/>
      <c r="AE17" s="119"/>
      <c r="AF17" s="119"/>
      <c r="AG17" s="119" t="s">
        <v>151</v>
      </c>
      <c r="AH17" s="119">
        <v>0</v>
      </c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</row>
    <row r="18" spans="1:60" outlineLevel="1" x14ac:dyDescent="0.2">
      <c r="A18" s="142">
        <v>5</v>
      </c>
      <c r="B18" s="143" t="s">
        <v>37</v>
      </c>
      <c r="C18" s="149" t="s">
        <v>158</v>
      </c>
      <c r="D18" s="144" t="s">
        <v>159</v>
      </c>
      <c r="E18" s="145">
        <v>1</v>
      </c>
      <c r="F18" s="146"/>
      <c r="G18" s="147">
        <f>ROUND(E18*F18,2)</f>
        <v>0</v>
      </c>
      <c r="H18" s="124">
        <v>1346</v>
      </c>
      <c r="I18" s="124">
        <f>ROUND(E18*H18,2)</f>
        <v>1346</v>
      </c>
      <c r="J18" s="124">
        <v>0</v>
      </c>
      <c r="K18" s="124">
        <f>ROUND(E18*J18,2)</f>
        <v>0</v>
      </c>
      <c r="L18" s="124">
        <v>21</v>
      </c>
      <c r="M18" s="124">
        <f>G18*(1+L18/100)</f>
        <v>0</v>
      </c>
      <c r="N18" s="124">
        <v>0</v>
      </c>
      <c r="O18" s="124">
        <f>ROUND(E18*N18,2)</f>
        <v>0</v>
      </c>
      <c r="P18" s="124">
        <v>0</v>
      </c>
      <c r="Q18" s="124">
        <f>ROUND(E18*P18,2)</f>
        <v>0</v>
      </c>
      <c r="R18" s="124"/>
      <c r="S18" s="124" t="s">
        <v>160</v>
      </c>
      <c r="T18" s="124" t="s">
        <v>161</v>
      </c>
      <c r="U18" s="124">
        <v>0</v>
      </c>
      <c r="V18" s="124">
        <f>ROUND(E18*U18,2)</f>
        <v>0</v>
      </c>
      <c r="W18" s="124"/>
      <c r="X18" s="124" t="s">
        <v>162</v>
      </c>
      <c r="Y18" s="119"/>
      <c r="Z18" s="119"/>
      <c r="AA18" s="119"/>
      <c r="AB18" s="119"/>
      <c r="AC18" s="119"/>
      <c r="AD18" s="119"/>
      <c r="AE18" s="119"/>
      <c r="AF18" s="119"/>
      <c r="AG18" s="119" t="s">
        <v>163</v>
      </c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</row>
    <row r="19" spans="1:60" outlineLevel="1" x14ac:dyDescent="0.2">
      <c r="A19" s="142">
        <v>6</v>
      </c>
      <c r="B19" s="143" t="s">
        <v>164</v>
      </c>
      <c r="C19" s="149" t="s">
        <v>165</v>
      </c>
      <c r="D19" s="144" t="s">
        <v>141</v>
      </c>
      <c r="E19" s="145">
        <v>1</v>
      </c>
      <c r="F19" s="146"/>
      <c r="G19" s="147">
        <f>ROUND(E19*F19,2)</f>
        <v>0</v>
      </c>
      <c r="H19" s="124">
        <v>104</v>
      </c>
      <c r="I19" s="124">
        <f>ROUND(E19*H19,2)</f>
        <v>104</v>
      </c>
      <c r="J19" s="124">
        <v>0</v>
      </c>
      <c r="K19" s="124">
        <f>ROUND(E19*J19,2)</f>
        <v>0</v>
      </c>
      <c r="L19" s="124">
        <v>21</v>
      </c>
      <c r="M19" s="124">
        <f>G19*(1+L19/100)</f>
        <v>0</v>
      </c>
      <c r="N19" s="124">
        <v>5.9999999999999995E-4</v>
      </c>
      <c r="O19" s="124">
        <f>ROUND(E19*N19,2)</f>
        <v>0</v>
      </c>
      <c r="P19" s="124">
        <v>0</v>
      </c>
      <c r="Q19" s="124">
        <f>ROUND(E19*P19,2)</f>
        <v>0</v>
      </c>
      <c r="R19" s="124" t="s">
        <v>166</v>
      </c>
      <c r="S19" s="124" t="s">
        <v>142</v>
      </c>
      <c r="T19" s="124" t="s">
        <v>142</v>
      </c>
      <c r="U19" s="124">
        <v>0</v>
      </c>
      <c r="V19" s="124">
        <f>ROUND(E19*U19,2)</f>
        <v>0</v>
      </c>
      <c r="W19" s="124"/>
      <c r="X19" s="124" t="s">
        <v>162</v>
      </c>
      <c r="Y19" s="119"/>
      <c r="Z19" s="119"/>
      <c r="AA19" s="119"/>
      <c r="AB19" s="119"/>
      <c r="AC19" s="119"/>
      <c r="AD19" s="119"/>
      <c r="AE19" s="119"/>
      <c r="AF19" s="119"/>
      <c r="AG19" s="119" t="s">
        <v>163</v>
      </c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</row>
    <row r="20" spans="1:60" x14ac:dyDescent="0.2">
      <c r="A20" s="130" t="s">
        <v>137</v>
      </c>
      <c r="B20" s="131" t="s">
        <v>49</v>
      </c>
      <c r="C20" s="148" t="s">
        <v>50</v>
      </c>
      <c r="D20" s="132"/>
      <c r="E20" s="133"/>
      <c r="F20" s="134"/>
      <c r="G20" s="135">
        <f>SUMIF(AG21:AG25,"&lt;&gt;NOR",G21:G25)</f>
        <v>0</v>
      </c>
      <c r="H20" s="129"/>
      <c r="I20" s="129">
        <f>SUM(I21:I25)</f>
        <v>2544.15</v>
      </c>
      <c r="J20" s="129"/>
      <c r="K20" s="129">
        <f>SUM(K21:K25)</f>
        <v>8686.35</v>
      </c>
      <c r="L20" s="129"/>
      <c r="M20" s="129">
        <f>SUM(M21:M25)</f>
        <v>0</v>
      </c>
      <c r="N20" s="129"/>
      <c r="O20" s="129">
        <f>SUM(O21:O25)</f>
        <v>0.16999999999999998</v>
      </c>
      <c r="P20" s="129"/>
      <c r="Q20" s="129">
        <f>SUM(Q21:Q25)</f>
        <v>0</v>
      </c>
      <c r="R20" s="129"/>
      <c r="S20" s="129"/>
      <c r="T20" s="129"/>
      <c r="U20" s="129"/>
      <c r="V20" s="129">
        <f>SUM(V21:V25)</f>
        <v>8.4600000000000009</v>
      </c>
      <c r="W20" s="129"/>
      <c r="X20" s="129"/>
      <c r="AG20" t="s">
        <v>138</v>
      </c>
    </row>
    <row r="21" spans="1:60" ht="22.5" outlineLevel="1" x14ac:dyDescent="0.2">
      <c r="A21" s="136">
        <v>7</v>
      </c>
      <c r="B21" s="137" t="s">
        <v>167</v>
      </c>
      <c r="C21" s="150" t="s">
        <v>168</v>
      </c>
      <c r="D21" s="138" t="s">
        <v>149</v>
      </c>
      <c r="E21" s="139">
        <v>8.9</v>
      </c>
      <c r="F21" s="140"/>
      <c r="G21" s="141">
        <f>ROUND(E21*F21,2)</f>
        <v>0</v>
      </c>
      <c r="H21" s="124">
        <v>285.86</v>
      </c>
      <c r="I21" s="124">
        <f>ROUND(E21*H21,2)</f>
        <v>2544.15</v>
      </c>
      <c r="J21" s="124">
        <v>519.14</v>
      </c>
      <c r="K21" s="124">
        <f>ROUND(E21*J21,2)</f>
        <v>4620.3500000000004</v>
      </c>
      <c r="L21" s="124">
        <v>21</v>
      </c>
      <c r="M21" s="124">
        <f>G21*(1+L21/100)</f>
        <v>0</v>
      </c>
      <c r="N21" s="124">
        <v>1.1900000000000001E-2</v>
      </c>
      <c r="O21" s="124">
        <f>ROUND(E21*N21,2)</f>
        <v>0.11</v>
      </c>
      <c r="P21" s="124">
        <v>0</v>
      </c>
      <c r="Q21" s="124">
        <f>ROUND(E21*P21,2)</f>
        <v>0</v>
      </c>
      <c r="R21" s="124"/>
      <c r="S21" s="124" t="s">
        <v>142</v>
      </c>
      <c r="T21" s="124" t="s">
        <v>142</v>
      </c>
      <c r="U21" s="124">
        <v>0.95</v>
      </c>
      <c r="V21" s="124">
        <f>ROUND(E21*U21,2)</f>
        <v>8.4600000000000009</v>
      </c>
      <c r="W21" s="124"/>
      <c r="X21" s="124" t="s">
        <v>143</v>
      </c>
      <c r="Y21" s="119"/>
      <c r="Z21" s="119"/>
      <c r="AA21" s="119"/>
      <c r="AB21" s="119"/>
      <c r="AC21" s="119"/>
      <c r="AD21" s="119"/>
      <c r="AE21" s="119"/>
      <c r="AF21" s="119"/>
      <c r="AG21" s="119" t="s">
        <v>144</v>
      </c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</row>
    <row r="22" spans="1:60" outlineLevel="1" x14ac:dyDescent="0.2">
      <c r="A22" s="122"/>
      <c r="B22" s="123"/>
      <c r="C22" s="151" t="s">
        <v>169</v>
      </c>
      <c r="D22" s="125"/>
      <c r="E22" s="126">
        <v>8.9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19"/>
      <c r="Z22" s="119"/>
      <c r="AA22" s="119"/>
      <c r="AB22" s="119"/>
      <c r="AC22" s="119"/>
      <c r="AD22" s="119"/>
      <c r="AE22" s="119"/>
      <c r="AF22" s="119"/>
      <c r="AG22" s="119" t="s">
        <v>151</v>
      </c>
      <c r="AH22" s="119">
        <v>0</v>
      </c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</row>
    <row r="23" spans="1:60" ht="22.5" outlineLevel="1" x14ac:dyDescent="0.2">
      <c r="A23" s="136">
        <v>8</v>
      </c>
      <c r="B23" s="137" t="s">
        <v>170</v>
      </c>
      <c r="C23" s="150" t="s">
        <v>171</v>
      </c>
      <c r="D23" s="138" t="s">
        <v>149</v>
      </c>
      <c r="E23" s="139">
        <v>4.75</v>
      </c>
      <c r="F23" s="140"/>
      <c r="G23" s="141">
        <f>ROUND(E23*F23,2)</f>
        <v>0</v>
      </c>
      <c r="H23" s="124">
        <v>0</v>
      </c>
      <c r="I23" s="124">
        <f>ROUND(E23*H23,2)</f>
        <v>0</v>
      </c>
      <c r="J23" s="124">
        <v>856</v>
      </c>
      <c r="K23" s="124">
        <f>ROUND(E23*J23,2)</f>
        <v>4066</v>
      </c>
      <c r="L23" s="124">
        <v>21</v>
      </c>
      <c r="M23" s="124">
        <f>G23*(1+L23/100)</f>
        <v>0</v>
      </c>
      <c r="N23" s="124">
        <v>1.201E-2</v>
      </c>
      <c r="O23" s="124">
        <f>ROUND(E23*N23,2)</f>
        <v>0.06</v>
      </c>
      <c r="P23" s="124">
        <v>0</v>
      </c>
      <c r="Q23" s="124">
        <f>ROUND(E23*P23,2)</f>
        <v>0</v>
      </c>
      <c r="R23" s="124"/>
      <c r="S23" s="124" t="s">
        <v>142</v>
      </c>
      <c r="T23" s="124" t="s">
        <v>142</v>
      </c>
      <c r="U23" s="124">
        <v>0</v>
      </c>
      <c r="V23" s="124">
        <f>ROUND(E23*U23,2)</f>
        <v>0</v>
      </c>
      <c r="W23" s="124"/>
      <c r="X23" s="124" t="s">
        <v>172</v>
      </c>
      <c r="Y23" s="119"/>
      <c r="Z23" s="119"/>
      <c r="AA23" s="119"/>
      <c r="AB23" s="119"/>
      <c r="AC23" s="119"/>
      <c r="AD23" s="119"/>
      <c r="AE23" s="119"/>
      <c r="AF23" s="119"/>
      <c r="AG23" s="119" t="s">
        <v>173</v>
      </c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</row>
    <row r="24" spans="1:60" outlineLevel="1" x14ac:dyDescent="0.2">
      <c r="A24" s="122"/>
      <c r="B24" s="123"/>
      <c r="C24" s="151" t="s">
        <v>155</v>
      </c>
      <c r="D24" s="125"/>
      <c r="E24" s="126">
        <v>3.4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9"/>
      <c r="Z24" s="119"/>
      <c r="AA24" s="119"/>
      <c r="AB24" s="119"/>
      <c r="AC24" s="119"/>
      <c r="AD24" s="119"/>
      <c r="AE24" s="119"/>
      <c r="AF24" s="119"/>
      <c r="AG24" s="119" t="s">
        <v>151</v>
      </c>
      <c r="AH24" s="119">
        <v>0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</row>
    <row r="25" spans="1:60" outlineLevel="1" x14ac:dyDescent="0.2">
      <c r="A25" s="122"/>
      <c r="B25" s="123"/>
      <c r="C25" s="151" t="s">
        <v>156</v>
      </c>
      <c r="D25" s="125"/>
      <c r="E25" s="126">
        <v>1.35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9"/>
      <c r="Z25" s="119"/>
      <c r="AA25" s="119"/>
      <c r="AB25" s="119"/>
      <c r="AC25" s="119"/>
      <c r="AD25" s="119"/>
      <c r="AE25" s="119"/>
      <c r="AF25" s="119"/>
      <c r="AG25" s="119" t="s">
        <v>151</v>
      </c>
      <c r="AH25" s="119">
        <v>0</v>
      </c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</row>
    <row r="26" spans="1:60" x14ac:dyDescent="0.2">
      <c r="A26" s="130" t="s">
        <v>137</v>
      </c>
      <c r="B26" s="131" t="s">
        <v>51</v>
      </c>
      <c r="C26" s="148" t="s">
        <v>52</v>
      </c>
      <c r="D26" s="132"/>
      <c r="E26" s="133"/>
      <c r="F26" s="134"/>
      <c r="G26" s="135">
        <f>SUMIF(AG27:AG74,"&lt;&gt;NOR",G27:G74)</f>
        <v>0</v>
      </c>
      <c r="H26" s="129"/>
      <c r="I26" s="129">
        <f>SUM(I27:I74)</f>
        <v>13517.119999999999</v>
      </c>
      <c r="J26" s="129"/>
      <c r="K26" s="129">
        <f>SUM(K27:K74)</f>
        <v>68038.8</v>
      </c>
      <c r="L26" s="129"/>
      <c r="M26" s="129">
        <f>SUM(M27:M74)</f>
        <v>0</v>
      </c>
      <c r="N26" s="129"/>
      <c r="O26" s="129">
        <f>SUM(O27:O74)</f>
        <v>5.92</v>
      </c>
      <c r="P26" s="129"/>
      <c r="Q26" s="129">
        <f>SUM(Q27:Q74)</f>
        <v>0</v>
      </c>
      <c r="R26" s="129"/>
      <c r="S26" s="129"/>
      <c r="T26" s="129"/>
      <c r="U26" s="129"/>
      <c r="V26" s="129">
        <f>SUM(V27:V74)</f>
        <v>137.43</v>
      </c>
      <c r="W26" s="129"/>
      <c r="X26" s="129"/>
      <c r="AG26" t="s">
        <v>138</v>
      </c>
    </row>
    <row r="27" spans="1:60" outlineLevel="1" x14ac:dyDescent="0.2">
      <c r="A27" s="136">
        <v>9</v>
      </c>
      <c r="B27" s="137" t="s">
        <v>174</v>
      </c>
      <c r="C27" s="150" t="s">
        <v>175</v>
      </c>
      <c r="D27" s="138" t="s">
        <v>149</v>
      </c>
      <c r="E27" s="139">
        <v>62.106999999999999</v>
      </c>
      <c r="F27" s="140"/>
      <c r="G27" s="141">
        <f>ROUND(E27*F27,2)</f>
        <v>0</v>
      </c>
      <c r="H27" s="124">
        <v>24.78</v>
      </c>
      <c r="I27" s="124">
        <f>ROUND(E27*H27,2)</f>
        <v>1539.01</v>
      </c>
      <c r="J27" s="124">
        <v>115.22</v>
      </c>
      <c r="K27" s="124">
        <f>ROUND(E27*J27,2)</f>
        <v>7155.97</v>
      </c>
      <c r="L27" s="124">
        <v>21</v>
      </c>
      <c r="M27" s="124">
        <f>G27*(1+L27/100)</f>
        <v>0</v>
      </c>
      <c r="N27" s="124">
        <v>4.8999999999999998E-3</v>
      </c>
      <c r="O27" s="124">
        <f>ROUND(E27*N27,2)</f>
        <v>0.3</v>
      </c>
      <c r="P27" s="124">
        <v>0</v>
      </c>
      <c r="Q27" s="124">
        <f>ROUND(E27*P27,2)</f>
        <v>0</v>
      </c>
      <c r="R27" s="124"/>
      <c r="S27" s="124" t="s">
        <v>142</v>
      </c>
      <c r="T27" s="124" t="s">
        <v>176</v>
      </c>
      <c r="U27" s="124">
        <v>0.25</v>
      </c>
      <c r="V27" s="124">
        <f>ROUND(E27*U27,2)</f>
        <v>15.53</v>
      </c>
      <c r="W27" s="124"/>
      <c r="X27" s="124" t="s">
        <v>143</v>
      </c>
      <c r="Y27" s="119"/>
      <c r="Z27" s="119"/>
      <c r="AA27" s="119"/>
      <c r="AB27" s="119"/>
      <c r="AC27" s="119"/>
      <c r="AD27" s="119"/>
      <c r="AE27" s="119"/>
      <c r="AF27" s="119"/>
      <c r="AG27" s="119" t="s">
        <v>144</v>
      </c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</row>
    <row r="28" spans="1:60" outlineLevel="1" x14ac:dyDescent="0.2">
      <c r="A28" s="122"/>
      <c r="B28" s="123"/>
      <c r="C28" s="151" t="s">
        <v>177</v>
      </c>
      <c r="D28" s="125"/>
      <c r="E28" s="126">
        <v>12.6</v>
      </c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19"/>
      <c r="Z28" s="119"/>
      <c r="AA28" s="119"/>
      <c r="AB28" s="119"/>
      <c r="AC28" s="119"/>
      <c r="AD28" s="119"/>
      <c r="AE28" s="119"/>
      <c r="AF28" s="119"/>
      <c r="AG28" s="119" t="s">
        <v>151</v>
      </c>
      <c r="AH28" s="119">
        <v>0</v>
      </c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</row>
    <row r="29" spans="1:60" outlineLevel="1" x14ac:dyDescent="0.2">
      <c r="A29" s="122"/>
      <c r="B29" s="123"/>
      <c r="C29" s="151" t="s">
        <v>178</v>
      </c>
      <c r="D29" s="125"/>
      <c r="E29" s="126">
        <v>-2.42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19"/>
      <c r="Z29" s="119"/>
      <c r="AA29" s="119"/>
      <c r="AB29" s="119"/>
      <c r="AC29" s="119"/>
      <c r="AD29" s="119"/>
      <c r="AE29" s="119"/>
      <c r="AF29" s="119"/>
      <c r="AG29" s="119" t="s">
        <v>151</v>
      </c>
      <c r="AH29" s="119">
        <v>0</v>
      </c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</row>
    <row r="30" spans="1:60" outlineLevel="1" x14ac:dyDescent="0.2">
      <c r="A30" s="122"/>
      <c r="B30" s="123"/>
      <c r="C30" s="151" t="s">
        <v>179</v>
      </c>
      <c r="D30" s="125"/>
      <c r="E30" s="126">
        <v>12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19"/>
      <c r="Z30" s="119"/>
      <c r="AA30" s="119"/>
      <c r="AB30" s="119"/>
      <c r="AC30" s="119"/>
      <c r="AD30" s="119"/>
      <c r="AE30" s="119"/>
      <c r="AF30" s="119"/>
      <c r="AG30" s="119" t="s">
        <v>151</v>
      </c>
      <c r="AH30" s="119">
        <v>0</v>
      </c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</row>
    <row r="31" spans="1:60" outlineLevel="1" x14ac:dyDescent="0.2">
      <c r="A31" s="122"/>
      <c r="B31" s="123"/>
      <c r="C31" s="151" t="s">
        <v>180</v>
      </c>
      <c r="D31" s="125"/>
      <c r="E31" s="126">
        <v>46.2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9"/>
      <c r="Z31" s="119"/>
      <c r="AA31" s="119"/>
      <c r="AB31" s="119"/>
      <c r="AC31" s="119"/>
      <c r="AD31" s="119"/>
      <c r="AE31" s="119"/>
      <c r="AF31" s="119"/>
      <c r="AG31" s="119" t="s">
        <v>151</v>
      </c>
      <c r="AH31" s="119">
        <v>0</v>
      </c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</row>
    <row r="32" spans="1:60" outlineLevel="1" x14ac:dyDescent="0.2">
      <c r="A32" s="122"/>
      <c r="B32" s="123"/>
      <c r="C32" s="151" t="s">
        <v>181</v>
      </c>
      <c r="D32" s="125"/>
      <c r="E32" s="126">
        <v>-1.7729999999999999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19"/>
      <c r="Z32" s="119"/>
      <c r="AA32" s="119"/>
      <c r="AB32" s="119"/>
      <c r="AC32" s="119"/>
      <c r="AD32" s="119"/>
      <c r="AE32" s="119"/>
      <c r="AF32" s="119"/>
      <c r="AG32" s="119" t="s">
        <v>151</v>
      </c>
      <c r="AH32" s="119">
        <v>0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</row>
    <row r="33" spans="1:60" outlineLevel="1" x14ac:dyDescent="0.2">
      <c r="A33" s="122"/>
      <c r="B33" s="123"/>
      <c r="C33" s="151" t="s">
        <v>182</v>
      </c>
      <c r="D33" s="125"/>
      <c r="E33" s="126">
        <v>-4.5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19"/>
      <c r="Z33" s="119"/>
      <c r="AA33" s="119"/>
      <c r="AB33" s="119"/>
      <c r="AC33" s="119"/>
      <c r="AD33" s="119"/>
      <c r="AE33" s="119"/>
      <c r="AF33" s="119"/>
      <c r="AG33" s="119" t="s">
        <v>151</v>
      </c>
      <c r="AH33" s="119">
        <v>0</v>
      </c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</row>
    <row r="34" spans="1:60" outlineLevel="1" x14ac:dyDescent="0.2">
      <c r="A34" s="136">
        <v>10</v>
      </c>
      <c r="B34" s="137" t="s">
        <v>183</v>
      </c>
      <c r="C34" s="150" t="s">
        <v>184</v>
      </c>
      <c r="D34" s="138" t="s">
        <v>149</v>
      </c>
      <c r="E34" s="139">
        <v>11.9</v>
      </c>
      <c r="F34" s="140"/>
      <c r="G34" s="141">
        <f>ROUND(E34*F34,2)</f>
        <v>0</v>
      </c>
      <c r="H34" s="124">
        <v>13.56</v>
      </c>
      <c r="I34" s="124">
        <f>ROUND(E34*H34,2)</f>
        <v>161.36000000000001</v>
      </c>
      <c r="J34" s="124">
        <v>33.04</v>
      </c>
      <c r="K34" s="124">
        <f>ROUND(E34*J34,2)</f>
        <v>393.18</v>
      </c>
      <c r="L34" s="124">
        <v>21</v>
      </c>
      <c r="M34" s="124">
        <f>G34*(1+L34/100)</f>
        <v>0</v>
      </c>
      <c r="N34" s="124">
        <v>4.0000000000000003E-5</v>
      </c>
      <c r="O34" s="124">
        <f>ROUND(E34*N34,2)</f>
        <v>0</v>
      </c>
      <c r="P34" s="124">
        <v>0</v>
      </c>
      <c r="Q34" s="124">
        <f>ROUND(E34*P34,2)</f>
        <v>0</v>
      </c>
      <c r="R34" s="124"/>
      <c r="S34" s="124" t="s">
        <v>142</v>
      </c>
      <c r="T34" s="124" t="s">
        <v>176</v>
      </c>
      <c r="U34" s="124">
        <v>7.8E-2</v>
      </c>
      <c r="V34" s="124">
        <f>ROUND(E34*U34,2)</f>
        <v>0.93</v>
      </c>
      <c r="W34" s="124"/>
      <c r="X34" s="124" t="s">
        <v>143</v>
      </c>
      <c r="Y34" s="119"/>
      <c r="Z34" s="119"/>
      <c r="AA34" s="119"/>
      <c r="AB34" s="119"/>
      <c r="AC34" s="119"/>
      <c r="AD34" s="119"/>
      <c r="AE34" s="119"/>
      <c r="AF34" s="119"/>
      <c r="AG34" s="119" t="s">
        <v>144</v>
      </c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</row>
    <row r="35" spans="1:60" outlineLevel="1" x14ac:dyDescent="0.2">
      <c r="A35" s="122"/>
      <c r="B35" s="123"/>
      <c r="C35" s="151" t="s">
        <v>185</v>
      </c>
      <c r="D35" s="125"/>
      <c r="E35" s="126">
        <v>11.9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19"/>
      <c r="Z35" s="119"/>
      <c r="AA35" s="119"/>
      <c r="AB35" s="119"/>
      <c r="AC35" s="119"/>
      <c r="AD35" s="119"/>
      <c r="AE35" s="119"/>
      <c r="AF35" s="119"/>
      <c r="AG35" s="119" t="s">
        <v>151</v>
      </c>
      <c r="AH35" s="119">
        <v>0</v>
      </c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</row>
    <row r="36" spans="1:60" ht="22.5" outlineLevel="1" x14ac:dyDescent="0.2">
      <c r="A36" s="136">
        <v>11</v>
      </c>
      <c r="B36" s="137" t="s">
        <v>186</v>
      </c>
      <c r="C36" s="150" t="s">
        <v>187</v>
      </c>
      <c r="D36" s="138" t="s">
        <v>149</v>
      </c>
      <c r="E36" s="139">
        <v>71.66</v>
      </c>
      <c r="F36" s="140"/>
      <c r="G36" s="141">
        <f>ROUND(E36*F36,2)</f>
        <v>0</v>
      </c>
      <c r="H36" s="124">
        <v>34.17</v>
      </c>
      <c r="I36" s="124">
        <f>ROUND(E36*H36,2)</f>
        <v>2448.62</v>
      </c>
      <c r="J36" s="124">
        <v>194.33</v>
      </c>
      <c r="K36" s="124">
        <f>ROUND(E36*J36,2)</f>
        <v>13925.69</v>
      </c>
      <c r="L36" s="124">
        <v>21</v>
      </c>
      <c r="M36" s="124">
        <f>G36*(1+L36/100)</f>
        <v>0</v>
      </c>
      <c r="N36" s="124">
        <v>1.7680000000000001E-2</v>
      </c>
      <c r="O36" s="124">
        <f>ROUND(E36*N36,2)</f>
        <v>1.27</v>
      </c>
      <c r="P36" s="124">
        <v>0</v>
      </c>
      <c r="Q36" s="124">
        <f>ROUND(E36*P36,2)</f>
        <v>0</v>
      </c>
      <c r="R36" s="124"/>
      <c r="S36" s="124" t="s">
        <v>142</v>
      </c>
      <c r="T36" s="124" t="s">
        <v>142</v>
      </c>
      <c r="U36" s="124">
        <v>0.38716</v>
      </c>
      <c r="V36" s="124">
        <f>ROUND(E36*U36,2)</f>
        <v>27.74</v>
      </c>
      <c r="W36" s="124"/>
      <c r="X36" s="124" t="s">
        <v>143</v>
      </c>
      <c r="Y36" s="119"/>
      <c r="Z36" s="119"/>
      <c r="AA36" s="119"/>
      <c r="AB36" s="119"/>
      <c r="AC36" s="119"/>
      <c r="AD36" s="119"/>
      <c r="AE36" s="119"/>
      <c r="AF36" s="119"/>
      <c r="AG36" s="119" t="s">
        <v>144</v>
      </c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</row>
    <row r="37" spans="1:60" outlineLevel="1" x14ac:dyDescent="0.2">
      <c r="A37" s="122"/>
      <c r="B37" s="123"/>
      <c r="C37" s="151" t="s">
        <v>188</v>
      </c>
      <c r="D37" s="125"/>
      <c r="E37" s="126">
        <v>26.04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19"/>
      <c r="Z37" s="119"/>
      <c r="AA37" s="119"/>
      <c r="AB37" s="119"/>
      <c r="AC37" s="119"/>
      <c r="AD37" s="119"/>
      <c r="AE37" s="119"/>
      <c r="AF37" s="119"/>
      <c r="AG37" s="119" t="s">
        <v>151</v>
      </c>
      <c r="AH37" s="119">
        <v>0</v>
      </c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</row>
    <row r="38" spans="1:60" outlineLevel="1" x14ac:dyDescent="0.2">
      <c r="A38" s="122"/>
      <c r="B38" s="123"/>
      <c r="C38" s="151" t="s">
        <v>189</v>
      </c>
      <c r="D38" s="125"/>
      <c r="E38" s="126">
        <v>29.2</v>
      </c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19"/>
      <c r="Z38" s="119"/>
      <c r="AA38" s="119"/>
      <c r="AB38" s="119"/>
      <c r="AC38" s="119"/>
      <c r="AD38" s="119"/>
      <c r="AE38" s="119"/>
      <c r="AF38" s="119"/>
      <c r="AG38" s="119" t="s">
        <v>151</v>
      </c>
      <c r="AH38" s="119">
        <v>0</v>
      </c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</row>
    <row r="39" spans="1:60" outlineLevel="1" x14ac:dyDescent="0.2">
      <c r="A39" s="122"/>
      <c r="B39" s="123"/>
      <c r="C39" s="151" t="s">
        <v>190</v>
      </c>
      <c r="D39" s="125"/>
      <c r="E39" s="126">
        <v>1.9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19"/>
      <c r="Z39" s="119"/>
      <c r="AA39" s="119"/>
      <c r="AB39" s="119"/>
      <c r="AC39" s="119"/>
      <c r="AD39" s="119"/>
      <c r="AE39" s="119"/>
      <c r="AF39" s="119"/>
      <c r="AG39" s="119" t="s">
        <v>151</v>
      </c>
      <c r="AH39" s="119">
        <v>0</v>
      </c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</row>
    <row r="40" spans="1:60" outlineLevel="1" x14ac:dyDescent="0.2">
      <c r="A40" s="122"/>
      <c r="B40" s="123"/>
      <c r="C40" s="151" t="s">
        <v>191</v>
      </c>
      <c r="D40" s="125"/>
      <c r="E40" s="126">
        <v>14.52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19"/>
      <c r="Z40" s="119"/>
      <c r="AA40" s="119"/>
      <c r="AB40" s="119"/>
      <c r="AC40" s="119"/>
      <c r="AD40" s="119"/>
      <c r="AE40" s="119"/>
      <c r="AF40" s="119"/>
      <c r="AG40" s="119" t="s">
        <v>151</v>
      </c>
      <c r="AH40" s="119">
        <v>0</v>
      </c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</row>
    <row r="41" spans="1:60" outlineLevel="1" x14ac:dyDescent="0.2">
      <c r="A41" s="136">
        <v>12</v>
      </c>
      <c r="B41" s="137" t="s">
        <v>192</v>
      </c>
      <c r="C41" s="150" t="s">
        <v>193</v>
      </c>
      <c r="D41" s="138" t="s">
        <v>149</v>
      </c>
      <c r="E41" s="139">
        <v>20.55</v>
      </c>
      <c r="F41" s="140"/>
      <c r="G41" s="141">
        <f>ROUND(E41*F41,2)</f>
        <v>0</v>
      </c>
      <c r="H41" s="124">
        <v>43.02</v>
      </c>
      <c r="I41" s="124">
        <f>ROUND(E41*H41,2)</f>
        <v>884.06</v>
      </c>
      <c r="J41" s="124">
        <v>288.48</v>
      </c>
      <c r="K41" s="124">
        <f>ROUND(E41*J41,2)</f>
        <v>5928.26</v>
      </c>
      <c r="L41" s="124">
        <v>21</v>
      </c>
      <c r="M41" s="124">
        <f>G41*(1+L41/100)</f>
        <v>0</v>
      </c>
      <c r="N41" s="124">
        <v>4.4139999999999999E-2</v>
      </c>
      <c r="O41" s="124">
        <f>ROUND(E41*N41,2)</f>
        <v>0.91</v>
      </c>
      <c r="P41" s="124">
        <v>0</v>
      </c>
      <c r="Q41" s="124">
        <f>ROUND(E41*P41,2)</f>
        <v>0</v>
      </c>
      <c r="R41" s="124"/>
      <c r="S41" s="124" t="s">
        <v>142</v>
      </c>
      <c r="T41" s="124" t="s">
        <v>142</v>
      </c>
      <c r="U41" s="124">
        <v>0.6</v>
      </c>
      <c r="V41" s="124">
        <f>ROUND(E41*U41,2)</f>
        <v>12.33</v>
      </c>
      <c r="W41" s="124"/>
      <c r="X41" s="124" t="s">
        <v>143</v>
      </c>
      <c r="Y41" s="119"/>
      <c r="Z41" s="119"/>
      <c r="AA41" s="119"/>
      <c r="AB41" s="119"/>
      <c r="AC41" s="119"/>
      <c r="AD41" s="119"/>
      <c r="AE41" s="119"/>
      <c r="AF41" s="119"/>
      <c r="AG41" s="119" t="s">
        <v>144</v>
      </c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</row>
    <row r="42" spans="1:60" outlineLevel="1" x14ac:dyDescent="0.2">
      <c r="A42" s="122"/>
      <c r="B42" s="123"/>
      <c r="C42" s="151" t="s">
        <v>194</v>
      </c>
      <c r="D42" s="125"/>
      <c r="E42" s="126">
        <v>14.8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19"/>
      <c r="Z42" s="119"/>
      <c r="AA42" s="119"/>
      <c r="AB42" s="119"/>
      <c r="AC42" s="119"/>
      <c r="AD42" s="119"/>
      <c r="AE42" s="119"/>
      <c r="AF42" s="119"/>
      <c r="AG42" s="119" t="s">
        <v>151</v>
      </c>
      <c r="AH42" s="119">
        <v>0</v>
      </c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</row>
    <row r="43" spans="1:60" outlineLevel="1" x14ac:dyDescent="0.2">
      <c r="A43" s="122"/>
      <c r="B43" s="123"/>
      <c r="C43" s="151" t="s">
        <v>195</v>
      </c>
      <c r="D43" s="125"/>
      <c r="E43" s="126">
        <v>-1.2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19"/>
      <c r="Z43" s="119"/>
      <c r="AA43" s="119"/>
      <c r="AB43" s="119"/>
      <c r="AC43" s="119"/>
      <c r="AD43" s="119"/>
      <c r="AE43" s="119"/>
      <c r="AF43" s="119"/>
      <c r="AG43" s="119" t="s">
        <v>151</v>
      </c>
      <c r="AH43" s="119">
        <v>0</v>
      </c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</row>
    <row r="44" spans="1:60" outlineLevel="1" x14ac:dyDescent="0.2">
      <c r="A44" s="122"/>
      <c r="B44" s="123"/>
      <c r="C44" s="151" t="s">
        <v>196</v>
      </c>
      <c r="D44" s="125"/>
      <c r="E44" s="126">
        <v>4.5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19"/>
      <c r="Z44" s="119"/>
      <c r="AA44" s="119"/>
      <c r="AB44" s="119"/>
      <c r="AC44" s="119"/>
      <c r="AD44" s="119"/>
      <c r="AE44" s="119"/>
      <c r="AF44" s="119"/>
      <c r="AG44" s="119" t="s">
        <v>151</v>
      </c>
      <c r="AH44" s="119">
        <v>0</v>
      </c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</row>
    <row r="45" spans="1:60" outlineLevel="1" x14ac:dyDescent="0.2">
      <c r="A45" s="122"/>
      <c r="B45" s="123"/>
      <c r="C45" s="151" t="s">
        <v>197</v>
      </c>
      <c r="D45" s="125"/>
      <c r="E45" s="126">
        <v>2.4500000000000002</v>
      </c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19"/>
      <c r="Z45" s="119"/>
      <c r="AA45" s="119"/>
      <c r="AB45" s="119"/>
      <c r="AC45" s="119"/>
      <c r="AD45" s="119"/>
      <c r="AE45" s="119"/>
      <c r="AF45" s="119"/>
      <c r="AG45" s="119" t="s">
        <v>151</v>
      </c>
      <c r="AH45" s="119">
        <v>0</v>
      </c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</row>
    <row r="46" spans="1:60" ht="22.5" outlineLevel="1" x14ac:dyDescent="0.2">
      <c r="A46" s="136">
        <v>13</v>
      </c>
      <c r="B46" s="137" t="s">
        <v>198</v>
      </c>
      <c r="C46" s="150" t="s">
        <v>199</v>
      </c>
      <c r="D46" s="138" t="s">
        <v>149</v>
      </c>
      <c r="E46" s="139">
        <v>203.7</v>
      </c>
      <c r="F46" s="140"/>
      <c r="G46" s="141">
        <f>ROUND(E46*F46,2)</f>
        <v>0</v>
      </c>
      <c r="H46" s="124">
        <v>30.64</v>
      </c>
      <c r="I46" s="124">
        <f>ROUND(E46*H46,2)</f>
        <v>6241.37</v>
      </c>
      <c r="J46" s="124">
        <v>168.86</v>
      </c>
      <c r="K46" s="124">
        <f>ROUND(E46*J46,2)</f>
        <v>34396.78</v>
      </c>
      <c r="L46" s="124">
        <v>21</v>
      </c>
      <c r="M46" s="124">
        <f>G46*(1+L46/100)</f>
        <v>0</v>
      </c>
      <c r="N46" s="124">
        <v>1.5740000000000001E-2</v>
      </c>
      <c r="O46" s="124">
        <f>ROUND(E46*N46,2)</f>
        <v>3.21</v>
      </c>
      <c r="P46" s="124">
        <v>0</v>
      </c>
      <c r="Q46" s="124">
        <f>ROUND(E46*P46,2)</f>
        <v>0</v>
      </c>
      <c r="R46" s="124"/>
      <c r="S46" s="124" t="s">
        <v>142</v>
      </c>
      <c r="T46" s="124" t="s">
        <v>142</v>
      </c>
      <c r="U46" s="124">
        <v>0.33481</v>
      </c>
      <c r="V46" s="124">
        <f>ROUND(E46*U46,2)</f>
        <v>68.2</v>
      </c>
      <c r="W46" s="124"/>
      <c r="X46" s="124" t="s">
        <v>143</v>
      </c>
      <c r="Y46" s="119"/>
      <c r="Z46" s="119"/>
      <c r="AA46" s="119"/>
      <c r="AB46" s="119"/>
      <c r="AC46" s="119"/>
      <c r="AD46" s="119"/>
      <c r="AE46" s="119"/>
      <c r="AF46" s="119"/>
      <c r="AG46" s="119" t="s">
        <v>144</v>
      </c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</row>
    <row r="47" spans="1:60" outlineLevel="1" x14ac:dyDescent="0.2">
      <c r="A47" s="122"/>
      <c r="B47" s="123"/>
      <c r="C47" s="151" t="s">
        <v>200</v>
      </c>
      <c r="D47" s="125"/>
      <c r="E47" s="126">
        <v>47.4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19"/>
      <c r="Z47" s="119"/>
      <c r="AA47" s="119"/>
      <c r="AB47" s="119"/>
      <c r="AC47" s="119"/>
      <c r="AD47" s="119"/>
      <c r="AE47" s="119"/>
      <c r="AF47" s="119"/>
      <c r="AG47" s="119" t="s">
        <v>151</v>
      </c>
      <c r="AH47" s="119">
        <v>0</v>
      </c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</row>
    <row r="48" spans="1:60" outlineLevel="1" x14ac:dyDescent="0.2">
      <c r="A48" s="122"/>
      <c r="B48" s="123"/>
      <c r="C48" s="151" t="s">
        <v>201</v>
      </c>
      <c r="D48" s="125"/>
      <c r="E48" s="126">
        <v>-4.62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19"/>
      <c r="Z48" s="119"/>
      <c r="AA48" s="119"/>
      <c r="AB48" s="119"/>
      <c r="AC48" s="119"/>
      <c r="AD48" s="119"/>
      <c r="AE48" s="119"/>
      <c r="AF48" s="119"/>
      <c r="AG48" s="119" t="s">
        <v>151</v>
      </c>
      <c r="AH48" s="119">
        <v>0</v>
      </c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</row>
    <row r="49" spans="1:60" outlineLevel="1" x14ac:dyDescent="0.2">
      <c r="A49" s="122"/>
      <c r="B49" s="123"/>
      <c r="C49" s="151" t="s">
        <v>202</v>
      </c>
      <c r="D49" s="125"/>
      <c r="E49" s="126">
        <v>-2.52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19"/>
      <c r="Z49" s="119"/>
      <c r="AA49" s="119"/>
      <c r="AB49" s="119"/>
      <c r="AC49" s="119"/>
      <c r="AD49" s="119"/>
      <c r="AE49" s="119"/>
      <c r="AF49" s="119"/>
      <c r="AG49" s="119" t="s">
        <v>151</v>
      </c>
      <c r="AH49" s="119">
        <v>0</v>
      </c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</row>
    <row r="50" spans="1:60" outlineLevel="1" x14ac:dyDescent="0.2">
      <c r="A50" s="122"/>
      <c r="B50" s="123"/>
      <c r="C50" s="151" t="s">
        <v>178</v>
      </c>
      <c r="D50" s="125"/>
      <c r="E50" s="126">
        <v>-2.42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19"/>
      <c r="Z50" s="119"/>
      <c r="AA50" s="119"/>
      <c r="AB50" s="119"/>
      <c r="AC50" s="119"/>
      <c r="AD50" s="119"/>
      <c r="AE50" s="119"/>
      <c r="AF50" s="119"/>
      <c r="AG50" s="119" t="s">
        <v>151</v>
      </c>
      <c r="AH50" s="119">
        <v>0</v>
      </c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</row>
    <row r="51" spans="1:60" outlineLevel="1" x14ac:dyDescent="0.2">
      <c r="A51" s="122"/>
      <c r="B51" s="123"/>
      <c r="C51" s="151" t="s">
        <v>203</v>
      </c>
      <c r="D51" s="125"/>
      <c r="E51" s="126">
        <v>-2.8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19"/>
      <c r="Z51" s="119"/>
      <c r="AA51" s="119"/>
      <c r="AB51" s="119"/>
      <c r="AC51" s="119"/>
      <c r="AD51" s="119"/>
      <c r="AE51" s="119"/>
      <c r="AF51" s="119"/>
      <c r="AG51" s="119" t="s">
        <v>151</v>
      </c>
      <c r="AH51" s="119">
        <v>0</v>
      </c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</row>
    <row r="52" spans="1:60" outlineLevel="1" x14ac:dyDescent="0.2">
      <c r="A52" s="122"/>
      <c r="B52" s="123"/>
      <c r="C52" s="151" t="s">
        <v>204</v>
      </c>
      <c r="D52" s="125"/>
      <c r="E52" s="126">
        <v>49.8</v>
      </c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19"/>
      <c r="Z52" s="119"/>
      <c r="AA52" s="119"/>
      <c r="AB52" s="119"/>
      <c r="AC52" s="119"/>
      <c r="AD52" s="119"/>
      <c r="AE52" s="119"/>
      <c r="AF52" s="119"/>
      <c r="AG52" s="119" t="s">
        <v>151</v>
      </c>
      <c r="AH52" s="119">
        <v>0</v>
      </c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</row>
    <row r="53" spans="1:60" outlineLevel="1" x14ac:dyDescent="0.2">
      <c r="A53" s="122"/>
      <c r="B53" s="123"/>
      <c r="C53" s="151" t="s">
        <v>178</v>
      </c>
      <c r="D53" s="125"/>
      <c r="E53" s="126">
        <v>-2.42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19"/>
      <c r="Z53" s="119"/>
      <c r="AA53" s="119"/>
      <c r="AB53" s="119"/>
      <c r="AC53" s="119"/>
      <c r="AD53" s="119"/>
      <c r="AE53" s="119"/>
      <c r="AF53" s="119"/>
      <c r="AG53" s="119" t="s">
        <v>151</v>
      </c>
      <c r="AH53" s="119">
        <v>0</v>
      </c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</row>
    <row r="54" spans="1:60" outlineLevel="1" x14ac:dyDescent="0.2">
      <c r="A54" s="122"/>
      <c r="B54" s="123"/>
      <c r="C54" s="151" t="s">
        <v>205</v>
      </c>
      <c r="D54" s="125"/>
      <c r="E54" s="126">
        <v>-4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19"/>
      <c r="Z54" s="119"/>
      <c r="AA54" s="119"/>
      <c r="AB54" s="119"/>
      <c r="AC54" s="119"/>
      <c r="AD54" s="119"/>
      <c r="AE54" s="119"/>
      <c r="AF54" s="119"/>
      <c r="AG54" s="119" t="s">
        <v>151</v>
      </c>
      <c r="AH54" s="119">
        <v>0</v>
      </c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</row>
    <row r="55" spans="1:60" outlineLevel="1" x14ac:dyDescent="0.2">
      <c r="A55" s="122"/>
      <c r="B55" s="123"/>
      <c r="C55" s="151" t="s">
        <v>206</v>
      </c>
      <c r="D55" s="125"/>
      <c r="E55" s="126">
        <v>55.8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19"/>
      <c r="Z55" s="119"/>
      <c r="AA55" s="119"/>
      <c r="AB55" s="119"/>
      <c r="AC55" s="119"/>
      <c r="AD55" s="119"/>
      <c r="AE55" s="119"/>
      <c r="AF55" s="119"/>
      <c r="AG55" s="119" t="s">
        <v>151</v>
      </c>
      <c r="AH55" s="119">
        <v>0</v>
      </c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</row>
    <row r="56" spans="1:60" outlineLevel="1" x14ac:dyDescent="0.2">
      <c r="A56" s="122"/>
      <c r="B56" s="123"/>
      <c r="C56" s="151" t="s">
        <v>178</v>
      </c>
      <c r="D56" s="125"/>
      <c r="E56" s="126">
        <v>-2.42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19"/>
      <c r="Z56" s="119"/>
      <c r="AA56" s="119"/>
      <c r="AB56" s="119"/>
      <c r="AC56" s="119"/>
      <c r="AD56" s="119"/>
      <c r="AE56" s="119"/>
      <c r="AF56" s="119"/>
      <c r="AG56" s="119" t="s">
        <v>151</v>
      </c>
      <c r="AH56" s="119">
        <v>0</v>
      </c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</row>
    <row r="57" spans="1:60" outlineLevel="1" x14ac:dyDescent="0.2">
      <c r="A57" s="122"/>
      <c r="B57" s="123"/>
      <c r="C57" s="151" t="s">
        <v>207</v>
      </c>
      <c r="D57" s="125"/>
      <c r="E57" s="126">
        <v>-1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19"/>
      <c r="Z57" s="119"/>
      <c r="AA57" s="119"/>
      <c r="AB57" s="119"/>
      <c r="AC57" s="119"/>
      <c r="AD57" s="119"/>
      <c r="AE57" s="119"/>
      <c r="AF57" s="119"/>
      <c r="AG57" s="119" t="s">
        <v>151</v>
      </c>
      <c r="AH57" s="119">
        <v>0</v>
      </c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</row>
    <row r="58" spans="1:60" outlineLevel="1" x14ac:dyDescent="0.2">
      <c r="A58" s="122"/>
      <c r="B58" s="123"/>
      <c r="C58" s="151" t="s">
        <v>208</v>
      </c>
      <c r="D58" s="125"/>
      <c r="E58" s="126">
        <v>-2.4</v>
      </c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19"/>
      <c r="Z58" s="119"/>
      <c r="AA58" s="119"/>
      <c r="AB58" s="119"/>
      <c r="AC58" s="119"/>
      <c r="AD58" s="119"/>
      <c r="AE58" s="119"/>
      <c r="AF58" s="119"/>
      <c r="AG58" s="119" t="s">
        <v>151</v>
      </c>
      <c r="AH58" s="119">
        <v>0</v>
      </c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</row>
    <row r="59" spans="1:60" outlineLevel="1" x14ac:dyDescent="0.2">
      <c r="A59" s="122"/>
      <c r="B59" s="123"/>
      <c r="C59" s="151" t="s">
        <v>209</v>
      </c>
      <c r="D59" s="125"/>
      <c r="E59" s="126">
        <v>7.4</v>
      </c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19"/>
      <c r="Z59" s="119"/>
      <c r="AA59" s="119"/>
      <c r="AB59" s="119"/>
      <c r="AC59" s="119"/>
      <c r="AD59" s="119"/>
      <c r="AE59" s="119"/>
      <c r="AF59" s="119"/>
      <c r="AG59" s="119" t="s">
        <v>151</v>
      </c>
      <c r="AH59" s="119">
        <v>0</v>
      </c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</row>
    <row r="60" spans="1:60" outlineLevel="1" x14ac:dyDescent="0.2">
      <c r="A60" s="122"/>
      <c r="B60" s="123"/>
      <c r="C60" s="151" t="s">
        <v>210</v>
      </c>
      <c r="D60" s="125"/>
      <c r="E60" s="126">
        <v>14.4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19"/>
      <c r="Z60" s="119"/>
      <c r="AA60" s="119"/>
      <c r="AB60" s="119"/>
      <c r="AC60" s="119"/>
      <c r="AD60" s="119"/>
      <c r="AE60" s="119"/>
      <c r="AF60" s="119"/>
      <c r="AG60" s="119" t="s">
        <v>151</v>
      </c>
      <c r="AH60" s="119">
        <v>0</v>
      </c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</row>
    <row r="61" spans="1:60" outlineLevel="1" x14ac:dyDescent="0.2">
      <c r="A61" s="122"/>
      <c r="B61" s="123"/>
      <c r="C61" s="151" t="s">
        <v>211</v>
      </c>
      <c r="D61" s="125"/>
      <c r="E61" s="126">
        <v>-1.54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19"/>
      <c r="Z61" s="119"/>
      <c r="AA61" s="119"/>
      <c r="AB61" s="119"/>
      <c r="AC61" s="119"/>
      <c r="AD61" s="119"/>
      <c r="AE61" s="119"/>
      <c r="AF61" s="119"/>
      <c r="AG61" s="119" t="s">
        <v>151</v>
      </c>
      <c r="AH61" s="119">
        <v>0</v>
      </c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</row>
    <row r="62" spans="1:60" outlineLevel="1" x14ac:dyDescent="0.2">
      <c r="A62" s="122"/>
      <c r="B62" s="123"/>
      <c r="C62" s="151" t="s">
        <v>212</v>
      </c>
      <c r="D62" s="125"/>
      <c r="E62" s="126">
        <v>17.399999999999999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9"/>
      <c r="Z62" s="119"/>
      <c r="AA62" s="119"/>
      <c r="AB62" s="119"/>
      <c r="AC62" s="119"/>
      <c r="AD62" s="119"/>
      <c r="AE62" s="119"/>
      <c r="AF62" s="119"/>
      <c r="AG62" s="119" t="s">
        <v>151</v>
      </c>
      <c r="AH62" s="119">
        <v>0</v>
      </c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</row>
    <row r="63" spans="1:60" outlineLevel="1" x14ac:dyDescent="0.2">
      <c r="A63" s="122"/>
      <c r="B63" s="123"/>
      <c r="C63" s="151" t="s">
        <v>211</v>
      </c>
      <c r="D63" s="125"/>
      <c r="E63" s="126">
        <v>-1.54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9"/>
      <c r="Z63" s="119"/>
      <c r="AA63" s="119"/>
      <c r="AB63" s="119"/>
      <c r="AC63" s="119"/>
      <c r="AD63" s="119"/>
      <c r="AE63" s="119"/>
      <c r="AF63" s="119"/>
      <c r="AG63" s="119" t="s">
        <v>151</v>
      </c>
      <c r="AH63" s="119">
        <v>0</v>
      </c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</row>
    <row r="64" spans="1:60" outlineLevel="1" x14ac:dyDescent="0.2">
      <c r="A64" s="122"/>
      <c r="B64" s="123"/>
      <c r="C64" s="151" t="s">
        <v>180</v>
      </c>
      <c r="D64" s="125"/>
      <c r="E64" s="126">
        <v>46.2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9"/>
      <c r="Z64" s="119"/>
      <c r="AA64" s="119"/>
      <c r="AB64" s="119"/>
      <c r="AC64" s="119"/>
      <c r="AD64" s="119"/>
      <c r="AE64" s="119"/>
      <c r="AF64" s="119"/>
      <c r="AG64" s="119" t="s">
        <v>151</v>
      </c>
      <c r="AH64" s="119">
        <v>0</v>
      </c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</row>
    <row r="65" spans="1:60" outlineLevel="1" x14ac:dyDescent="0.2">
      <c r="A65" s="122"/>
      <c r="B65" s="123"/>
      <c r="C65" s="151" t="s">
        <v>202</v>
      </c>
      <c r="D65" s="125"/>
      <c r="E65" s="126">
        <v>-2.52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9"/>
      <c r="Z65" s="119"/>
      <c r="AA65" s="119"/>
      <c r="AB65" s="119"/>
      <c r="AC65" s="119"/>
      <c r="AD65" s="119"/>
      <c r="AE65" s="119"/>
      <c r="AF65" s="119"/>
      <c r="AG65" s="119" t="s">
        <v>151</v>
      </c>
      <c r="AH65" s="119">
        <v>0</v>
      </c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</row>
    <row r="66" spans="1:60" outlineLevel="1" x14ac:dyDescent="0.2">
      <c r="A66" s="122"/>
      <c r="B66" s="123"/>
      <c r="C66" s="151" t="s">
        <v>182</v>
      </c>
      <c r="D66" s="125"/>
      <c r="E66" s="126">
        <v>-4.5</v>
      </c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9"/>
      <c r="Z66" s="119"/>
      <c r="AA66" s="119"/>
      <c r="AB66" s="119"/>
      <c r="AC66" s="119"/>
      <c r="AD66" s="119"/>
      <c r="AE66" s="119"/>
      <c r="AF66" s="119"/>
      <c r="AG66" s="119" t="s">
        <v>151</v>
      </c>
      <c r="AH66" s="119">
        <v>0</v>
      </c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</row>
    <row r="67" spans="1:60" outlineLevel="1" x14ac:dyDescent="0.2">
      <c r="A67" s="136">
        <v>14</v>
      </c>
      <c r="B67" s="137" t="s">
        <v>213</v>
      </c>
      <c r="C67" s="150" t="s">
        <v>214</v>
      </c>
      <c r="D67" s="138" t="s">
        <v>149</v>
      </c>
      <c r="E67" s="139">
        <v>2.5</v>
      </c>
      <c r="F67" s="140"/>
      <c r="G67" s="141">
        <f>ROUND(E67*F67,2)</f>
        <v>0</v>
      </c>
      <c r="H67" s="124">
        <v>147.57</v>
      </c>
      <c r="I67" s="124">
        <f>ROUND(E67*H67,2)</f>
        <v>368.93</v>
      </c>
      <c r="J67" s="124">
        <v>898.43</v>
      </c>
      <c r="K67" s="124">
        <f>ROUND(E67*J67,2)</f>
        <v>2246.08</v>
      </c>
      <c r="L67" s="124">
        <v>21</v>
      </c>
      <c r="M67" s="124">
        <f>G67*(1+L67/100)</f>
        <v>0</v>
      </c>
      <c r="N67" s="124">
        <v>5.8500000000000003E-2</v>
      </c>
      <c r="O67" s="124">
        <f>ROUND(E67*N67,2)</f>
        <v>0.15</v>
      </c>
      <c r="P67" s="124">
        <v>0</v>
      </c>
      <c r="Q67" s="124">
        <f>ROUND(E67*P67,2)</f>
        <v>0</v>
      </c>
      <c r="R67" s="124"/>
      <c r="S67" s="124" t="s">
        <v>142</v>
      </c>
      <c r="T67" s="124" t="s">
        <v>176</v>
      </c>
      <c r="U67" s="124">
        <v>1.86904</v>
      </c>
      <c r="V67" s="124">
        <f>ROUND(E67*U67,2)</f>
        <v>4.67</v>
      </c>
      <c r="W67" s="124"/>
      <c r="X67" s="124" t="s">
        <v>143</v>
      </c>
      <c r="Y67" s="119"/>
      <c r="Z67" s="119"/>
      <c r="AA67" s="119"/>
      <c r="AB67" s="119"/>
      <c r="AC67" s="119"/>
      <c r="AD67" s="119"/>
      <c r="AE67" s="119"/>
      <c r="AF67" s="119"/>
      <c r="AG67" s="119" t="s">
        <v>144</v>
      </c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</row>
    <row r="68" spans="1:60" outlineLevel="1" x14ac:dyDescent="0.2">
      <c r="A68" s="122"/>
      <c r="B68" s="123"/>
      <c r="C68" s="151" t="s">
        <v>215</v>
      </c>
      <c r="D68" s="125"/>
      <c r="E68" s="126">
        <v>0.5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19"/>
      <c r="Z68" s="119"/>
      <c r="AA68" s="119"/>
      <c r="AB68" s="119"/>
      <c r="AC68" s="119"/>
      <c r="AD68" s="119"/>
      <c r="AE68" s="119"/>
      <c r="AF68" s="119"/>
      <c r="AG68" s="119" t="s">
        <v>151</v>
      </c>
      <c r="AH68" s="119">
        <v>0</v>
      </c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</row>
    <row r="69" spans="1:60" outlineLevel="1" x14ac:dyDescent="0.2">
      <c r="A69" s="122"/>
      <c r="B69" s="123"/>
      <c r="C69" s="151" t="s">
        <v>216</v>
      </c>
      <c r="D69" s="125"/>
      <c r="E69" s="126">
        <v>0.2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19"/>
      <c r="Z69" s="119"/>
      <c r="AA69" s="119"/>
      <c r="AB69" s="119"/>
      <c r="AC69" s="119"/>
      <c r="AD69" s="119"/>
      <c r="AE69" s="119"/>
      <c r="AF69" s="119"/>
      <c r="AG69" s="119" t="s">
        <v>151</v>
      </c>
      <c r="AH69" s="119">
        <v>0</v>
      </c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</row>
    <row r="70" spans="1:60" outlineLevel="1" x14ac:dyDescent="0.2">
      <c r="A70" s="122"/>
      <c r="B70" s="123"/>
      <c r="C70" s="151" t="s">
        <v>217</v>
      </c>
      <c r="D70" s="125"/>
      <c r="E70" s="126">
        <v>1.8</v>
      </c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19"/>
      <c r="Z70" s="119"/>
      <c r="AA70" s="119"/>
      <c r="AB70" s="119"/>
      <c r="AC70" s="119"/>
      <c r="AD70" s="119"/>
      <c r="AE70" s="119"/>
      <c r="AF70" s="119"/>
      <c r="AG70" s="119" t="s">
        <v>151</v>
      </c>
      <c r="AH70" s="119">
        <v>0</v>
      </c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</row>
    <row r="71" spans="1:60" ht="22.5" outlineLevel="1" x14ac:dyDescent="0.2">
      <c r="A71" s="136">
        <v>15</v>
      </c>
      <c r="B71" s="137" t="s">
        <v>218</v>
      </c>
      <c r="C71" s="150" t="s">
        <v>219</v>
      </c>
      <c r="D71" s="138" t="s">
        <v>149</v>
      </c>
      <c r="E71" s="139">
        <v>22.18</v>
      </c>
      <c r="F71" s="140"/>
      <c r="G71" s="141">
        <f>ROUND(E71*F71,2)</f>
        <v>0</v>
      </c>
      <c r="H71" s="124">
        <v>84.48</v>
      </c>
      <c r="I71" s="124">
        <f>ROUND(E71*H71,2)</f>
        <v>1873.77</v>
      </c>
      <c r="J71" s="124">
        <v>180.02</v>
      </c>
      <c r="K71" s="124">
        <f>ROUND(E71*J71,2)</f>
        <v>3992.84</v>
      </c>
      <c r="L71" s="124">
        <v>21</v>
      </c>
      <c r="M71" s="124">
        <f>G71*(1+L71/100)</f>
        <v>0</v>
      </c>
      <c r="N71" s="124">
        <v>3.6099999999999999E-3</v>
      </c>
      <c r="O71" s="124">
        <f>ROUND(E71*N71,2)</f>
        <v>0.08</v>
      </c>
      <c r="P71" s="124">
        <v>0</v>
      </c>
      <c r="Q71" s="124">
        <f>ROUND(E71*P71,2)</f>
        <v>0</v>
      </c>
      <c r="R71" s="124"/>
      <c r="S71" s="124" t="s">
        <v>142</v>
      </c>
      <c r="T71" s="124" t="s">
        <v>176</v>
      </c>
      <c r="U71" s="124">
        <v>0.36199999999999999</v>
      </c>
      <c r="V71" s="124">
        <f>ROUND(E71*U71,2)</f>
        <v>8.0299999999999994</v>
      </c>
      <c r="W71" s="124"/>
      <c r="X71" s="124" t="s">
        <v>143</v>
      </c>
      <c r="Y71" s="119"/>
      <c r="Z71" s="119"/>
      <c r="AA71" s="119"/>
      <c r="AB71" s="119"/>
      <c r="AC71" s="119"/>
      <c r="AD71" s="119"/>
      <c r="AE71" s="119"/>
      <c r="AF71" s="119"/>
      <c r="AG71" s="119" t="s">
        <v>144</v>
      </c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</row>
    <row r="72" spans="1:60" outlineLevel="1" x14ac:dyDescent="0.2">
      <c r="A72" s="122"/>
      <c r="B72" s="123"/>
      <c r="C72" s="151" t="s">
        <v>177</v>
      </c>
      <c r="D72" s="125"/>
      <c r="E72" s="126">
        <v>12.6</v>
      </c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19"/>
      <c r="Z72" s="119"/>
      <c r="AA72" s="119"/>
      <c r="AB72" s="119"/>
      <c r="AC72" s="119"/>
      <c r="AD72" s="119"/>
      <c r="AE72" s="119"/>
      <c r="AF72" s="119"/>
      <c r="AG72" s="119" t="s">
        <v>151</v>
      </c>
      <c r="AH72" s="119">
        <v>0</v>
      </c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</row>
    <row r="73" spans="1:60" outlineLevel="1" x14ac:dyDescent="0.2">
      <c r="A73" s="122"/>
      <c r="B73" s="123"/>
      <c r="C73" s="151" t="s">
        <v>178</v>
      </c>
      <c r="D73" s="125"/>
      <c r="E73" s="126">
        <v>-2.42</v>
      </c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19"/>
      <c r="Z73" s="119"/>
      <c r="AA73" s="119"/>
      <c r="AB73" s="119"/>
      <c r="AC73" s="119"/>
      <c r="AD73" s="119"/>
      <c r="AE73" s="119"/>
      <c r="AF73" s="119"/>
      <c r="AG73" s="119" t="s">
        <v>151</v>
      </c>
      <c r="AH73" s="119">
        <v>0</v>
      </c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</row>
    <row r="74" spans="1:60" outlineLevel="1" x14ac:dyDescent="0.2">
      <c r="A74" s="122"/>
      <c r="B74" s="123"/>
      <c r="C74" s="151" t="s">
        <v>179</v>
      </c>
      <c r="D74" s="125"/>
      <c r="E74" s="126">
        <v>12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19"/>
      <c r="Z74" s="119"/>
      <c r="AA74" s="119"/>
      <c r="AB74" s="119"/>
      <c r="AC74" s="119"/>
      <c r="AD74" s="119"/>
      <c r="AE74" s="119"/>
      <c r="AF74" s="119"/>
      <c r="AG74" s="119" t="s">
        <v>151</v>
      </c>
      <c r="AH74" s="119">
        <v>0</v>
      </c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</row>
    <row r="75" spans="1:60" x14ac:dyDescent="0.2">
      <c r="A75" s="130" t="s">
        <v>137</v>
      </c>
      <c r="B75" s="131" t="s">
        <v>53</v>
      </c>
      <c r="C75" s="148" t="s">
        <v>54</v>
      </c>
      <c r="D75" s="132"/>
      <c r="E75" s="133"/>
      <c r="F75" s="134"/>
      <c r="G75" s="135">
        <f>SUMIF(AG76:AG85,"&lt;&gt;NOR",G76:G85)</f>
        <v>0</v>
      </c>
      <c r="H75" s="129"/>
      <c r="I75" s="129">
        <f>SUM(I76:I85)</f>
        <v>2547.04</v>
      </c>
      <c r="J75" s="129"/>
      <c r="K75" s="129">
        <f>SUM(K76:K85)</f>
        <v>2139.0299999999997</v>
      </c>
      <c r="L75" s="129"/>
      <c r="M75" s="129">
        <f>SUM(M76:M85)</f>
        <v>0</v>
      </c>
      <c r="N75" s="129"/>
      <c r="O75" s="129">
        <f>SUM(O76:O85)</f>
        <v>0.47</v>
      </c>
      <c r="P75" s="129"/>
      <c r="Q75" s="129">
        <f>SUM(Q76:Q85)</f>
        <v>0</v>
      </c>
      <c r="R75" s="129"/>
      <c r="S75" s="129"/>
      <c r="T75" s="129"/>
      <c r="U75" s="129"/>
      <c r="V75" s="129">
        <f>SUM(V76:V85)</f>
        <v>4.74</v>
      </c>
      <c r="W75" s="129"/>
      <c r="X75" s="129"/>
      <c r="AG75" t="s">
        <v>138</v>
      </c>
    </row>
    <row r="76" spans="1:60" ht="22.5" outlineLevel="1" x14ac:dyDescent="0.2">
      <c r="A76" s="136">
        <v>16</v>
      </c>
      <c r="B76" s="137" t="s">
        <v>220</v>
      </c>
      <c r="C76" s="150" t="s">
        <v>221</v>
      </c>
      <c r="D76" s="138" t="s">
        <v>149</v>
      </c>
      <c r="E76" s="139">
        <v>14.52</v>
      </c>
      <c r="F76" s="140"/>
      <c r="G76" s="141">
        <f>ROUND(E76*F76,2)</f>
        <v>0</v>
      </c>
      <c r="H76" s="124">
        <v>13.54</v>
      </c>
      <c r="I76" s="124">
        <f>ROUND(E76*H76,2)</f>
        <v>196.6</v>
      </c>
      <c r="J76" s="124">
        <v>47.36</v>
      </c>
      <c r="K76" s="124">
        <f>ROUND(E76*J76,2)</f>
        <v>687.67</v>
      </c>
      <c r="L76" s="124">
        <v>21</v>
      </c>
      <c r="M76" s="124">
        <f>G76*(1+L76/100)</f>
        <v>0</v>
      </c>
      <c r="N76" s="124">
        <v>2.4E-2</v>
      </c>
      <c r="O76" s="124">
        <f>ROUND(E76*N76,2)</f>
        <v>0.35</v>
      </c>
      <c r="P76" s="124">
        <v>0</v>
      </c>
      <c r="Q76" s="124">
        <f>ROUND(E76*P76,2)</f>
        <v>0</v>
      </c>
      <c r="R76" s="124"/>
      <c r="S76" s="124" t="s">
        <v>142</v>
      </c>
      <c r="T76" s="124" t="s">
        <v>142</v>
      </c>
      <c r="U76" s="124">
        <v>0.115</v>
      </c>
      <c r="V76" s="124">
        <f>ROUND(E76*U76,2)</f>
        <v>1.67</v>
      </c>
      <c r="W76" s="124"/>
      <c r="X76" s="124" t="s">
        <v>143</v>
      </c>
      <c r="Y76" s="119"/>
      <c r="Z76" s="119"/>
      <c r="AA76" s="119"/>
      <c r="AB76" s="119"/>
      <c r="AC76" s="119"/>
      <c r="AD76" s="119"/>
      <c r="AE76" s="119"/>
      <c r="AF76" s="119"/>
      <c r="AG76" s="119" t="s">
        <v>144</v>
      </c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</row>
    <row r="77" spans="1:60" outlineLevel="1" x14ac:dyDescent="0.2">
      <c r="A77" s="122"/>
      <c r="B77" s="123"/>
      <c r="C77" s="151" t="s">
        <v>191</v>
      </c>
      <c r="D77" s="125"/>
      <c r="E77" s="126">
        <v>14.52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19"/>
      <c r="Z77" s="119"/>
      <c r="AA77" s="119"/>
      <c r="AB77" s="119"/>
      <c r="AC77" s="119"/>
      <c r="AD77" s="119"/>
      <c r="AE77" s="119"/>
      <c r="AF77" s="119"/>
      <c r="AG77" s="119" t="s">
        <v>151</v>
      </c>
      <c r="AH77" s="119">
        <v>0</v>
      </c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</row>
    <row r="78" spans="1:60" outlineLevel="1" x14ac:dyDescent="0.2">
      <c r="A78" s="136">
        <v>17</v>
      </c>
      <c r="B78" s="137" t="s">
        <v>222</v>
      </c>
      <c r="C78" s="150" t="s">
        <v>223</v>
      </c>
      <c r="D78" s="138" t="s">
        <v>149</v>
      </c>
      <c r="E78" s="139">
        <v>6.65</v>
      </c>
      <c r="F78" s="140"/>
      <c r="G78" s="141">
        <f>ROUND(E78*F78,2)</f>
        <v>0</v>
      </c>
      <c r="H78" s="124">
        <v>41.83</v>
      </c>
      <c r="I78" s="124">
        <f>ROUND(E78*H78,2)</f>
        <v>278.17</v>
      </c>
      <c r="J78" s="124">
        <v>41.37</v>
      </c>
      <c r="K78" s="124">
        <f>ROUND(E78*J78,2)</f>
        <v>275.11</v>
      </c>
      <c r="L78" s="124">
        <v>21</v>
      </c>
      <c r="M78" s="124">
        <f>G78*(1+L78/100)</f>
        <v>0</v>
      </c>
      <c r="N78" s="124">
        <v>2.5999999999999998E-4</v>
      </c>
      <c r="O78" s="124">
        <f>ROUND(E78*N78,2)</f>
        <v>0</v>
      </c>
      <c r="P78" s="124">
        <v>0</v>
      </c>
      <c r="Q78" s="124">
        <f>ROUND(E78*P78,2)</f>
        <v>0</v>
      </c>
      <c r="R78" s="124"/>
      <c r="S78" s="124" t="s">
        <v>142</v>
      </c>
      <c r="T78" s="124" t="s">
        <v>142</v>
      </c>
      <c r="U78" s="124">
        <v>0.09</v>
      </c>
      <c r="V78" s="124">
        <f>ROUND(E78*U78,2)</f>
        <v>0.6</v>
      </c>
      <c r="W78" s="124"/>
      <c r="X78" s="124" t="s">
        <v>143</v>
      </c>
      <c r="Y78" s="119"/>
      <c r="Z78" s="119"/>
      <c r="AA78" s="119"/>
      <c r="AB78" s="119"/>
      <c r="AC78" s="119"/>
      <c r="AD78" s="119"/>
      <c r="AE78" s="119"/>
      <c r="AF78" s="119"/>
      <c r="AG78" s="119" t="s">
        <v>144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</row>
    <row r="79" spans="1:60" outlineLevel="1" x14ac:dyDescent="0.2">
      <c r="A79" s="122"/>
      <c r="B79" s="123"/>
      <c r="C79" s="151" t="s">
        <v>155</v>
      </c>
      <c r="D79" s="125"/>
      <c r="E79" s="126">
        <v>3.4</v>
      </c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19"/>
      <c r="Z79" s="119"/>
      <c r="AA79" s="119"/>
      <c r="AB79" s="119"/>
      <c r="AC79" s="119"/>
      <c r="AD79" s="119"/>
      <c r="AE79" s="119"/>
      <c r="AF79" s="119"/>
      <c r="AG79" s="119" t="s">
        <v>151</v>
      </c>
      <c r="AH79" s="119">
        <v>0</v>
      </c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</row>
    <row r="80" spans="1:60" outlineLevel="1" x14ac:dyDescent="0.2">
      <c r="A80" s="122"/>
      <c r="B80" s="123"/>
      <c r="C80" s="151" t="s">
        <v>156</v>
      </c>
      <c r="D80" s="125"/>
      <c r="E80" s="126">
        <v>1.35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19"/>
      <c r="Z80" s="119"/>
      <c r="AA80" s="119"/>
      <c r="AB80" s="119"/>
      <c r="AC80" s="119"/>
      <c r="AD80" s="119"/>
      <c r="AE80" s="119"/>
      <c r="AF80" s="119"/>
      <c r="AG80" s="119" t="s">
        <v>151</v>
      </c>
      <c r="AH80" s="119">
        <v>0</v>
      </c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</row>
    <row r="81" spans="1:60" outlineLevel="1" x14ac:dyDescent="0.2">
      <c r="A81" s="122"/>
      <c r="B81" s="123"/>
      <c r="C81" s="151" t="s">
        <v>190</v>
      </c>
      <c r="D81" s="125"/>
      <c r="E81" s="126">
        <v>1.9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19"/>
      <c r="Z81" s="119"/>
      <c r="AA81" s="119"/>
      <c r="AB81" s="119"/>
      <c r="AC81" s="119"/>
      <c r="AD81" s="119"/>
      <c r="AE81" s="119"/>
      <c r="AF81" s="119"/>
      <c r="AG81" s="119" t="s">
        <v>151</v>
      </c>
      <c r="AH81" s="119">
        <v>0</v>
      </c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</row>
    <row r="82" spans="1:60" outlineLevel="1" x14ac:dyDescent="0.2">
      <c r="A82" s="136">
        <v>18</v>
      </c>
      <c r="B82" s="137" t="s">
        <v>224</v>
      </c>
      <c r="C82" s="150" t="s">
        <v>225</v>
      </c>
      <c r="D82" s="138" t="s">
        <v>149</v>
      </c>
      <c r="E82" s="139">
        <v>6.65</v>
      </c>
      <c r="F82" s="140"/>
      <c r="G82" s="141">
        <f>ROUND(E82*F82,2)</f>
        <v>0</v>
      </c>
      <c r="H82" s="124">
        <v>311.62</v>
      </c>
      <c r="I82" s="124">
        <f>ROUND(E82*H82,2)</f>
        <v>2072.27</v>
      </c>
      <c r="J82" s="124">
        <v>176.88</v>
      </c>
      <c r="K82" s="124">
        <f>ROUND(E82*J82,2)</f>
        <v>1176.25</v>
      </c>
      <c r="L82" s="124">
        <v>21</v>
      </c>
      <c r="M82" s="124">
        <f>G82*(1+L82/100)</f>
        <v>0</v>
      </c>
      <c r="N82" s="124">
        <v>1.806E-2</v>
      </c>
      <c r="O82" s="124">
        <f>ROUND(E82*N82,2)</f>
        <v>0.12</v>
      </c>
      <c r="P82" s="124">
        <v>0</v>
      </c>
      <c r="Q82" s="124">
        <f>ROUND(E82*P82,2)</f>
        <v>0</v>
      </c>
      <c r="R82" s="124"/>
      <c r="S82" s="124" t="s">
        <v>142</v>
      </c>
      <c r="T82" s="124" t="s">
        <v>142</v>
      </c>
      <c r="U82" s="124">
        <v>0.372</v>
      </c>
      <c r="V82" s="124">
        <f>ROUND(E82*U82,2)</f>
        <v>2.4700000000000002</v>
      </c>
      <c r="W82" s="124"/>
      <c r="X82" s="124" t="s">
        <v>143</v>
      </c>
      <c r="Y82" s="119"/>
      <c r="Z82" s="119"/>
      <c r="AA82" s="119"/>
      <c r="AB82" s="119"/>
      <c r="AC82" s="119"/>
      <c r="AD82" s="119"/>
      <c r="AE82" s="119"/>
      <c r="AF82" s="119"/>
      <c r="AG82" s="119" t="s">
        <v>144</v>
      </c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</row>
    <row r="83" spans="1:60" outlineLevel="1" x14ac:dyDescent="0.2">
      <c r="A83" s="122"/>
      <c r="B83" s="123"/>
      <c r="C83" s="151" t="s">
        <v>155</v>
      </c>
      <c r="D83" s="125"/>
      <c r="E83" s="126">
        <v>3.4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19"/>
      <c r="Z83" s="119"/>
      <c r="AA83" s="119"/>
      <c r="AB83" s="119"/>
      <c r="AC83" s="119"/>
      <c r="AD83" s="119"/>
      <c r="AE83" s="119"/>
      <c r="AF83" s="119"/>
      <c r="AG83" s="119" t="s">
        <v>151</v>
      </c>
      <c r="AH83" s="119">
        <v>0</v>
      </c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</row>
    <row r="84" spans="1:60" outlineLevel="1" x14ac:dyDescent="0.2">
      <c r="A84" s="122"/>
      <c r="B84" s="123"/>
      <c r="C84" s="151" t="s">
        <v>156</v>
      </c>
      <c r="D84" s="125"/>
      <c r="E84" s="126">
        <v>1.35</v>
      </c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9"/>
      <c r="Z84" s="119"/>
      <c r="AA84" s="119"/>
      <c r="AB84" s="119"/>
      <c r="AC84" s="119"/>
      <c r="AD84" s="119"/>
      <c r="AE84" s="119"/>
      <c r="AF84" s="119"/>
      <c r="AG84" s="119" t="s">
        <v>151</v>
      </c>
      <c r="AH84" s="119">
        <v>0</v>
      </c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</row>
    <row r="85" spans="1:60" outlineLevel="1" x14ac:dyDescent="0.2">
      <c r="A85" s="122"/>
      <c r="B85" s="123"/>
      <c r="C85" s="151" t="s">
        <v>190</v>
      </c>
      <c r="D85" s="125"/>
      <c r="E85" s="126">
        <v>1.9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9"/>
      <c r="Z85" s="119"/>
      <c r="AA85" s="119"/>
      <c r="AB85" s="119"/>
      <c r="AC85" s="119"/>
      <c r="AD85" s="119"/>
      <c r="AE85" s="119"/>
      <c r="AF85" s="119"/>
      <c r="AG85" s="119" t="s">
        <v>151</v>
      </c>
      <c r="AH85" s="119">
        <v>0</v>
      </c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</row>
    <row r="86" spans="1:60" ht="25.5" x14ac:dyDescent="0.2">
      <c r="A86" s="130" t="s">
        <v>137</v>
      </c>
      <c r="B86" s="131" t="s">
        <v>55</v>
      </c>
      <c r="C86" s="148" t="s">
        <v>56</v>
      </c>
      <c r="D86" s="132"/>
      <c r="E86" s="133"/>
      <c r="F86" s="134"/>
      <c r="G86" s="135">
        <f>SUMIF(AG87:AG96,"&lt;&gt;NOR",G87:G96)</f>
        <v>0</v>
      </c>
      <c r="H86" s="129"/>
      <c r="I86" s="129">
        <f>SUM(I87:I96)</f>
        <v>1268.6799999999998</v>
      </c>
      <c r="J86" s="129"/>
      <c r="K86" s="129">
        <f>SUM(K87:K96)</f>
        <v>12765.11</v>
      </c>
      <c r="L86" s="129"/>
      <c r="M86" s="129">
        <f>SUM(M87:M96)</f>
        <v>0</v>
      </c>
      <c r="N86" s="129"/>
      <c r="O86" s="129">
        <f>SUM(O87:O96)</f>
        <v>0.06</v>
      </c>
      <c r="P86" s="129"/>
      <c r="Q86" s="129">
        <f>SUM(Q87:Q96)</f>
        <v>0</v>
      </c>
      <c r="R86" s="129"/>
      <c r="S86" s="129"/>
      <c r="T86" s="129"/>
      <c r="U86" s="129"/>
      <c r="V86" s="129">
        <f>SUM(V87:V96)</f>
        <v>30.6</v>
      </c>
      <c r="W86" s="129"/>
      <c r="X86" s="129"/>
      <c r="AG86" t="s">
        <v>138</v>
      </c>
    </row>
    <row r="87" spans="1:60" outlineLevel="1" x14ac:dyDescent="0.2">
      <c r="A87" s="136">
        <v>19</v>
      </c>
      <c r="B87" s="137" t="s">
        <v>226</v>
      </c>
      <c r="C87" s="150" t="s">
        <v>227</v>
      </c>
      <c r="D87" s="138" t="s">
        <v>149</v>
      </c>
      <c r="E87" s="139">
        <v>85.31</v>
      </c>
      <c r="F87" s="140"/>
      <c r="G87" s="141">
        <f>ROUND(E87*F87,2)</f>
        <v>0</v>
      </c>
      <c r="H87" s="124">
        <v>1.54</v>
      </c>
      <c r="I87" s="124">
        <f>ROUND(E87*H87,2)</f>
        <v>131.38</v>
      </c>
      <c r="J87" s="124">
        <v>121.96</v>
      </c>
      <c r="K87" s="124">
        <f>ROUND(E87*J87,2)</f>
        <v>10404.41</v>
      </c>
      <c r="L87" s="124">
        <v>21</v>
      </c>
      <c r="M87" s="124">
        <f>G87*(1+L87/100)</f>
        <v>0</v>
      </c>
      <c r="N87" s="124">
        <v>4.0000000000000003E-5</v>
      </c>
      <c r="O87" s="124">
        <f>ROUND(E87*N87,2)</f>
        <v>0</v>
      </c>
      <c r="P87" s="124">
        <v>0</v>
      </c>
      <c r="Q87" s="124">
        <f>ROUND(E87*P87,2)</f>
        <v>0</v>
      </c>
      <c r="R87" s="124"/>
      <c r="S87" s="124" t="s">
        <v>142</v>
      </c>
      <c r="T87" s="124" t="s">
        <v>142</v>
      </c>
      <c r="U87" s="124">
        <v>0.308</v>
      </c>
      <c r="V87" s="124">
        <f>ROUND(E87*U87,2)</f>
        <v>26.28</v>
      </c>
      <c r="W87" s="124"/>
      <c r="X87" s="124" t="s">
        <v>143</v>
      </c>
      <c r="Y87" s="119"/>
      <c r="Z87" s="119"/>
      <c r="AA87" s="119"/>
      <c r="AB87" s="119"/>
      <c r="AC87" s="119"/>
      <c r="AD87" s="119"/>
      <c r="AE87" s="119"/>
      <c r="AF87" s="119"/>
      <c r="AG87" s="119" t="s">
        <v>144</v>
      </c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</row>
    <row r="88" spans="1:60" outlineLevel="1" x14ac:dyDescent="0.2">
      <c r="A88" s="122"/>
      <c r="B88" s="123"/>
      <c r="C88" s="151" t="s">
        <v>157</v>
      </c>
      <c r="D88" s="125"/>
      <c r="E88" s="126">
        <v>8.9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9"/>
      <c r="Z88" s="119"/>
      <c r="AA88" s="119"/>
      <c r="AB88" s="119"/>
      <c r="AC88" s="119"/>
      <c r="AD88" s="119"/>
      <c r="AE88" s="119"/>
      <c r="AF88" s="119"/>
      <c r="AG88" s="119" t="s">
        <v>151</v>
      </c>
      <c r="AH88" s="119">
        <v>0</v>
      </c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</row>
    <row r="89" spans="1:60" outlineLevel="1" x14ac:dyDescent="0.2">
      <c r="A89" s="122"/>
      <c r="B89" s="123"/>
      <c r="C89" s="151" t="s">
        <v>188</v>
      </c>
      <c r="D89" s="125"/>
      <c r="E89" s="126">
        <v>26.04</v>
      </c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19"/>
      <c r="Z89" s="119"/>
      <c r="AA89" s="119"/>
      <c r="AB89" s="119"/>
      <c r="AC89" s="119"/>
      <c r="AD89" s="119"/>
      <c r="AE89" s="119"/>
      <c r="AF89" s="119"/>
      <c r="AG89" s="119" t="s">
        <v>151</v>
      </c>
      <c r="AH89" s="119">
        <v>0</v>
      </c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</row>
    <row r="90" spans="1:60" outlineLevel="1" x14ac:dyDescent="0.2">
      <c r="A90" s="122"/>
      <c r="B90" s="123"/>
      <c r="C90" s="151" t="s">
        <v>189</v>
      </c>
      <c r="D90" s="125"/>
      <c r="E90" s="126">
        <v>29.2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9"/>
      <c r="Z90" s="119"/>
      <c r="AA90" s="119"/>
      <c r="AB90" s="119"/>
      <c r="AC90" s="119"/>
      <c r="AD90" s="119"/>
      <c r="AE90" s="119"/>
      <c r="AF90" s="119"/>
      <c r="AG90" s="119" t="s">
        <v>151</v>
      </c>
      <c r="AH90" s="119">
        <v>0</v>
      </c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</row>
    <row r="91" spans="1:60" outlineLevel="1" x14ac:dyDescent="0.2">
      <c r="A91" s="122"/>
      <c r="B91" s="123"/>
      <c r="C91" s="151" t="s">
        <v>155</v>
      </c>
      <c r="D91" s="125"/>
      <c r="E91" s="126">
        <v>3.4</v>
      </c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9"/>
      <c r="Z91" s="119"/>
      <c r="AA91" s="119"/>
      <c r="AB91" s="119"/>
      <c r="AC91" s="119"/>
      <c r="AD91" s="119"/>
      <c r="AE91" s="119"/>
      <c r="AF91" s="119"/>
      <c r="AG91" s="119" t="s">
        <v>151</v>
      </c>
      <c r="AH91" s="119">
        <v>0</v>
      </c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</row>
    <row r="92" spans="1:60" outlineLevel="1" x14ac:dyDescent="0.2">
      <c r="A92" s="122"/>
      <c r="B92" s="123"/>
      <c r="C92" s="151" t="s">
        <v>156</v>
      </c>
      <c r="D92" s="125"/>
      <c r="E92" s="126">
        <v>1.35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9"/>
      <c r="Z92" s="119"/>
      <c r="AA92" s="119"/>
      <c r="AB92" s="119"/>
      <c r="AC92" s="119"/>
      <c r="AD92" s="119"/>
      <c r="AE92" s="119"/>
      <c r="AF92" s="119"/>
      <c r="AG92" s="119" t="s">
        <v>151</v>
      </c>
      <c r="AH92" s="119">
        <v>0</v>
      </c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</row>
    <row r="93" spans="1:60" outlineLevel="1" x14ac:dyDescent="0.2">
      <c r="A93" s="122"/>
      <c r="B93" s="123"/>
      <c r="C93" s="151" t="s">
        <v>190</v>
      </c>
      <c r="D93" s="125"/>
      <c r="E93" s="126">
        <v>1.9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9"/>
      <c r="Z93" s="119"/>
      <c r="AA93" s="119"/>
      <c r="AB93" s="119"/>
      <c r="AC93" s="119"/>
      <c r="AD93" s="119"/>
      <c r="AE93" s="119"/>
      <c r="AF93" s="119"/>
      <c r="AG93" s="119" t="s">
        <v>151</v>
      </c>
      <c r="AH93" s="119">
        <v>0</v>
      </c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</row>
    <row r="94" spans="1:60" outlineLevel="1" x14ac:dyDescent="0.2">
      <c r="A94" s="122"/>
      <c r="B94" s="123"/>
      <c r="C94" s="151" t="s">
        <v>191</v>
      </c>
      <c r="D94" s="125"/>
      <c r="E94" s="126">
        <v>14.52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19"/>
      <c r="Z94" s="119"/>
      <c r="AA94" s="119"/>
      <c r="AB94" s="119"/>
      <c r="AC94" s="119"/>
      <c r="AD94" s="119"/>
      <c r="AE94" s="119"/>
      <c r="AF94" s="119"/>
      <c r="AG94" s="119" t="s">
        <v>151</v>
      </c>
      <c r="AH94" s="119">
        <v>0</v>
      </c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</row>
    <row r="95" spans="1:60" outlineLevel="1" x14ac:dyDescent="0.2">
      <c r="A95" s="136">
        <v>20</v>
      </c>
      <c r="B95" s="137" t="s">
        <v>228</v>
      </c>
      <c r="C95" s="150" t="s">
        <v>229</v>
      </c>
      <c r="D95" s="138" t="s">
        <v>230</v>
      </c>
      <c r="E95" s="139">
        <v>3</v>
      </c>
      <c r="F95" s="140"/>
      <c r="G95" s="141">
        <f>ROUND(E95*F95,2)</f>
        <v>0</v>
      </c>
      <c r="H95" s="124">
        <v>379.1</v>
      </c>
      <c r="I95" s="124">
        <f>ROUND(E95*H95,2)</f>
        <v>1137.3</v>
      </c>
      <c r="J95" s="124">
        <v>786.9</v>
      </c>
      <c r="K95" s="124">
        <f>ROUND(E95*J95,2)</f>
        <v>2360.6999999999998</v>
      </c>
      <c r="L95" s="124">
        <v>21</v>
      </c>
      <c r="M95" s="124">
        <f>G95*(1+L95/100)</f>
        <v>0</v>
      </c>
      <c r="N95" s="124">
        <v>1.9130000000000001E-2</v>
      </c>
      <c r="O95" s="124">
        <f>ROUND(E95*N95,2)</f>
        <v>0.06</v>
      </c>
      <c r="P95" s="124">
        <v>0</v>
      </c>
      <c r="Q95" s="124">
        <f>ROUND(E95*P95,2)</f>
        <v>0</v>
      </c>
      <c r="R95" s="124"/>
      <c r="S95" s="124" t="s">
        <v>142</v>
      </c>
      <c r="T95" s="124" t="s">
        <v>142</v>
      </c>
      <c r="U95" s="124">
        <v>1.44</v>
      </c>
      <c r="V95" s="124">
        <f>ROUND(E95*U95,2)</f>
        <v>4.32</v>
      </c>
      <c r="W95" s="124"/>
      <c r="X95" s="124" t="s">
        <v>143</v>
      </c>
      <c r="Y95" s="119"/>
      <c r="Z95" s="119"/>
      <c r="AA95" s="119"/>
      <c r="AB95" s="119"/>
      <c r="AC95" s="119"/>
      <c r="AD95" s="119"/>
      <c r="AE95" s="119"/>
      <c r="AF95" s="119"/>
      <c r="AG95" s="119" t="s">
        <v>144</v>
      </c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</row>
    <row r="96" spans="1:60" outlineLevel="1" x14ac:dyDescent="0.2">
      <c r="A96" s="122"/>
      <c r="B96" s="123"/>
      <c r="C96" s="151" t="s">
        <v>231</v>
      </c>
      <c r="D96" s="125"/>
      <c r="E96" s="126">
        <v>3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19"/>
      <c r="Z96" s="119"/>
      <c r="AA96" s="119"/>
      <c r="AB96" s="119"/>
      <c r="AC96" s="119"/>
      <c r="AD96" s="119"/>
      <c r="AE96" s="119"/>
      <c r="AF96" s="119"/>
      <c r="AG96" s="119" t="s">
        <v>151</v>
      </c>
      <c r="AH96" s="119">
        <v>0</v>
      </c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</row>
    <row r="97" spans="1:60" x14ac:dyDescent="0.2">
      <c r="A97" s="130" t="s">
        <v>137</v>
      </c>
      <c r="B97" s="131" t="s">
        <v>57</v>
      </c>
      <c r="C97" s="148" t="s">
        <v>58</v>
      </c>
      <c r="D97" s="132"/>
      <c r="E97" s="133"/>
      <c r="F97" s="134"/>
      <c r="G97" s="135">
        <f>SUMIF(AG98:AG151,"&lt;&gt;NOR",G98:G151)</f>
        <v>0</v>
      </c>
      <c r="H97" s="129"/>
      <c r="I97" s="129">
        <f>SUM(I98:I151)</f>
        <v>1792.4700000000003</v>
      </c>
      <c r="J97" s="129"/>
      <c r="K97" s="129">
        <f>SUM(K98:K151)</f>
        <v>23455.39</v>
      </c>
      <c r="L97" s="129"/>
      <c r="M97" s="129">
        <f>SUM(M98:M151)</f>
        <v>0</v>
      </c>
      <c r="N97" s="129"/>
      <c r="O97" s="129">
        <f>SUM(O98:O151)</f>
        <v>7.0000000000000007E-2</v>
      </c>
      <c r="P97" s="129"/>
      <c r="Q97" s="129">
        <f>SUM(Q98:Q151)</f>
        <v>4.03</v>
      </c>
      <c r="R97" s="129"/>
      <c r="S97" s="129"/>
      <c r="T97" s="129"/>
      <c r="U97" s="129"/>
      <c r="V97" s="129">
        <f>SUM(V98:V151)</f>
        <v>63.69</v>
      </c>
      <c r="W97" s="129"/>
      <c r="X97" s="129"/>
      <c r="AG97" t="s">
        <v>138</v>
      </c>
    </row>
    <row r="98" spans="1:60" outlineLevel="1" x14ac:dyDescent="0.2">
      <c r="A98" s="136">
        <v>21</v>
      </c>
      <c r="B98" s="137" t="s">
        <v>232</v>
      </c>
      <c r="C98" s="150" t="s">
        <v>233</v>
      </c>
      <c r="D98" s="138" t="s">
        <v>149</v>
      </c>
      <c r="E98" s="139">
        <v>2.2999999999999998</v>
      </c>
      <c r="F98" s="140"/>
      <c r="G98" s="141">
        <f>ROUND(E98*F98,2)</f>
        <v>0</v>
      </c>
      <c r="H98" s="124">
        <v>17.68</v>
      </c>
      <c r="I98" s="124">
        <f>ROUND(E98*H98,2)</f>
        <v>40.659999999999997</v>
      </c>
      <c r="J98" s="124">
        <v>108.32</v>
      </c>
      <c r="K98" s="124">
        <f>ROUND(E98*J98,2)</f>
        <v>249.14</v>
      </c>
      <c r="L98" s="124">
        <v>21</v>
      </c>
      <c r="M98" s="124">
        <f>G98*(1+L98/100)</f>
        <v>0</v>
      </c>
      <c r="N98" s="124">
        <v>6.7000000000000002E-4</v>
      </c>
      <c r="O98" s="124">
        <f>ROUND(E98*N98,2)</f>
        <v>0</v>
      </c>
      <c r="P98" s="124">
        <v>0.184</v>
      </c>
      <c r="Q98" s="124">
        <f>ROUND(E98*P98,2)</f>
        <v>0.42</v>
      </c>
      <c r="R98" s="124"/>
      <c r="S98" s="124" t="s">
        <v>142</v>
      </c>
      <c r="T98" s="124" t="s">
        <v>142</v>
      </c>
      <c r="U98" s="124">
        <v>0.22700000000000001</v>
      </c>
      <c r="V98" s="124">
        <f>ROUND(E98*U98,2)</f>
        <v>0.52</v>
      </c>
      <c r="W98" s="124"/>
      <c r="X98" s="124" t="s">
        <v>143</v>
      </c>
      <c r="Y98" s="119"/>
      <c r="Z98" s="119"/>
      <c r="AA98" s="119"/>
      <c r="AB98" s="119"/>
      <c r="AC98" s="119"/>
      <c r="AD98" s="119"/>
      <c r="AE98" s="119"/>
      <c r="AF98" s="119"/>
      <c r="AG98" s="119" t="s">
        <v>144</v>
      </c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</row>
    <row r="99" spans="1:60" outlineLevel="1" x14ac:dyDescent="0.2">
      <c r="A99" s="122"/>
      <c r="B99" s="123"/>
      <c r="C99" s="151" t="s">
        <v>234</v>
      </c>
      <c r="D99" s="125"/>
      <c r="E99" s="126">
        <v>2.2999999999999998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19"/>
      <c r="Z99" s="119"/>
      <c r="AA99" s="119"/>
      <c r="AB99" s="119"/>
      <c r="AC99" s="119"/>
      <c r="AD99" s="119"/>
      <c r="AE99" s="119"/>
      <c r="AF99" s="119"/>
      <c r="AG99" s="119" t="s">
        <v>151</v>
      </c>
      <c r="AH99" s="119">
        <v>0</v>
      </c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</row>
    <row r="100" spans="1:60" outlineLevel="1" x14ac:dyDescent="0.2">
      <c r="A100" s="136">
        <v>22</v>
      </c>
      <c r="B100" s="137" t="s">
        <v>235</v>
      </c>
      <c r="C100" s="150" t="s">
        <v>236</v>
      </c>
      <c r="D100" s="138" t="s">
        <v>149</v>
      </c>
      <c r="E100" s="139">
        <v>6.65</v>
      </c>
      <c r="F100" s="140"/>
      <c r="G100" s="141">
        <f>ROUND(E100*F100,2)</f>
        <v>0</v>
      </c>
      <c r="H100" s="124">
        <v>0</v>
      </c>
      <c r="I100" s="124">
        <f>ROUND(E100*H100,2)</f>
        <v>0</v>
      </c>
      <c r="J100" s="124">
        <v>59.5</v>
      </c>
      <c r="K100" s="124">
        <f>ROUND(E100*J100,2)</f>
        <v>395.68</v>
      </c>
      <c r="L100" s="124">
        <v>21</v>
      </c>
      <c r="M100" s="124">
        <f>G100*(1+L100/100)</f>
        <v>0</v>
      </c>
      <c r="N100" s="124">
        <v>0</v>
      </c>
      <c r="O100" s="124">
        <f>ROUND(E100*N100,2)</f>
        <v>0</v>
      </c>
      <c r="P100" s="124">
        <v>1.75E-3</v>
      </c>
      <c r="Q100" s="124">
        <f>ROUND(E100*P100,2)</f>
        <v>0.01</v>
      </c>
      <c r="R100" s="124"/>
      <c r="S100" s="124" t="s">
        <v>142</v>
      </c>
      <c r="T100" s="124" t="s">
        <v>142</v>
      </c>
      <c r="U100" s="124">
        <v>0.16500000000000001</v>
      </c>
      <c r="V100" s="124">
        <f>ROUND(E100*U100,2)</f>
        <v>1.1000000000000001</v>
      </c>
      <c r="W100" s="124"/>
      <c r="X100" s="124" t="s">
        <v>143</v>
      </c>
      <c r="Y100" s="119"/>
      <c r="Z100" s="119"/>
      <c r="AA100" s="119"/>
      <c r="AB100" s="119"/>
      <c r="AC100" s="119"/>
      <c r="AD100" s="119"/>
      <c r="AE100" s="119"/>
      <c r="AF100" s="119"/>
      <c r="AG100" s="119" t="s">
        <v>144</v>
      </c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</row>
    <row r="101" spans="1:60" outlineLevel="1" x14ac:dyDescent="0.2">
      <c r="A101" s="122"/>
      <c r="B101" s="123"/>
      <c r="C101" s="151" t="s">
        <v>155</v>
      </c>
      <c r="D101" s="125"/>
      <c r="E101" s="126">
        <v>3.4</v>
      </c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19"/>
      <c r="Z101" s="119"/>
      <c r="AA101" s="119"/>
      <c r="AB101" s="119"/>
      <c r="AC101" s="119"/>
      <c r="AD101" s="119"/>
      <c r="AE101" s="119"/>
      <c r="AF101" s="119"/>
      <c r="AG101" s="119" t="s">
        <v>151</v>
      </c>
      <c r="AH101" s="119">
        <v>0</v>
      </c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</row>
    <row r="102" spans="1:60" outlineLevel="1" x14ac:dyDescent="0.2">
      <c r="A102" s="122"/>
      <c r="B102" s="123"/>
      <c r="C102" s="151" t="s">
        <v>156</v>
      </c>
      <c r="D102" s="125"/>
      <c r="E102" s="126">
        <v>1.35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19"/>
      <c r="Z102" s="119"/>
      <c r="AA102" s="119"/>
      <c r="AB102" s="119"/>
      <c r="AC102" s="119"/>
      <c r="AD102" s="119"/>
      <c r="AE102" s="119"/>
      <c r="AF102" s="119"/>
      <c r="AG102" s="119" t="s">
        <v>151</v>
      </c>
      <c r="AH102" s="119">
        <v>0</v>
      </c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</row>
    <row r="103" spans="1:60" outlineLevel="1" x14ac:dyDescent="0.2">
      <c r="A103" s="122"/>
      <c r="B103" s="123"/>
      <c r="C103" s="151" t="s">
        <v>190</v>
      </c>
      <c r="D103" s="125"/>
      <c r="E103" s="126">
        <v>1.9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19"/>
      <c r="Z103" s="119"/>
      <c r="AA103" s="119"/>
      <c r="AB103" s="119"/>
      <c r="AC103" s="119"/>
      <c r="AD103" s="119"/>
      <c r="AE103" s="119"/>
      <c r="AF103" s="119"/>
      <c r="AG103" s="119" t="s">
        <v>151</v>
      </c>
      <c r="AH103" s="119">
        <v>0</v>
      </c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</row>
    <row r="104" spans="1:60" outlineLevel="1" x14ac:dyDescent="0.2">
      <c r="A104" s="136">
        <v>23</v>
      </c>
      <c r="B104" s="137" t="s">
        <v>237</v>
      </c>
      <c r="C104" s="150" t="s">
        <v>238</v>
      </c>
      <c r="D104" s="138" t="s">
        <v>149</v>
      </c>
      <c r="E104" s="139">
        <v>6.65</v>
      </c>
      <c r="F104" s="140"/>
      <c r="G104" s="141">
        <f>ROUND(E104*F104,2)</f>
        <v>0</v>
      </c>
      <c r="H104" s="124">
        <v>0</v>
      </c>
      <c r="I104" s="124">
        <f>ROUND(E104*H104,2)</f>
        <v>0</v>
      </c>
      <c r="J104" s="124">
        <v>64.7</v>
      </c>
      <c r="K104" s="124">
        <f>ROUND(E104*J104,2)</f>
        <v>430.26</v>
      </c>
      <c r="L104" s="124">
        <v>21</v>
      </c>
      <c r="M104" s="124">
        <f>G104*(1+L104/100)</f>
        <v>0</v>
      </c>
      <c r="N104" s="124">
        <v>0</v>
      </c>
      <c r="O104" s="124">
        <f>ROUND(E104*N104,2)</f>
        <v>0</v>
      </c>
      <c r="P104" s="124">
        <v>0.02</v>
      </c>
      <c r="Q104" s="124">
        <f>ROUND(E104*P104,2)</f>
        <v>0.13</v>
      </c>
      <c r="R104" s="124"/>
      <c r="S104" s="124" t="s">
        <v>142</v>
      </c>
      <c r="T104" s="124" t="s">
        <v>176</v>
      </c>
      <c r="U104" s="124">
        <v>0.14699999999999999</v>
      </c>
      <c r="V104" s="124">
        <f>ROUND(E104*U104,2)</f>
        <v>0.98</v>
      </c>
      <c r="W104" s="124"/>
      <c r="X104" s="124" t="s">
        <v>143</v>
      </c>
      <c r="Y104" s="119"/>
      <c r="Z104" s="119"/>
      <c r="AA104" s="119"/>
      <c r="AB104" s="119"/>
      <c r="AC104" s="119"/>
      <c r="AD104" s="119"/>
      <c r="AE104" s="119"/>
      <c r="AF104" s="119"/>
      <c r="AG104" s="119" t="s">
        <v>144</v>
      </c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</row>
    <row r="105" spans="1:60" outlineLevel="1" x14ac:dyDescent="0.2">
      <c r="A105" s="122"/>
      <c r="B105" s="123"/>
      <c r="C105" s="151" t="s">
        <v>155</v>
      </c>
      <c r="D105" s="125"/>
      <c r="E105" s="126">
        <v>3.4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19"/>
      <c r="Z105" s="119"/>
      <c r="AA105" s="119"/>
      <c r="AB105" s="119"/>
      <c r="AC105" s="119"/>
      <c r="AD105" s="119"/>
      <c r="AE105" s="119"/>
      <c r="AF105" s="119"/>
      <c r="AG105" s="119" t="s">
        <v>151</v>
      </c>
      <c r="AH105" s="119">
        <v>0</v>
      </c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</row>
    <row r="106" spans="1:60" outlineLevel="1" x14ac:dyDescent="0.2">
      <c r="A106" s="122"/>
      <c r="B106" s="123"/>
      <c r="C106" s="151" t="s">
        <v>156</v>
      </c>
      <c r="D106" s="125"/>
      <c r="E106" s="126">
        <v>1.35</v>
      </c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19"/>
      <c r="Z106" s="119"/>
      <c r="AA106" s="119"/>
      <c r="AB106" s="119"/>
      <c r="AC106" s="119"/>
      <c r="AD106" s="119"/>
      <c r="AE106" s="119"/>
      <c r="AF106" s="119"/>
      <c r="AG106" s="119" t="s">
        <v>151</v>
      </c>
      <c r="AH106" s="119">
        <v>0</v>
      </c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</row>
    <row r="107" spans="1:60" outlineLevel="1" x14ac:dyDescent="0.2">
      <c r="A107" s="122"/>
      <c r="B107" s="123"/>
      <c r="C107" s="151" t="s">
        <v>190</v>
      </c>
      <c r="D107" s="125"/>
      <c r="E107" s="126">
        <v>1.9</v>
      </c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19"/>
      <c r="Z107" s="119"/>
      <c r="AA107" s="119"/>
      <c r="AB107" s="119"/>
      <c r="AC107" s="119"/>
      <c r="AD107" s="119"/>
      <c r="AE107" s="119"/>
      <c r="AF107" s="119"/>
      <c r="AG107" s="119" t="s">
        <v>151</v>
      </c>
      <c r="AH107" s="119">
        <v>0</v>
      </c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60" outlineLevel="1" x14ac:dyDescent="0.2">
      <c r="A108" s="142">
        <v>24</v>
      </c>
      <c r="B108" s="143" t="s">
        <v>239</v>
      </c>
      <c r="C108" s="149" t="s">
        <v>240</v>
      </c>
      <c r="D108" s="144" t="s">
        <v>141</v>
      </c>
      <c r="E108" s="145">
        <v>9</v>
      </c>
      <c r="F108" s="146"/>
      <c r="G108" s="147">
        <f>ROUND(E108*F108,2)</f>
        <v>0</v>
      </c>
      <c r="H108" s="124">
        <v>0</v>
      </c>
      <c r="I108" s="124">
        <f>ROUND(E108*H108,2)</f>
        <v>0</v>
      </c>
      <c r="J108" s="124">
        <v>17.600000000000001</v>
      </c>
      <c r="K108" s="124">
        <f>ROUND(E108*J108,2)</f>
        <v>158.4</v>
      </c>
      <c r="L108" s="124">
        <v>21</v>
      </c>
      <c r="M108" s="124">
        <f>G108*(1+L108/100)</f>
        <v>0</v>
      </c>
      <c r="N108" s="124">
        <v>0</v>
      </c>
      <c r="O108" s="124">
        <f>ROUND(E108*N108,2)</f>
        <v>0</v>
      </c>
      <c r="P108" s="124">
        <v>0</v>
      </c>
      <c r="Q108" s="124">
        <f>ROUND(E108*P108,2)</f>
        <v>0</v>
      </c>
      <c r="R108" s="124"/>
      <c r="S108" s="124" t="s">
        <v>142</v>
      </c>
      <c r="T108" s="124" t="s">
        <v>142</v>
      </c>
      <c r="U108" s="124">
        <v>0.05</v>
      </c>
      <c r="V108" s="124">
        <f>ROUND(E108*U108,2)</f>
        <v>0.45</v>
      </c>
      <c r="W108" s="124"/>
      <c r="X108" s="124" t="s">
        <v>143</v>
      </c>
      <c r="Y108" s="119"/>
      <c r="Z108" s="119"/>
      <c r="AA108" s="119"/>
      <c r="AB108" s="119"/>
      <c r="AC108" s="119"/>
      <c r="AD108" s="119"/>
      <c r="AE108" s="119"/>
      <c r="AF108" s="119"/>
      <c r="AG108" s="119" t="s">
        <v>144</v>
      </c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</row>
    <row r="109" spans="1:60" outlineLevel="1" x14ac:dyDescent="0.2">
      <c r="A109" s="136">
        <v>25</v>
      </c>
      <c r="B109" s="137" t="s">
        <v>241</v>
      </c>
      <c r="C109" s="150" t="s">
        <v>242</v>
      </c>
      <c r="D109" s="138" t="s">
        <v>243</v>
      </c>
      <c r="E109" s="139">
        <v>5.3999999999999999E-2</v>
      </c>
      <c r="F109" s="140"/>
      <c r="G109" s="141">
        <f>ROUND(E109*F109,2)</f>
        <v>0</v>
      </c>
      <c r="H109" s="124">
        <v>36.79</v>
      </c>
      <c r="I109" s="124">
        <f>ROUND(E109*H109,2)</f>
        <v>1.99</v>
      </c>
      <c r="J109" s="124">
        <v>4323.21</v>
      </c>
      <c r="K109" s="124">
        <f>ROUND(E109*J109,2)</f>
        <v>233.45</v>
      </c>
      <c r="L109" s="124">
        <v>21</v>
      </c>
      <c r="M109" s="124">
        <f>G109*(1+L109/100)</f>
        <v>0</v>
      </c>
      <c r="N109" s="124">
        <v>1.39E-3</v>
      </c>
      <c r="O109" s="124">
        <f>ROUND(E109*N109,2)</f>
        <v>0</v>
      </c>
      <c r="P109" s="124">
        <v>1.8</v>
      </c>
      <c r="Q109" s="124">
        <f>ROUND(E109*P109,2)</f>
        <v>0.1</v>
      </c>
      <c r="R109" s="124"/>
      <c r="S109" s="124" t="s">
        <v>142</v>
      </c>
      <c r="T109" s="124" t="s">
        <v>142</v>
      </c>
      <c r="U109" s="124">
        <v>12.256</v>
      </c>
      <c r="V109" s="124">
        <f>ROUND(E109*U109,2)</f>
        <v>0.66</v>
      </c>
      <c r="W109" s="124"/>
      <c r="X109" s="124" t="s">
        <v>143</v>
      </c>
      <c r="Y109" s="119"/>
      <c r="Z109" s="119"/>
      <c r="AA109" s="119"/>
      <c r="AB109" s="119"/>
      <c r="AC109" s="119"/>
      <c r="AD109" s="119"/>
      <c r="AE109" s="119"/>
      <c r="AF109" s="119"/>
      <c r="AG109" s="119" t="s">
        <v>144</v>
      </c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</row>
    <row r="110" spans="1:60" outlineLevel="1" x14ac:dyDescent="0.2">
      <c r="A110" s="122"/>
      <c r="B110" s="123"/>
      <c r="C110" s="151" t="s">
        <v>244</v>
      </c>
      <c r="D110" s="125"/>
      <c r="E110" s="126">
        <v>5.3999999999999999E-2</v>
      </c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19"/>
      <c r="Z110" s="119"/>
      <c r="AA110" s="119"/>
      <c r="AB110" s="119"/>
      <c r="AC110" s="119"/>
      <c r="AD110" s="119"/>
      <c r="AE110" s="119"/>
      <c r="AF110" s="119"/>
      <c r="AG110" s="119" t="s">
        <v>151</v>
      </c>
      <c r="AH110" s="119">
        <v>0</v>
      </c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</row>
    <row r="111" spans="1:60" outlineLevel="1" x14ac:dyDescent="0.2">
      <c r="A111" s="142">
        <v>26</v>
      </c>
      <c r="B111" s="143" t="s">
        <v>245</v>
      </c>
      <c r="C111" s="149" t="s">
        <v>246</v>
      </c>
      <c r="D111" s="144" t="s">
        <v>230</v>
      </c>
      <c r="E111" s="145">
        <v>10</v>
      </c>
      <c r="F111" s="146"/>
      <c r="G111" s="147">
        <f>ROUND(E111*F111,2)</f>
        <v>0</v>
      </c>
      <c r="H111" s="124">
        <v>11.3</v>
      </c>
      <c r="I111" s="124">
        <f>ROUND(E111*H111,2)</f>
        <v>113</v>
      </c>
      <c r="J111" s="124">
        <v>95.2</v>
      </c>
      <c r="K111" s="124">
        <f>ROUND(E111*J111,2)</f>
        <v>952</v>
      </c>
      <c r="L111" s="124">
        <v>21</v>
      </c>
      <c r="M111" s="124">
        <f>G111*(1+L111/100)</f>
        <v>0</v>
      </c>
      <c r="N111" s="124">
        <v>4.8999999999999998E-4</v>
      </c>
      <c r="O111" s="124">
        <f>ROUND(E111*N111,2)</f>
        <v>0</v>
      </c>
      <c r="P111" s="124">
        <v>6.0000000000000001E-3</v>
      </c>
      <c r="Q111" s="124">
        <f>ROUND(E111*P111,2)</f>
        <v>0.06</v>
      </c>
      <c r="R111" s="124"/>
      <c r="S111" s="124" t="s">
        <v>142</v>
      </c>
      <c r="T111" s="124" t="s">
        <v>176</v>
      </c>
      <c r="U111" s="124">
        <v>0.27400000000000002</v>
      </c>
      <c r="V111" s="124">
        <f>ROUND(E111*U111,2)</f>
        <v>2.74</v>
      </c>
      <c r="W111" s="124"/>
      <c r="X111" s="124" t="s">
        <v>143</v>
      </c>
      <c r="Y111" s="119"/>
      <c r="Z111" s="119"/>
      <c r="AA111" s="119"/>
      <c r="AB111" s="119"/>
      <c r="AC111" s="119"/>
      <c r="AD111" s="119"/>
      <c r="AE111" s="119"/>
      <c r="AF111" s="119"/>
      <c r="AG111" s="119" t="s">
        <v>144</v>
      </c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</row>
    <row r="112" spans="1:60" outlineLevel="1" x14ac:dyDescent="0.2">
      <c r="A112" s="142">
        <v>27</v>
      </c>
      <c r="B112" s="143" t="s">
        <v>247</v>
      </c>
      <c r="C112" s="149" t="s">
        <v>248</v>
      </c>
      <c r="D112" s="144" t="s">
        <v>230</v>
      </c>
      <c r="E112" s="145">
        <v>2</v>
      </c>
      <c r="F112" s="146"/>
      <c r="G112" s="147">
        <f>ROUND(E112*F112,2)</f>
        <v>0</v>
      </c>
      <c r="H112" s="124">
        <v>13.06</v>
      </c>
      <c r="I112" s="124">
        <f>ROUND(E112*H112,2)</f>
        <v>26.12</v>
      </c>
      <c r="J112" s="124">
        <v>151.94</v>
      </c>
      <c r="K112" s="124">
        <f>ROUND(E112*J112,2)</f>
        <v>303.88</v>
      </c>
      <c r="L112" s="124">
        <v>21</v>
      </c>
      <c r="M112" s="124">
        <f>G112*(1+L112/100)</f>
        <v>0</v>
      </c>
      <c r="N112" s="124">
        <v>4.8999999999999998E-4</v>
      </c>
      <c r="O112" s="124">
        <f>ROUND(E112*N112,2)</f>
        <v>0</v>
      </c>
      <c r="P112" s="124">
        <v>2.7E-2</v>
      </c>
      <c r="Q112" s="124">
        <f>ROUND(E112*P112,2)</f>
        <v>0.05</v>
      </c>
      <c r="R112" s="124"/>
      <c r="S112" s="124" t="s">
        <v>142</v>
      </c>
      <c r="T112" s="124" t="s">
        <v>142</v>
      </c>
      <c r="U112" s="124">
        <v>0.42199999999999999</v>
      </c>
      <c r="V112" s="124">
        <f>ROUND(E112*U112,2)</f>
        <v>0.84</v>
      </c>
      <c r="W112" s="124"/>
      <c r="X112" s="124" t="s">
        <v>143</v>
      </c>
      <c r="Y112" s="119"/>
      <c r="Z112" s="119"/>
      <c r="AA112" s="119"/>
      <c r="AB112" s="119"/>
      <c r="AC112" s="119"/>
      <c r="AD112" s="119"/>
      <c r="AE112" s="119"/>
      <c r="AF112" s="119"/>
      <c r="AG112" s="119" t="s">
        <v>144</v>
      </c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</row>
    <row r="113" spans="1:60" outlineLevel="1" x14ac:dyDescent="0.2">
      <c r="A113" s="142">
        <v>28</v>
      </c>
      <c r="B113" s="143" t="s">
        <v>249</v>
      </c>
      <c r="C113" s="149" t="s">
        <v>250</v>
      </c>
      <c r="D113" s="144" t="s">
        <v>230</v>
      </c>
      <c r="E113" s="145">
        <v>60</v>
      </c>
      <c r="F113" s="146"/>
      <c r="G113" s="147">
        <f>ROUND(E113*F113,2)</f>
        <v>0</v>
      </c>
      <c r="H113" s="124">
        <v>13.02</v>
      </c>
      <c r="I113" s="124">
        <f>ROUND(E113*H113,2)</f>
        <v>781.2</v>
      </c>
      <c r="J113" s="124">
        <v>97.48</v>
      </c>
      <c r="K113" s="124">
        <f>ROUND(E113*J113,2)</f>
        <v>5848.8</v>
      </c>
      <c r="L113" s="124">
        <v>21</v>
      </c>
      <c r="M113" s="124">
        <f>G113*(1+L113/100)</f>
        <v>0</v>
      </c>
      <c r="N113" s="124">
        <v>0</v>
      </c>
      <c r="O113" s="124">
        <f>ROUND(E113*N113,2)</f>
        <v>0</v>
      </c>
      <c r="P113" s="124">
        <v>2.16E-3</v>
      </c>
      <c r="Q113" s="124">
        <f>ROUND(E113*P113,2)</f>
        <v>0.13</v>
      </c>
      <c r="R113" s="124"/>
      <c r="S113" s="124" t="s">
        <v>142</v>
      </c>
      <c r="T113" s="124" t="s">
        <v>176</v>
      </c>
      <c r="U113" s="124">
        <v>0.26500000000000001</v>
      </c>
      <c r="V113" s="124">
        <f>ROUND(E113*U113,2)</f>
        <v>15.9</v>
      </c>
      <c r="W113" s="124"/>
      <c r="X113" s="124" t="s">
        <v>143</v>
      </c>
      <c r="Y113" s="119"/>
      <c r="Z113" s="119"/>
      <c r="AA113" s="119"/>
      <c r="AB113" s="119"/>
      <c r="AC113" s="119"/>
      <c r="AD113" s="119"/>
      <c r="AE113" s="119"/>
      <c r="AF113" s="119"/>
      <c r="AG113" s="119" t="s">
        <v>144</v>
      </c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</row>
    <row r="114" spans="1:60" outlineLevel="1" x14ac:dyDescent="0.2">
      <c r="A114" s="142">
        <v>29</v>
      </c>
      <c r="B114" s="143" t="s">
        <v>251</v>
      </c>
      <c r="C114" s="149" t="s">
        <v>252</v>
      </c>
      <c r="D114" s="144" t="s">
        <v>230</v>
      </c>
      <c r="E114" s="145">
        <v>60</v>
      </c>
      <c r="F114" s="146"/>
      <c r="G114" s="147">
        <f>ROUND(E114*F114,2)</f>
        <v>0</v>
      </c>
      <c r="H114" s="124">
        <v>13.06</v>
      </c>
      <c r="I114" s="124">
        <f>ROUND(E114*H114,2)</f>
        <v>783.6</v>
      </c>
      <c r="J114" s="124">
        <v>42.54</v>
      </c>
      <c r="K114" s="124">
        <f>ROUND(E114*J114,2)</f>
        <v>2552.4</v>
      </c>
      <c r="L114" s="124">
        <v>21</v>
      </c>
      <c r="M114" s="124">
        <f>G114*(1+L114/100)</f>
        <v>0</v>
      </c>
      <c r="N114" s="124">
        <v>4.8999999999999998E-4</v>
      </c>
      <c r="O114" s="124">
        <f>ROUND(E114*N114,2)</f>
        <v>0.03</v>
      </c>
      <c r="P114" s="124">
        <v>1E-3</v>
      </c>
      <c r="Q114" s="124">
        <f>ROUND(E114*P114,2)</f>
        <v>0.06</v>
      </c>
      <c r="R114" s="124"/>
      <c r="S114" s="124" t="s">
        <v>142</v>
      </c>
      <c r="T114" s="124" t="s">
        <v>142</v>
      </c>
      <c r="U114" s="124">
        <v>0.111</v>
      </c>
      <c r="V114" s="124">
        <f>ROUND(E114*U114,2)</f>
        <v>6.66</v>
      </c>
      <c r="W114" s="124"/>
      <c r="X114" s="124" t="s">
        <v>143</v>
      </c>
      <c r="Y114" s="119"/>
      <c r="Z114" s="119"/>
      <c r="AA114" s="119"/>
      <c r="AB114" s="119"/>
      <c r="AC114" s="119"/>
      <c r="AD114" s="119"/>
      <c r="AE114" s="119"/>
      <c r="AF114" s="119"/>
      <c r="AG114" s="119" t="s">
        <v>144</v>
      </c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</row>
    <row r="115" spans="1:60" outlineLevel="1" x14ac:dyDescent="0.2">
      <c r="A115" s="136">
        <v>30</v>
      </c>
      <c r="B115" s="137" t="s">
        <v>253</v>
      </c>
      <c r="C115" s="150" t="s">
        <v>254</v>
      </c>
      <c r="D115" s="138" t="s">
        <v>149</v>
      </c>
      <c r="E115" s="139">
        <v>71.66</v>
      </c>
      <c r="F115" s="140"/>
      <c r="G115" s="141">
        <f>ROUND(E115*F115,2)</f>
        <v>0</v>
      </c>
      <c r="H115" s="124">
        <v>0</v>
      </c>
      <c r="I115" s="124">
        <f>ROUND(E115*H115,2)</f>
        <v>0</v>
      </c>
      <c r="J115" s="124">
        <v>10.5</v>
      </c>
      <c r="K115" s="124">
        <f>ROUND(E115*J115,2)</f>
        <v>752.43</v>
      </c>
      <c r="L115" s="124">
        <v>21</v>
      </c>
      <c r="M115" s="124">
        <f>G115*(1+L115/100)</f>
        <v>0</v>
      </c>
      <c r="N115" s="124">
        <v>0</v>
      </c>
      <c r="O115" s="124">
        <f>ROUND(E115*N115,2)</f>
        <v>0</v>
      </c>
      <c r="P115" s="124">
        <v>4.0000000000000001E-3</v>
      </c>
      <c r="Q115" s="124">
        <f>ROUND(E115*P115,2)</f>
        <v>0.28999999999999998</v>
      </c>
      <c r="R115" s="124"/>
      <c r="S115" s="124" t="s">
        <v>142</v>
      </c>
      <c r="T115" s="124" t="s">
        <v>142</v>
      </c>
      <c r="U115" s="124">
        <v>0.03</v>
      </c>
      <c r="V115" s="124">
        <f>ROUND(E115*U115,2)</f>
        <v>2.15</v>
      </c>
      <c r="W115" s="124"/>
      <c r="X115" s="124" t="s">
        <v>143</v>
      </c>
      <c r="Y115" s="119"/>
      <c r="Z115" s="119"/>
      <c r="AA115" s="119"/>
      <c r="AB115" s="119"/>
      <c r="AC115" s="119"/>
      <c r="AD115" s="119"/>
      <c r="AE115" s="119"/>
      <c r="AF115" s="119"/>
      <c r="AG115" s="119" t="s">
        <v>144</v>
      </c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</row>
    <row r="116" spans="1:60" outlineLevel="1" x14ac:dyDescent="0.2">
      <c r="A116" s="122"/>
      <c r="B116" s="123"/>
      <c r="C116" s="151" t="s">
        <v>188</v>
      </c>
      <c r="D116" s="125"/>
      <c r="E116" s="126">
        <v>26.04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19"/>
      <c r="Z116" s="119"/>
      <c r="AA116" s="119"/>
      <c r="AB116" s="119"/>
      <c r="AC116" s="119"/>
      <c r="AD116" s="119"/>
      <c r="AE116" s="119"/>
      <c r="AF116" s="119"/>
      <c r="AG116" s="119" t="s">
        <v>151</v>
      </c>
      <c r="AH116" s="119">
        <v>0</v>
      </c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</row>
    <row r="117" spans="1:60" outlineLevel="1" x14ac:dyDescent="0.2">
      <c r="A117" s="122"/>
      <c r="B117" s="123"/>
      <c r="C117" s="151" t="s">
        <v>189</v>
      </c>
      <c r="D117" s="125"/>
      <c r="E117" s="126">
        <v>29.2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19"/>
      <c r="Z117" s="119"/>
      <c r="AA117" s="119"/>
      <c r="AB117" s="119"/>
      <c r="AC117" s="119"/>
      <c r="AD117" s="119"/>
      <c r="AE117" s="119"/>
      <c r="AF117" s="119"/>
      <c r="AG117" s="119" t="s">
        <v>151</v>
      </c>
      <c r="AH117" s="119">
        <v>0</v>
      </c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</row>
    <row r="118" spans="1:60" outlineLevel="1" x14ac:dyDescent="0.2">
      <c r="A118" s="122"/>
      <c r="B118" s="123"/>
      <c r="C118" s="151" t="s">
        <v>190</v>
      </c>
      <c r="D118" s="125"/>
      <c r="E118" s="126">
        <v>1.9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19"/>
      <c r="Z118" s="119"/>
      <c r="AA118" s="119"/>
      <c r="AB118" s="119"/>
      <c r="AC118" s="119"/>
      <c r="AD118" s="119"/>
      <c r="AE118" s="119"/>
      <c r="AF118" s="119"/>
      <c r="AG118" s="119" t="s">
        <v>151</v>
      </c>
      <c r="AH118" s="119">
        <v>0</v>
      </c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</row>
    <row r="119" spans="1:60" outlineLevel="1" x14ac:dyDescent="0.2">
      <c r="A119" s="122"/>
      <c r="B119" s="123"/>
      <c r="C119" s="151" t="s">
        <v>191</v>
      </c>
      <c r="D119" s="125"/>
      <c r="E119" s="126">
        <v>14.52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19"/>
      <c r="Z119" s="119"/>
      <c r="AA119" s="119"/>
      <c r="AB119" s="119"/>
      <c r="AC119" s="119"/>
      <c r="AD119" s="119"/>
      <c r="AE119" s="119"/>
      <c r="AF119" s="119"/>
      <c r="AG119" s="119" t="s">
        <v>151</v>
      </c>
      <c r="AH119" s="119">
        <v>0</v>
      </c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</row>
    <row r="120" spans="1:60" outlineLevel="1" x14ac:dyDescent="0.2">
      <c r="A120" s="136">
        <v>31</v>
      </c>
      <c r="B120" s="137" t="s">
        <v>255</v>
      </c>
      <c r="C120" s="150" t="s">
        <v>256</v>
      </c>
      <c r="D120" s="138" t="s">
        <v>149</v>
      </c>
      <c r="E120" s="139">
        <v>203.7</v>
      </c>
      <c r="F120" s="140"/>
      <c r="G120" s="141">
        <f>ROUND(E120*F120,2)</f>
        <v>0</v>
      </c>
      <c r="H120" s="124">
        <v>0</v>
      </c>
      <c r="I120" s="124">
        <f>ROUND(E120*H120,2)</f>
        <v>0</v>
      </c>
      <c r="J120" s="124">
        <v>10</v>
      </c>
      <c r="K120" s="124">
        <f>ROUND(E120*J120,2)</f>
        <v>2037</v>
      </c>
      <c r="L120" s="124">
        <v>21</v>
      </c>
      <c r="M120" s="124">
        <f>G120*(1+L120/100)</f>
        <v>0</v>
      </c>
      <c r="N120" s="124">
        <v>0</v>
      </c>
      <c r="O120" s="124">
        <f>ROUND(E120*N120,2)</f>
        <v>0</v>
      </c>
      <c r="P120" s="124">
        <v>4.0000000000000001E-3</v>
      </c>
      <c r="Q120" s="124">
        <f>ROUND(E120*P120,2)</f>
        <v>0.81</v>
      </c>
      <c r="R120" s="124"/>
      <c r="S120" s="124" t="s">
        <v>142</v>
      </c>
      <c r="T120" s="124" t="s">
        <v>176</v>
      </c>
      <c r="U120" s="124">
        <v>0.03</v>
      </c>
      <c r="V120" s="124">
        <f>ROUND(E120*U120,2)</f>
        <v>6.11</v>
      </c>
      <c r="W120" s="124"/>
      <c r="X120" s="124" t="s">
        <v>143</v>
      </c>
      <c r="Y120" s="119"/>
      <c r="Z120" s="119"/>
      <c r="AA120" s="119"/>
      <c r="AB120" s="119"/>
      <c r="AC120" s="119"/>
      <c r="AD120" s="119"/>
      <c r="AE120" s="119"/>
      <c r="AF120" s="119"/>
      <c r="AG120" s="119" t="s">
        <v>144</v>
      </c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</row>
    <row r="121" spans="1:60" outlineLevel="1" x14ac:dyDescent="0.2">
      <c r="A121" s="122"/>
      <c r="B121" s="123"/>
      <c r="C121" s="151" t="s">
        <v>200</v>
      </c>
      <c r="D121" s="125"/>
      <c r="E121" s="126">
        <v>47.4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19"/>
      <c r="Z121" s="119"/>
      <c r="AA121" s="119"/>
      <c r="AB121" s="119"/>
      <c r="AC121" s="119"/>
      <c r="AD121" s="119"/>
      <c r="AE121" s="119"/>
      <c r="AF121" s="119"/>
      <c r="AG121" s="119" t="s">
        <v>151</v>
      </c>
      <c r="AH121" s="119">
        <v>0</v>
      </c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</row>
    <row r="122" spans="1:60" outlineLevel="1" x14ac:dyDescent="0.2">
      <c r="A122" s="122"/>
      <c r="B122" s="123"/>
      <c r="C122" s="151" t="s">
        <v>201</v>
      </c>
      <c r="D122" s="125"/>
      <c r="E122" s="126">
        <v>-4.62</v>
      </c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19"/>
      <c r="Z122" s="119"/>
      <c r="AA122" s="119"/>
      <c r="AB122" s="119"/>
      <c r="AC122" s="119"/>
      <c r="AD122" s="119"/>
      <c r="AE122" s="119"/>
      <c r="AF122" s="119"/>
      <c r="AG122" s="119" t="s">
        <v>151</v>
      </c>
      <c r="AH122" s="119">
        <v>0</v>
      </c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</row>
    <row r="123" spans="1:60" outlineLevel="1" x14ac:dyDescent="0.2">
      <c r="A123" s="122"/>
      <c r="B123" s="123"/>
      <c r="C123" s="151" t="s">
        <v>202</v>
      </c>
      <c r="D123" s="125"/>
      <c r="E123" s="126">
        <v>-2.52</v>
      </c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19"/>
      <c r="Z123" s="119"/>
      <c r="AA123" s="119"/>
      <c r="AB123" s="119"/>
      <c r="AC123" s="119"/>
      <c r="AD123" s="119"/>
      <c r="AE123" s="119"/>
      <c r="AF123" s="119"/>
      <c r="AG123" s="119" t="s">
        <v>151</v>
      </c>
      <c r="AH123" s="119">
        <v>0</v>
      </c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</row>
    <row r="124" spans="1:60" outlineLevel="1" x14ac:dyDescent="0.2">
      <c r="A124" s="122"/>
      <c r="B124" s="123"/>
      <c r="C124" s="151" t="s">
        <v>178</v>
      </c>
      <c r="D124" s="125"/>
      <c r="E124" s="126">
        <v>-2.42</v>
      </c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19"/>
      <c r="Z124" s="119"/>
      <c r="AA124" s="119"/>
      <c r="AB124" s="119"/>
      <c r="AC124" s="119"/>
      <c r="AD124" s="119"/>
      <c r="AE124" s="119"/>
      <c r="AF124" s="119"/>
      <c r="AG124" s="119" t="s">
        <v>151</v>
      </c>
      <c r="AH124" s="119">
        <v>0</v>
      </c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</row>
    <row r="125" spans="1:60" outlineLevel="1" x14ac:dyDescent="0.2">
      <c r="A125" s="122"/>
      <c r="B125" s="123"/>
      <c r="C125" s="151" t="s">
        <v>203</v>
      </c>
      <c r="D125" s="125"/>
      <c r="E125" s="126">
        <v>-2.8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19"/>
      <c r="Z125" s="119"/>
      <c r="AA125" s="119"/>
      <c r="AB125" s="119"/>
      <c r="AC125" s="119"/>
      <c r="AD125" s="119"/>
      <c r="AE125" s="119"/>
      <c r="AF125" s="119"/>
      <c r="AG125" s="119" t="s">
        <v>151</v>
      </c>
      <c r="AH125" s="119">
        <v>0</v>
      </c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</row>
    <row r="126" spans="1:60" outlineLevel="1" x14ac:dyDescent="0.2">
      <c r="A126" s="122"/>
      <c r="B126" s="123"/>
      <c r="C126" s="151" t="s">
        <v>204</v>
      </c>
      <c r="D126" s="125"/>
      <c r="E126" s="126">
        <v>49.8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19"/>
      <c r="Z126" s="119"/>
      <c r="AA126" s="119"/>
      <c r="AB126" s="119"/>
      <c r="AC126" s="119"/>
      <c r="AD126" s="119"/>
      <c r="AE126" s="119"/>
      <c r="AF126" s="119"/>
      <c r="AG126" s="119" t="s">
        <v>151</v>
      </c>
      <c r="AH126" s="119">
        <v>0</v>
      </c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</row>
    <row r="127" spans="1:60" outlineLevel="1" x14ac:dyDescent="0.2">
      <c r="A127" s="122"/>
      <c r="B127" s="123"/>
      <c r="C127" s="151" t="s">
        <v>178</v>
      </c>
      <c r="D127" s="125"/>
      <c r="E127" s="126">
        <v>-2.42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19"/>
      <c r="Z127" s="119"/>
      <c r="AA127" s="119"/>
      <c r="AB127" s="119"/>
      <c r="AC127" s="119"/>
      <c r="AD127" s="119"/>
      <c r="AE127" s="119"/>
      <c r="AF127" s="119"/>
      <c r="AG127" s="119" t="s">
        <v>151</v>
      </c>
      <c r="AH127" s="119">
        <v>0</v>
      </c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</row>
    <row r="128" spans="1:60" outlineLevel="1" x14ac:dyDescent="0.2">
      <c r="A128" s="122"/>
      <c r="B128" s="123"/>
      <c r="C128" s="151" t="s">
        <v>205</v>
      </c>
      <c r="D128" s="125"/>
      <c r="E128" s="126">
        <v>-4</v>
      </c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19"/>
      <c r="Z128" s="119"/>
      <c r="AA128" s="119"/>
      <c r="AB128" s="119"/>
      <c r="AC128" s="119"/>
      <c r="AD128" s="119"/>
      <c r="AE128" s="119"/>
      <c r="AF128" s="119"/>
      <c r="AG128" s="119" t="s">
        <v>151</v>
      </c>
      <c r="AH128" s="119">
        <v>0</v>
      </c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</row>
    <row r="129" spans="1:60" outlineLevel="1" x14ac:dyDescent="0.2">
      <c r="A129" s="122"/>
      <c r="B129" s="123"/>
      <c r="C129" s="151" t="s">
        <v>206</v>
      </c>
      <c r="D129" s="125"/>
      <c r="E129" s="126">
        <v>55.8</v>
      </c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19"/>
      <c r="Z129" s="119"/>
      <c r="AA129" s="119"/>
      <c r="AB129" s="119"/>
      <c r="AC129" s="119"/>
      <c r="AD129" s="119"/>
      <c r="AE129" s="119"/>
      <c r="AF129" s="119"/>
      <c r="AG129" s="119" t="s">
        <v>151</v>
      </c>
      <c r="AH129" s="119">
        <v>0</v>
      </c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</row>
    <row r="130" spans="1:60" outlineLevel="1" x14ac:dyDescent="0.2">
      <c r="A130" s="122"/>
      <c r="B130" s="123"/>
      <c r="C130" s="151" t="s">
        <v>178</v>
      </c>
      <c r="D130" s="125"/>
      <c r="E130" s="126">
        <v>-2.42</v>
      </c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19"/>
      <c r="Z130" s="119"/>
      <c r="AA130" s="119"/>
      <c r="AB130" s="119"/>
      <c r="AC130" s="119"/>
      <c r="AD130" s="119"/>
      <c r="AE130" s="119"/>
      <c r="AF130" s="119"/>
      <c r="AG130" s="119" t="s">
        <v>151</v>
      </c>
      <c r="AH130" s="119">
        <v>0</v>
      </c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</row>
    <row r="131" spans="1:60" outlineLevel="1" x14ac:dyDescent="0.2">
      <c r="A131" s="122"/>
      <c r="B131" s="123"/>
      <c r="C131" s="151" t="s">
        <v>207</v>
      </c>
      <c r="D131" s="125"/>
      <c r="E131" s="126">
        <v>-1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19"/>
      <c r="Z131" s="119"/>
      <c r="AA131" s="119"/>
      <c r="AB131" s="119"/>
      <c r="AC131" s="119"/>
      <c r="AD131" s="119"/>
      <c r="AE131" s="119"/>
      <c r="AF131" s="119"/>
      <c r="AG131" s="119" t="s">
        <v>151</v>
      </c>
      <c r="AH131" s="119">
        <v>0</v>
      </c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</row>
    <row r="132" spans="1:60" outlineLevel="1" x14ac:dyDescent="0.2">
      <c r="A132" s="122"/>
      <c r="B132" s="123"/>
      <c r="C132" s="151" t="s">
        <v>208</v>
      </c>
      <c r="D132" s="125"/>
      <c r="E132" s="126">
        <v>-2.4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19"/>
      <c r="Z132" s="119"/>
      <c r="AA132" s="119"/>
      <c r="AB132" s="119"/>
      <c r="AC132" s="119"/>
      <c r="AD132" s="119"/>
      <c r="AE132" s="119"/>
      <c r="AF132" s="119"/>
      <c r="AG132" s="119" t="s">
        <v>151</v>
      </c>
      <c r="AH132" s="119">
        <v>0</v>
      </c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</row>
    <row r="133" spans="1:60" outlineLevel="1" x14ac:dyDescent="0.2">
      <c r="A133" s="122"/>
      <c r="B133" s="123"/>
      <c r="C133" s="151" t="s">
        <v>209</v>
      </c>
      <c r="D133" s="125"/>
      <c r="E133" s="126">
        <v>7.4</v>
      </c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19"/>
      <c r="Z133" s="119"/>
      <c r="AA133" s="119"/>
      <c r="AB133" s="119"/>
      <c r="AC133" s="119"/>
      <c r="AD133" s="119"/>
      <c r="AE133" s="119"/>
      <c r="AF133" s="119"/>
      <c r="AG133" s="119" t="s">
        <v>151</v>
      </c>
      <c r="AH133" s="119">
        <v>0</v>
      </c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</row>
    <row r="134" spans="1:60" outlineLevel="1" x14ac:dyDescent="0.2">
      <c r="A134" s="122"/>
      <c r="B134" s="123"/>
      <c r="C134" s="151" t="s">
        <v>210</v>
      </c>
      <c r="D134" s="125"/>
      <c r="E134" s="126">
        <v>14.4</v>
      </c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19"/>
      <c r="Z134" s="119"/>
      <c r="AA134" s="119"/>
      <c r="AB134" s="119"/>
      <c r="AC134" s="119"/>
      <c r="AD134" s="119"/>
      <c r="AE134" s="119"/>
      <c r="AF134" s="119"/>
      <c r="AG134" s="119" t="s">
        <v>151</v>
      </c>
      <c r="AH134" s="119">
        <v>0</v>
      </c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</row>
    <row r="135" spans="1:60" outlineLevel="1" x14ac:dyDescent="0.2">
      <c r="A135" s="122"/>
      <c r="B135" s="123"/>
      <c r="C135" s="151" t="s">
        <v>211</v>
      </c>
      <c r="D135" s="125"/>
      <c r="E135" s="126">
        <v>-1.54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19"/>
      <c r="Z135" s="119"/>
      <c r="AA135" s="119"/>
      <c r="AB135" s="119"/>
      <c r="AC135" s="119"/>
      <c r="AD135" s="119"/>
      <c r="AE135" s="119"/>
      <c r="AF135" s="119"/>
      <c r="AG135" s="119" t="s">
        <v>151</v>
      </c>
      <c r="AH135" s="119">
        <v>0</v>
      </c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</row>
    <row r="136" spans="1:60" outlineLevel="1" x14ac:dyDescent="0.2">
      <c r="A136" s="122"/>
      <c r="B136" s="123"/>
      <c r="C136" s="151" t="s">
        <v>212</v>
      </c>
      <c r="D136" s="125"/>
      <c r="E136" s="126">
        <v>17.399999999999999</v>
      </c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19"/>
      <c r="Z136" s="119"/>
      <c r="AA136" s="119"/>
      <c r="AB136" s="119"/>
      <c r="AC136" s="119"/>
      <c r="AD136" s="119"/>
      <c r="AE136" s="119"/>
      <c r="AF136" s="119"/>
      <c r="AG136" s="119" t="s">
        <v>151</v>
      </c>
      <c r="AH136" s="119">
        <v>0</v>
      </c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</row>
    <row r="137" spans="1:60" outlineLevel="1" x14ac:dyDescent="0.2">
      <c r="A137" s="122"/>
      <c r="B137" s="123"/>
      <c r="C137" s="151" t="s">
        <v>211</v>
      </c>
      <c r="D137" s="125"/>
      <c r="E137" s="126">
        <v>-1.54</v>
      </c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19"/>
      <c r="Z137" s="119"/>
      <c r="AA137" s="119"/>
      <c r="AB137" s="119"/>
      <c r="AC137" s="119"/>
      <c r="AD137" s="119"/>
      <c r="AE137" s="119"/>
      <c r="AF137" s="119"/>
      <c r="AG137" s="119" t="s">
        <v>151</v>
      </c>
      <c r="AH137" s="119">
        <v>0</v>
      </c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</row>
    <row r="138" spans="1:60" outlineLevel="1" x14ac:dyDescent="0.2">
      <c r="A138" s="122"/>
      <c r="B138" s="123"/>
      <c r="C138" s="151" t="s">
        <v>180</v>
      </c>
      <c r="D138" s="125"/>
      <c r="E138" s="126">
        <v>46.2</v>
      </c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19"/>
      <c r="Z138" s="119"/>
      <c r="AA138" s="119"/>
      <c r="AB138" s="119"/>
      <c r="AC138" s="119"/>
      <c r="AD138" s="119"/>
      <c r="AE138" s="119"/>
      <c r="AF138" s="119"/>
      <c r="AG138" s="119" t="s">
        <v>151</v>
      </c>
      <c r="AH138" s="119">
        <v>0</v>
      </c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</row>
    <row r="139" spans="1:60" outlineLevel="1" x14ac:dyDescent="0.2">
      <c r="A139" s="122"/>
      <c r="B139" s="123"/>
      <c r="C139" s="151" t="s">
        <v>202</v>
      </c>
      <c r="D139" s="125"/>
      <c r="E139" s="126">
        <v>-2.52</v>
      </c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19"/>
      <c r="Z139" s="119"/>
      <c r="AA139" s="119"/>
      <c r="AB139" s="119"/>
      <c r="AC139" s="119"/>
      <c r="AD139" s="119"/>
      <c r="AE139" s="119"/>
      <c r="AF139" s="119"/>
      <c r="AG139" s="119" t="s">
        <v>151</v>
      </c>
      <c r="AH139" s="119">
        <v>0</v>
      </c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</row>
    <row r="140" spans="1:60" outlineLevel="1" x14ac:dyDescent="0.2">
      <c r="A140" s="122"/>
      <c r="B140" s="123"/>
      <c r="C140" s="151" t="s">
        <v>182</v>
      </c>
      <c r="D140" s="125"/>
      <c r="E140" s="126">
        <v>-4.5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19"/>
      <c r="Z140" s="119"/>
      <c r="AA140" s="119"/>
      <c r="AB140" s="119"/>
      <c r="AC140" s="119"/>
      <c r="AD140" s="119"/>
      <c r="AE140" s="119"/>
      <c r="AF140" s="119"/>
      <c r="AG140" s="119" t="s">
        <v>151</v>
      </c>
      <c r="AH140" s="119">
        <v>0</v>
      </c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</row>
    <row r="141" spans="1:60" outlineLevel="1" x14ac:dyDescent="0.2">
      <c r="A141" s="136">
        <v>32</v>
      </c>
      <c r="B141" s="137" t="s">
        <v>257</v>
      </c>
      <c r="C141" s="150" t="s">
        <v>258</v>
      </c>
      <c r="D141" s="138" t="s">
        <v>149</v>
      </c>
      <c r="E141" s="139">
        <v>19.5</v>
      </c>
      <c r="F141" s="140"/>
      <c r="G141" s="141">
        <f>ROUND(E141*F141,2)</f>
        <v>0</v>
      </c>
      <c r="H141" s="124">
        <v>0</v>
      </c>
      <c r="I141" s="124">
        <f>ROUND(E141*H141,2)</f>
        <v>0</v>
      </c>
      <c r="J141" s="124">
        <v>235.5</v>
      </c>
      <c r="K141" s="124">
        <f>ROUND(E141*J141,2)</f>
        <v>4592.25</v>
      </c>
      <c r="L141" s="124">
        <v>21</v>
      </c>
      <c r="M141" s="124">
        <f>G141*(1+L141/100)</f>
        <v>0</v>
      </c>
      <c r="N141" s="124">
        <v>0</v>
      </c>
      <c r="O141" s="124">
        <f>ROUND(E141*N141,2)</f>
        <v>0</v>
      </c>
      <c r="P141" s="124">
        <v>6.0999999999999999E-2</v>
      </c>
      <c r="Q141" s="124">
        <f>ROUND(E141*P141,2)</f>
        <v>1.19</v>
      </c>
      <c r="R141" s="124"/>
      <c r="S141" s="124" t="s">
        <v>142</v>
      </c>
      <c r="T141" s="124" t="s">
        <v>142</v>
      </c>
      <c r="U141" s="124">
        <v>0.67</v>
      </c>
      <c r="V141" s="124">
        <f>ROUND(E141*U141,2)</f>
        <v>13.07</v>
      </c>
      <c r="W141" s="124"/>
      <c r="X141" s="124" t="s">
        <v>143</v>
      </c>
      <c r="Y141" s="119"/>
      <c r="Z141" s="119"/>
      <c r="AA141" s="119"/>
      <c r="AB141" s="119"/>
      <c r="AC141" s="119"/>
      <c r="AD141" s="119"/>
      <c r="AE141" s="119"/>
      <c r="AF141" s="119"/>
      <c r="AG141" s="119" t="s">
        <v>144</v>
      </c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</row>
    <row r="142" spans="1:60" outlineLevel="1" x14ac:dyDescent="0.2">
      <c r="A142" s="122"/>
      <c r="B142" s="123"/>
      <c r="C142" s="151" t="s">
        <v>194</v>
      </c>
      <c r="D142" s="125"/>
      <c r="E142" s="126">
        <v>14.8</v>
      </c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19"/>
      <c r="Z142" s="119"/>
      <c r="AA142" s="119"/>
      <c r="AB142" s="119"/>
      <c r="AC142" s="119"/>
      <c r="AD142" s="119"/>
      <c r="AE142" s="119"/>
      <c r="AF142" s="119"/>
      <c r="AG142" s="119" t="s">
        <v>151</v>
      </c>
      <c r="AH142" s="119">
        <v>0</v>
      </c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</row>
    <row r="143" spans="1:60" outlineLevel="1" x14ac:dyDescent="0.2">
      <c r="A143" s="122"/>
      <c r="B143" s="123"/>
      <c r="C143" s="151" t="s">
        <v>195</v>
      </c>
      <c r="D143" s="125"/>
      <c r="E143" s="126">
        <v>-1.2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19"/>
      <c r="Z143" s="119"/>
      <c r="AA143" s="119"/>
      <c r="AB143" s="119"/>
      <c r="AC143" s="119"/>
      <c r="AD143" s="119"/>
      <c r="AE143" s="119"/>
      <c r="AF143" s="119"/>
      <c r="AG143" s="119" t="s">
        <v>151</v>
      </c>
      <c r="AH143" s="119">
        <v>0</v>
      </c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</row>
    <row r="144" spans="1:60" outlineLevel="1" x14ac:dyDescent="0.2">
      <c r="A144" s="122"/>
      <c r="B144" s="123"/>
      <c r="C144" s="151" t="s">
        <v>259</v>
      </c>
      <c r="D144" s="125"/>
      <c r="E144" s="126">
        <v>1.4</v>
      </c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19"/>
      <c r="Z144" s="119"/>
      <c r="AA144" s="119"/>
      <c r="AB144" s="119"/>
      <c r="AC144" s="119"/>
      <c r="AD144" s="119"/>
      <c r="AE144" s="119"/>
      <c r="AF144" s="119"/>
      <c r="AG144" s="119" t="s">
        <v>151</v>
      </c>
      <c r="AH144" s="119">
        <v>0</v>
      </c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</row>
    <row r="145" spans="1:60" outlineLevel="1" x14ac:dyDescent="0.2">
      <c r="A145" s="122"/>
      <c r="B145" s="123"/>
      <c r="C145" s="151" t="s">
        <v>260</v>
      </c>
      <c r="D145" s="125"/>
      <c r="E145" s="126">
        <v>4.5</v>
      </c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19"/>
      <c r="Z145" s="119"/>
      <c r="AA145" s="119"/>
      <c r="AB145" s="119"/>
      <c r="AC145" s="119"/>
      <c r="AD145" s="119"/>
      <c r="AE145" s="119"/>
      <c r="AF145" s="119"/>
      <c r="AG145" s="119" t="s">
        <v>151</v>
      </c>
      <c r="AH145" s="119">
        <v>0</v>
      </c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</row>
    <row r="146" spans="1:60" outlineLevel="1" x14ac:dyDescent="0.2">
      <c r="A146" s="136">
        <v>33</v>
      </c>
      <c r="B146" s="137" t="s">
        <v>261</v>
      </c>
      <c r="C146" s="150" t="s">
        <v>262</v>
      </c>
      <c r="D146" s="138" t="s">
        <v>149</v>
      </c>
      <c r="E146" s="139">
        <v>11.4</v>
      </c>
      <c r="F146" s="140"/>
      <c r="G146" s="141">
        <f>ROUND(E146*F146,2)</f>
        <v>0</v>
      </c>
      <c r="H146" s="124">
        <v>0</v>
      </c>
      <c r="I146" s="124">
        <f>ROUND(E146*H146,2)</f>
        <v>0</v>
      </c>
      <c r="J146" s="124">
        <v>254</v>
      </c>
      <c r="K146" s="124">
        <f>ROUND(E146*J146,2)</f>
        <v>2895.6</v>
      </c>
      <c r="L146" s="124">
        <v>21</v>
      </c>
      <c r="M146" s="124">
        <f>G146*(1+L146/100)</f>
        <v>0</v>
      </c>
      <c r="N146" s="124">
        <v>0</v>
      </c>
      <c r="O146" s="124">
        <f>ROUND(E146*N146,2)</f>
        <v>0</v>
      </c>
      <c r="P146" s="124">
        <v>6.8000000000000005E-2</v>
      </c>
      <c r="Q146" s="124">
        <f>ROUND(E146*P146,2)</f>
        <v>0.78</v>
      </c>
      <c r="R146" s="124"/>
      <c r="S146" s="124" t="s">
        <v>142</v>
      </c>
      <c r="T146" s="124" t="s">
        <v>176</v>
      </c>
      <c r="U146" s="124">
        <v>0.69</v>
      </c>
      <c r="V146" s="124">
        <f>ROUND(E146*U146,2)</f>
        <v>7.87</v>
      </c>
      <c r="W146" s="124"/>
      <c r="X146" s="124" t="s">
        <v>143</v>
      </c>
      <c r="Y146" s="119"/>
      <c r="Z146" s="119"/>
      <c r="AA146" s="119"/>
      <c r="AB146" s="119"/>
      <c r="AC146" s="119"/>
      <c r="AD146" s="119"/>
      <c r="AE146" s="119"/>
      <c r="AF146" s="119"/>
      <c r="AG146" s="119" t="s">
        <v>144</v>
      </c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</row>
    <row r="147" spans="1:60" outlineLevel="1" x14ac:dyDescent="0.2">
      <c r="A147" s="122"/>
      <c r="B147" s="123"/>
      <c r="C147" s="151" t="s">
        <v>263</v>
      </c>
      <c r="D147" s="125"/>
      <c r="E147" s="126">
        <v>11.1</v>
      </c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19"/>
      <c r="Z147" s="119"/>
      <c r="AA147" s="119"/>
      <c r="AB147" s="119"/>
      <c r="AC147" s="119"/>
      <c r="AD147" s="119"/>
      <c r="AE147" s="119"/>
      <c r="AF147" s="119"/>
      <c r="AG147" s="119" t="s">
        <v>151</v>
      </c>
      <c r="AH147" s="119">
        <v>0</v>
      </c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</row>
    <row r="148" spans="1:60" outlineLevel="1" x14ac:dyDescent="0.2">
      <c r="A148" s="122"/>
      <c r="B148" s="123"/>
      <c r="C148" s="151" t="s">
        <v>264</v>
      </c>
      <c r="D148" s="125"/>
      <c r="E148" s="126">
        <v>-0.9</v>
      </c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19"/>
      <c r="Z148" s="119"/>
      <c r="AA148" s="119"/>
      <c r="AB148" s="119"/>
      <c r="AC148" s="119"/>
      <c r="AD148" s="119"/>
      <c r="AE148" s="119"/>
      <c r="AF148" s="119"/>
      <c r="AG148" s="119" t="s">
        <v>151</v>
      </c>
      <c r="AH148" s="119">
        <v>0</v>
      </c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</row>
    <row r="149" spans="1:60" outlineLevel="1" x14ac:dyDescent="0.2">
      <c r="A149" s="122"/>
      <c r="B149" s="123"/>
      <c r="C149" s="151" t="s">
        <v>265</v>
      </c>
      <c r="D149" s="125"/>
      <c r="E149" s="126">
        <v>1.2</v>
      </c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19"/>
      <c r="Z149" s="119"/>
      <c r="AA149" s="119"/>
      <c r="AB149" s="119"/>
      <c r="AC149" s="119"/>
      <c r="AD149" s="119"/>
      <c r="AE149" s="119"/>
      <c r="AF149" s="119"/>
      <c r="AG149" s="119" t="s">
        <v>151</v>
      </c>
      <c r="AH149" s="119">
        <v>0</v>
      </c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</row>
    <row r="150" spans="1:60" ht="22.5" outlineLevel="1" x14ac:dyDescent="0.2">
      <c r="A150" s="142">
        <v>34</v>
      </c>
      <c r="B150" s="143" t="s">
        <v>266</v>
      </c>
      <c r="C150" s="149" t="s">
        <v>267</v>
      </c>
      <c r="D150" s="144" t="s">
        <v>141</v>
      </c>
      <c r="E150" s="145">
        <v>5</v>
      </c>
      <c r="F150" s="146"/>
      <c r="G150" s="147">
        <f>ROUND(E150*F150,2)</f>
        <v>0</v>
      </c>
      <c r="H150" s="124">
        <v>4.2300000000000004</v>
      </c>
      <c r="I150" s="124">
        <f>ROUND(E150*H150,2)</f>
        <v>21.15</v>
      </c>
      <c r="J150" s="124">
        <v>193.77</v>
      </c>
      <c r="K150" s="124">
        <f>ROUND(E150*J150,2)</f>
        <v>968.85</v>
      </c>
      <c r="L150" s="124">
        <v>21</v>
      </c>
      <c r="M150" s="124">
        <f>G150*(1+L150/100)</f>
        <v>0</v>
      </c>
      <c r="N150" s="124">
        <v>3.6700000000000001E-3</v>
      </c>
      <c r="O150" s="124">
        <f>ROUND(E150*N150,2)</f>
        <v>0.02</v>
      </c>
      <c r="P150" s="124">
        <v>0</v>
      </c>
      <c r="Q150" s="124">
        <f>ROUND(E150*P150,2)</f>
        <v>0</v>
      </c>
      <c r="R150" s="124"/>
      <c r="S150" s="124" t="s">
        <v>142</v>
      </c>
      <c r="T150" s="124" t="s">
        <v>142</v>
      </c>
      <c r="U150" s="124">
        <v>0.433</v>
      </c>
      <c r="V150" s="124">
        <f>ROUND(E150*U150,2)</f>
        <v>2.17</v>
      </c>
      <c r="W150" s="124"/>
      <c r="X150" s="124" t="s">
        <v>143</v>
      </c>
      <c r="Y150" s="119"/>
      <c r="Z150" s="119"/>
      <c r="AA150" s="119"/>
      <c r="AB150" s="119"/>
      <c r="AC150" s="119"/>
      <c r="AD150" s="119"/>
      <c r="AE150" s="119"/>
      <c r="AF150" s="119"/>
      <c r="AG150" s="119" t="s">
        <v>144</v>
      </c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</row>
    <row r="151" spans="1:60" ht="22.5" outlineLevel="1" x14ac:dyDescent="0.2">
      <c r="A151" s="142">
        <v>35</v>
      </c>
      <c r="B151" s="143" t="s">
        <v>268</v>
      </c>
      <c r="C151" s="149" t="s">
        <v>269</v>
      </c>
      <c r="D151" s="144" t="s">
        <v>141</v>
      </c>
      <c r="E151" s="145">
        <v>3</v>
      </c>
      <c r="F151" s="146"/>
      <c r="G151" s="147">
        <f>ROUND(E151*F151,2)</f>
        <v>0</v>
      </c>
      <c r="H151" s="124">
        <v>8.25</v>
      </c>
      <c r="I151" s="124">
        <f>ROUND(E151*H151,2)</f>
        <v>24.75</v>
      </c>
      <c r="J151" s="124">
        <v>361.75</v>
      </c>
      <c r="K151" s="124">
        <f>ROUND(E151*J151,2)</f>
        <v>1085.25</v>
      </c>
      <c r="L151" s="124">
        <v>21</v>
      </c>
      <c r="M151" s="124">
        <f>G151*(1+L151/100)</f>
        <v>0</v>
      </c>
      <c r="N151" s="124">
        <v>6.3899999999999998E-3</v>
      </c>
      <c r="O151" s="124">
        <f>ROUND(E151*N151,2)</f>
        <v>0.02</v>
      </c>
      <c r="P151" s="124">
        <v>0</v>
      </c>
      <c r="Q151" s="124">
        <f>ROUND(E151*P151,2)</f>
        <v>0</v>
      </c>
      <c r="R151" s="124"/>
      <c r="S151" s="124" t="s">
        <v>142</v>
      </c>
      <c r="T151" s="124" t="s">
        <v>142</v>
      </c>
      <c r="U151" s="124">
        <v>0.82399999999999995</v>
      </c>
      <c r="V151" s="124">
        <f>ROUND(E151*U151,2)</f>
        <v>2.4700000000000002</v>
      </c>
      <c r="W151" s="124"/>
      <c r="X151" s="124" t="s">
        <v>143</v>
      </c>
      <c r="Y151" s="119"/>
      <c r="Z151" s="119"/>
      <c r="AA151" s="119"/>
      <c r="AB151" s="119"/>
      <c r="AC151" s="119"/>
      <c r="AD151" s="119"/>
      <c r="AE151" s="119"/>
      <c r="AF151" s="119"/>
      <c r="AG151" s="119" t="s">
        <v>144</v>
      </c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</row>
    <row r="152" spans="1:60" x14ac:dyDescent="0.2">
      <c r="A152" s="130" t="s">
        <v>137</v>
      </c>
      <c r="B152" s="131" t="s">
        <v>59</v>
      </c>
      <c r="C152" s="148" t="s">
        <v>60</v>
      </c>
      <c r="D152" s="132"/>
      <c r="E152" s="133"/>
      <c r="F152" s="134"/>
      <c r="G152" s="135">
        <f>SUMIF(AG153:AG153,"&lt;&gt;NOR",G153:G153)</f>
        <v>0</v>
      </c>
      <c r="H152" s="129"/>
      <c r="I152" s="129">
        <f>SUM(I153:I153)</f>
        <v>0</v>
      </c>
      <c r="J152" s="129"/>
      <c r="K152" s="129">
        <f>SUM(K153:K153)</f>
        <v>7879.32</v>
      </c>
      <c r="L152" s="129"/>
      <c r="M152" s="129">
        <f>SUM(M153:M153)</f>
        <v>0</v>
      </c>
      <c r="N152" s="129"/>
      <c r="O152" s="129">
        <f>SUM(O153:O153)</f>
        <v>0</v>
      </c>
      <c r="P152" s="129"/>
      <c r="Q152" s="129">
        <f>SUM(Q153:Q153)</f>
        <v>0</v>
      </c>
      <c r="R152" s="129"/>
      <c r="S152" s="129"/>
      <c r="T152" s="129"/>
      <c r="U152" s="129"/>
      <c r="V152" s="129">
        <f>SUM(V153:V153)</f>
        <v>17.97</v>
      </c>
      <c r="W152" s="129"/>
      <c r="X152" s="129"/>
      <c r="AG152" t="s">
        <v>138</v>
      </c>
    </row>
    <row r="153" spans="1:60" outlineLevel="1" x14ac:dyDescent="0.2">
      <c r="A153" s="142">
        <v>36</v>
      </c>
      <c r="B153" s="143" t="s">
        <v>270</v>
      </c>
      <c r="C153" s="149" t="s">
        <v>271</v>
      </c>
      <c r="D153" s="144" t="s">
        <v>272</v>
      </c>
      <c r="E153" s="145">
        <v>6.9728500000000002</v>
      </c>
      <c r="F153" s="146"/>
      <c r="G153" s="147">
        <f>ROUND(E153*F153,2)</f>
        <v>0</v>
      </c>
      <c r="H153" s="124">
        <v>0</v>
      </c>
      <c r="I153" s="124">
        <f>ROUND(E153*H153,2)</f>
        <v>0</v>
      </c>
      <c r="J153" s="124">
        <v>1130</v>
      </c>
      <c r="K153" s="124">
        <f>ROUND(E153*J153,2)</f>
        <v>7879.32</v>
      </c>
      <c r="L153" s="124">
        <v>21</v>
      </c>
      <c r="M153" s="124">
        <f>G153*(1+L153/100)</f>
        <v>0</v>
      </c>
      <c r="N153" s="124">
        <v>0</v>
      </c>
      <c r="O153" s="124">
        <f>ROUND(E153*N153,2)</f>
        <v>0</v>
      </c>
      <c r="P153" s="124">
        <v>0</v>
      </c>
      <c r="Q153" s="124">
        <f>ROUND(E153*P153,2)</f>
        <v>0</v>
      </c>
      <c r="R153" s="124"/>
      <c r="S153" s="124" t="s">
        <v>142</v>
      </c>
      <c r="T153" s="124" t="s">
        <v>176</v>
      </c>
      <c r="U153" s="124">
        <v>2.577</v>
      </c>
      <c r="V153" s="124">
        <f>ROUND(E153*U153,2)</f>
        <v>17.97</v>
      </c>
      <c r="W153" s="124"/>
      <c r="X153" s="124" t="s">
        <v>273</v>
      </c>
      <c r="Y153" s="119"/>
      <c r="Z153" s="119"/>
      <c r="AA153" s="119"/>
      <c r="AB153" s="119"/>
      <c r="AC153" s="119"/>
      <c r="AD153" s="119"/>
      <c r="AE153" s="119"/>
      <c r="AF153" s="119"/>
      <c r="AG153" s="119" t="s">
        <v>274</v>
      </c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/>
      <c r="BF153" s="119"/>
      <c r="BG153" s="119"/>
      <c r="BH153" s="119"/>
    </row>
    <row r="154" spans="1:60" x14ac:dyDescent="0.2">
      <c r="A154" s="130" t="s">
        <v>137</v>
      </c>
      <c r="B154" s="131" t="s">
        <v>61</v>
      </c>
      <c r="C154" s="148" t="s">
        <v>62</v>
      </c>
      <c r="D154" s="132"/>
      <c r="E154" s="133"/>
      <c r="F154" s="134"/>
      <c r="G154" s="135">
        <f>SUMIF(AG155:AG162,"&lt;&gt;NOR",G155:G162)</f>
        <v>0</v>
      </c>
      <c r="H154" s="129"/>
      <c r="I154" s="129">
        <f>SUM(I155:I162)</f>
        <v>5271.58</v>
      </c>
      <c r="J154" s="129"/>
      <c r="K154" s="129">
        <f>SUM(K155:K162)</f>
        <v>3567.2599999999998</v>
      </c>
      <c r="L154" s="129"/>
      <c r="M154" s="129">
        <f>SUM(M155:M162)</f>
        <v>0</v>
      </c>
      <c r="N154" s="129"/>
      <c r="O154" s="129">
        <f>SUM(O155:O162)</f>
        <v>0.05</v>
      </c>
      <c r="P154" s="129"/>
      <c r="Q154" s="129">
        <f>SUM(Q155:Q162)</f>
        <v>0</v>
      </c>
      <c r="R154" s="129"/>
      <c r="S154" s="129"/>
      <c r="T154" s="129"/>
      <c r="U154" s="129"/>
      <c r="V154" s="129">
        <f>SUM(V155:V162)</f>
        <v>6.3800000000000008</v>
      </c>
      <c r="W154" s="129"/>
      <c r="X154" s="129"/>
      <c r="AG154" t="s">
        <v>138</v>
      </c>
    </row>
    <row r="155" spans="1:60" outlineLevel="1" x14ac:dyDescent="0.2">
      <c r="A155" s="136">
        <v>37</v>
      </c>
      <c r="B155" s="137" t="s">
        <v>275</v>
      </c>
      <c r="C155" s="150" t="s">
        <v>276</v>
      </c>
      <c r="D155" s="138" t="s">
        <v>149</v>
      </c>
      <c r="E155" s="139">
        <v>13.48</v>
      </c>
      <c r="F155" s="140"/>
      <c r="G155" s="141">
        <f>ROUND(E155*F155,2)</f>
        <v>0</v>
      </c>
      <c r="H155" s="124">
        <v>318.92</v>
      </c>
      <c r="I155" s="124">
        <f>ROUND(E155*H155,2)</f>
        <v>4299.04</v>
      </c>
      <c r="J155" s="124">
        <v>194.08</v>
      </c>
      <c r="K155" s="124">
        <f>ROUND(E155*J155,2)</f>
        <v>2616.1999999999998</v>
      </c>
      <c r="L155" s="124">
        <v>21</v>
      </c>
      <c r="M155" s="124">
        <f>G155*(1+L155/100)</f>
        <v>0</v>
      </c>
      <c r="N155" s="124">
        <v>3.6800000000000001E-3</v>
      </c>
      <c r="O155" s="124">
        <f>ROUND(E155*N155,2)</f>
        <v>0.05</v>
      </c>
      <c r="P155" s="124">
        <v>0</v>
      </c>
      <c r="Q155" s="124">
        <f>ROUND(E155*P155,2)</f>
        <v>0</v>
      </c>
      <c r="R155" s="124"/>
      <c r="S155" s="124" t="s">
        <v>142</v>
      </c>
      <c r="T155" s="124" t="s">
        <v>142</v>
      </c>
      <c r="U155" s="124">
        <v>0.38500000000000001</v>
      </c>
      <c r="V155" s="124">
        <f>ROUND(E155*U155,2)</f>
        <v>5.19</v>
      </c>
      <c r="W155" s="124"/>
      <c r="X155" s="124" t="s">
        <v>143</v>
      </c>
      <c r="Y155" s="119"/>
      <c r="Z155" s="119"/>
      <c r="AA155" s="119"/>
      <c r="AB155" s="119"/>
      <c r="AC155" s="119"/>
      <c r="AD155" s="119"/>
      <c r="AE155" s="119"/>
      <c r="AF155" s="119"/>
      <c r="AG155" s="119" t="s">
        <v>144</v>
      </c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</row>
    <row r="156" spans="1:60" outlineLevel="1" x14ac:dyDescent="0.2">
      <c r="A156" s="122"/>
      <c r="B156" s="123"/>
      <c r="C156" s="151" t="s">
        <v>155</v>
      </c>
      <c r="D156" s="125"/>
      <c r="E156" s="126">
        <v>3.4</v>
      </c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19"/>
      <c r="Z156" s="119"/>
      <c r="AA156" s="119"/>
      <c r="AB156" s="119"/>
      <c r="AC156" s="119"/>
      <c r="AD156" s="119"/>
      <c r="AE156" s="119"/>
      <c r="AF156" s="119"/>
      <c r="AG156" s="119" t="s">
        <v>151</v>
      </c>
      <c r="AH156" s="119">
        <v>0</v>
      </c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</row>
    <row r="157" spans="1:60" outlineLevel="1" x14ac:dyDescent="0.2">
      <c r="A157" s="122"/>
      <c r="B157" s="123"/>
      <c r="C157" s="151" t="s">
        <v>277</v>
      </c>
      <c r="D157" s="125"/>
      <c r="E157" s="126">
        <v>0.68</v>
      </c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19"/>
      <c r="Z157" s="119"/>
      <c r="AA157" s="119"/>
      <c r="AB157" s="119"/>
      <c r="AC157" s="119"/>
      <c r="AD157" s="119"/>
      <c r="AE157" s="119"/>
      <c r="AF157" s="119"/>
      <c r="AG157" s="119" t="s">
        <v>151</v>
      </c>
      <c r="AH157" s="119">
        <v>0</v>
      </c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</row>
    <row r="158" spans="1:60" outlineLevel="1" x14ac:dyDescent="0.2">
      <c r="A158" s="122"/>
      <c r="B158" s="123"/>
      <c r="C158" s="151" t="s">
        <v>278</v>
      </c>
      <c r="D158" s="125"/>
      <c r="E158" s="126">
        <v>9.4</v>
      </c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19"/>
      <c r="Z158" s="119"/>
      <c r="AA158" s="119"/>
      <c r="AB158" s="119"/>
      <c r="AC158" s="119"/>
      <c r="AD158" s="119"/>
      <c r="AE158" s="119"/>
      <c r="AF158" s="119"/>
      <c r="AG158" s="119" t="s">
        <v>151</v>
      </c>
      <c r="AH158" s="119">
        <v>0</v>
      </c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</row>
    <row r="159" spans="1:60" outlineLevel="1" x14ac:dyDescent="0.2">
      <c r="A159" s="136">
        <v>38</v>
      </c>
      <c r="B159" s="137" t="s">
        <v>279</v>
      </c>
      <c r="C159" s="150" t="s">
        <v>280</v>
      </c>
      <c r="D159" s="138" t="s">
        <v>230</v>
      </c>
      <c r="E159" s="139">
        <v>10.8</v>
      </c>
      <c r="F159" s="140"/>
      <c r="G159" s="141">
        <f>ROUND(E159*F159,2)</f>
        <v>0</v>
      </c>
      <c r="H159" s="124">
        <v>90.05</v>
      </c>
      <c r="I159" s="124">
        <f>ROUND(E159*H159,2)</f>
        <v>972.54</v>
      </c>
      <c r="J159" s="124">
        <v>55.45</v>
      </c>
      <c r="K159" s="124">
        <f>ROUND(E159*J159,2)</f>
        <v>598.86</v>
      </c>
      <c r="L159" s="124">
        <v>21</v>
      </c>
      <c r="M159" s="124">
        <f>G159*(1+L159/100)</f>
        <v>0</v>
      </c>
      <c r="N159" s="124">
        <v>3.2000000000000003E-4</v>
      </c>
      <c r="O159" s="124">
        <f>ROUND(E159*N159,2)</f>
        <v>0</v>
      </c>
      <c r="P159" s="124">
        <v>0</v>
      </c>
      <c r="Q159" s="124">
        <f>ROUND(E159*P159,2)</f>
        <v>0</v>
      </c>
      <c r="R159" s="124"/>
      <c r="S159" s="124" t="s">
        <v>142</v>
      </c>
      <c r="T159" s="124" t="s">
        <v>142</v>
      </c>
      <c r="U159" s="124">
        <v>0.11</v>
      </c>
      <c r="V159" s="124">
        <f>ROUND(E159*U159,2)</f>
        <v>1.19</v>
      </c>
      <c r="W159" s="124"/>
      <c r="X159" s="124" t="s">
        <v>143</v>
      </c>
      <c r="Y159" s="119"/>
      <c r="Z159" s="119"/>
      <c r="AA159" s="119"/>
      <c r="AB159" s="119"/>
      <c r="AC159" s="119"/>
      <c r="AD159" s="119"/>
      <c r="AE159" s="119"/>
      <c r="AF159" s="119"/>
      <c r="AG159" s="119" t="s">
        <v>144</v>
      </c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</row>
    <row r="160" spans="1:60" outlineLevel="1" x14ac:dyDescent="0.2">
      <c r="A160" s="122"/>
      <c r="B160" s="123"/>
      <c r="C160" s="151" t="s">
        <v>281</v>
      </c>
      <c r="D160" s="125"/>
      <c r="E160" s="126">
        <v>6.8</v>
      </c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19"/>
      <c r="Z160" s="119"/>
      <c r="AA160" s="119"/>
      <c r="AB160" s="119"/>
      <c r="AC160" s="119"/>
      <c r="AD160" s="119"/>
      <c r="AE160" s="119"/>
      <c r="AF160" s="119"/>
      <c r="AG160" s="119" t="s">
        <v>151</v>
      </c>
      <c r="AH160" s="119">
        <v>0</v>
      </c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</row>
    <row r="161" spans="1:60" outlineLevel="1" x14ac:dyDescent="0.2">
      <c r="A161" s="122"/>
      <c r="B161" s="123"/>
      <c r="C161" s="151" t="s">
        <v>282</v>
      </c>
      <c r="D161" s="125"/>
      <c r="E161" s="126">
        <v>4</v>
      </c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19"/>
      <c r="Z161" s="119"/>
      <c r="AA161" s="119"/>
      <c r="AB161" s="119"/>
      <c r="AC161" s="119"/>
      <c r="AD161" s="119"/>
      <c r="AE161" s="119"/>
      <c r="AF161" s="119"/>
      <c r="AG161" s="119" t="s">
        <v>151</v>
      </c>
      <c r="AH161" s="119">
        <v>0</v>
      </c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</row>
    <row r="162" spans="1:60" outlineLevel="1" x14ac:dyDescent="0.2">
      <c r="A162" s="142">
        <v>39</v>
      </c>
      <c r="B162" s="143" t="s">
        <v>283</v>
      </c>
      <c r="C162" s="149" t="s">
        <v>284</v>
      </c>
      <c r="D162" s="144" t="s">
        <v>0</v>
      </c>
      <c r="E162" s="145">
        <v>84.866399999999999</v>
      </c>
      <c r="F162" s="146"/>
      <c r="G162" s="147">
        <f>ROUND(E162*F162,2)</f>
        <v>0</v>
      </c>
      <c r="H162" s="124">
        <v>0</v>
      </c>
      <c r="I162" s="124">
        <f>ROUND(E162*H162,2)</f>
        <v>0</v>
      </c>
      <c r="J162" s="124">
        <v>4.1500000000000004</v>
      </c>
      <c r="K162" s="124">
        <f>ROUND(E162*J162,2)</f>
        <v>352.2</v>
      </c>
      <c r="L162" s="124">
        <v>21</v>
      </c>
      <c r="M162" s="124">
        <f>G162*(1+L162/100)</f>
        <v>0</v>
      </c>
      <c r="N162" s="124">
        <v>0</v>
      </c>
      <c r="O162" s="124">
        <f>ROUND(E162*N162,2)</f>
        <v>0</v>
      </c>
      <c r="P162" s="124">
        <v>0</v>
      </c>
      <c r="Q162" s="124">
        <f>ROUND(E162*P162,2)</f>
        <v>0</v>
      </c>
      <c r="R162" s="124"/>
      <c r="S162" s="124" t="s">
        <v>142</v>
      </c>
      <c r="T162" s="124" t="s">
        <v>142</v>
      </c>
      <c r="U162" s="124">
        <v>0</v>
      </c>
      <c r="V162" s="124">
        <f>ROUND(E162*U162,2)</f>
        <v>0</v>
      </c>
      <c r="W162" s="124"/>
      <c r="X162" s="124" t="s">
        <v>273</v>
      </c>
      <c r="Y162" s="119"/>
      <c r="Z162" s="119"/>
      <c r="AA162" s="119"/>
      <c r="AB162" s="119"/>
      <c r="AC162" s="119"/>
      <c r="AD162" s="119"/>
      <c r="AE162" s="119"/>
      <c r="AF162" s="119"/>
      <c r="AG162" s="119" t="s">
        <v>274</v>
      </c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</row>
    <row r="163" spans="1:60" x14ac:dyDescent="0.2">
      <c r="A163" s="130" t="s">
        <v>137</v>
      </c>
      <c r="B163" s="131" t="s">
        <v>63</v>
      </c>
      <c r="C163" s="148" t="s">
        <v>64</v>
      </c>
      <c r="D163" s="132"/>
      <c r="E163" s="133"/>
      <c r="F163" s="134"/>
      <c r="G163" s="135">
        <f>SUMIF(AG164:AG164,"&lt;&gt;NOR",G164:G164)</f>
        <v>0</v>
      </c>
      <c r="H163" s="129"/>
      <c r="I163" s="129">
        <f>SUM(I164:I164)</f>
        <v>0</v>
      </c>
      <c r="J163" s="129"/>
      <c r="K163" s="129">
        <f>SUM(K164:K164)</f>
        <v>3000</v>
      </c>
      <c r="L163" s="129"/>
      <c r="M163" s="129">
        <f>SUM(M164:M164)</f>
        <v>0</v>
      </c>
      <c r="N163" s="129"/>
      <c r="O163" s="129">
        <f>SUM(O164:O164)</f>
        <v>0</v>
      </c>
      <c r="P163" s="129"/>
      <c r="Q163" s="129">
        <f>SUM(Q164:Q164)</f>
        <v>0</v>
      </c>
      <c r="R163" s="129"/>
      <c r="S163" s="129"/>
      <c r="T163" s="129"/>
      <c r="U163" s="129"/>
      <c r="V163" s="129">
        <f>SUM(V164:V164)</f>
        <v>0.16</v>
      </c>
      <c r="W163" s="129"/>
      <c r="X163" s="129"/>
      <c r="AG163" t="s">
        <v>138</v>
      </c>
    </row>
    <row r="164" spans="1:60" ht="22.5" outlineLevel="1" x14ac:dyDescent="0.2">
      <c r="A164" s="142">
        <v>40</v>
      </c>
      <c r="B164" s="143" t="s">
        <v>285</v>
      </c>
      <c r="C164" s="149" t="s">
        <v>286</v>
      </c>
      <c r="D164" s="144" t="s">
        <v>287</v>
      </c>
      <c r="E164" s="145">
        <v>1</v>
      </c>
      <c r="F164" s="146"/>
      <c r="G164" s="147">
        <f>ROUND(E164*F164,2)</f>
        <v>0</v>
      </c>
      <c r="H164" s="124">
        <v>0</v>
      </c>
      <c r="I164" s="124">
        <f>ROUND(E164*H164,2)</f>
        <v>0</v>
      </c>
      <c r="J164" s="124">
        <v>3000</v>
      </c>
      <c r="K164" s="124">
        <f>ROUND(E164*J164,2)</f>
        <v>3000</v>
      </c>
      <c r="L164" s="124">
        <v>21</v>
      </c>
      <c r="M164" s="124">
        <f>G164*(1+L164/100)</f>
        <v>0</v>
      </c>
      <c r="N164" s="124">
        <v>0</v>
      </c>
      <c r="O164" s="124">
        <f>ROUND(E164*N164,2)</f>
        <v>0</v>
      </c>
      <c r="P164" s="124">
        <v>0</v>
      </c>
      <c r="Q164" s="124">
        <f>ROUND(E164*P164,2)</f>
        <v>0</v>
      </c>
      <c r="R164" s="124"/>
      <c r="S164" s="124" t="s">
        <v>160</v>
      </c>
      <c r="T164" s="124" t="s">
        <v>161</v>
      </c>
      <c r="U164" s="124">
        <v>0.157</v>
      </c>
      <c r="V164" s="124">
        <f>ROUND(E164*U164,2)</f>
        <v>0.16</v>
      </c>
      <c r="W164" s="124"/>
      <c r="X164" s="124" t="s">
        <v>143</v>
      </c>
      <c r="Y164" s="119"/>
      <c r="Z164" s="119"/>
      <c r="AA164" s="119"/>
      <c r="AB164" s="119"/>
      <c r="AC164" s="119"/>
      <c r="AD164" s="119"/>
      <c r="AE164" s="119"/>
      <c r="AF164" s="119"/>
      <c r="AG164" s="119" t="s">
        <v>144</v>
      </c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</row>
    <row r="165" spans="1:60" x14ac:dyDescent="0.2">
      <c r="A165" s="130" t="s">
        <v>137</v>
      </c>
      <c r="B165" s="131" t="s">
        <v>65</v>
      </c>
      <c r="C165" s="148" t="s">
        <v>66</v>
      </c>
      <c r="D165" s="132"/>
      <c r="E165" s="133"/>
      <c r="F165" s="134"/>
      <c r="G165" s="135">
        <f>SUMIF(AG166:AG175,"&lt;&gt;NOR",G166:G175)</f>
        <v>0</v>
      </c>
      <c r="H165" s="129"/>
      <c r="I165" s="129">
        <f>SUM(I166:I175)</f>
        <v>1108.6899999999998</v>
      </c>
      <c r="J165" s="129"/>
      <c r="K165" s="129">
        <f>SUM(K166:K175)</f>
        <v>4594.8100000000013</v>
      </c>
      <c r="L165" s="129"/>
      <c r="M165" s="129">
        <f>SUM(M166:M175)</f>
        <v>0</v>
      </c>
      <c r="N165" s="129"/>
      <c r="O165" s="129">
        <f>SUM(O166:O175)</f>
        <v>0</v>
      </c>
      <c r="P165" s="129"/>
      <c r="Q165" s="129">
        <f>SUM(Q166:Q175)</f>
        <v>0</v>
      </c>
      <c r="R165" s="129"/>
      <c r="S165" s="129"/>
      <c r="T165" s="129"/>
      <c r="U165" s="129"/>
      <c r="V165" s="129">
        <f>SUM(V166:V175)</f>
        <v>4.8500000000000005</v>
      </c>
      <c r="W165" s="129"/>
      <c r="X165" s="129"/>
      <c r="AG165" t="s">
        <v>138</v>
      </c>
    </row>
    <row r="166" spans="1:60" outlineLevel="1" x14ac:dyDescent="0.2">
      <c r="A166" s="142">
        <v>41</v>
      </c>
      <c r="B166" s="143" t="s">
        <v>288</v>
      </c>
      <c r="C166" s="149" t="s">
        <v>289</v>
      </c>
      <c r="D166" s="144" t="s">
        <v>230</v>
      </c>
      <c r="E166" s="145">
        <v>2</v>
      </c>
      <c r="F166" s="146"/>
      <c r="G166" s="147">
        <f t="shared" ref="G166:G175" si="0">ROUND(E166*F166,2)</f>
        <v>0</v>
      </c>
      <c r="H166" s="124">
        <v>89.69</v>
      </c>
      <c r="I166" s="124">
        <f t="shared" ref="I166:I175" si="1">ROUND(E166*H166,2)</f>
        <v>179.38</v>
      </c>
      <c r="J166" s="124">
        <v>161.31</v>
      </c>
      <c r="K166" s="124">
        <f t="shared" ref="K166:K175" si="2">ROUND(E166*J166,2)</f>
        <v>322.62</v>
      </c>
      <c r="L166" s="124">
        <v>21</v>
      </c>
      <c r="M166" s="124">
        <f t="shared" ref="M166:M175" si="3">G166*(1+L166/100)</f>
        <v>0</v>
      </c>
      <c r="N166" s="124">
        <v>3.8000000000000002E-4</v>
      </c>
      <c r="O166" s="124">
        <f t="shared" ref="O166:O175" si="4">ROUND(E166*N166,2)</f>
        <v>0</v>
      </c>
      <c r="P166" s="124">
        <v>0</v>
      </c>
      <c r="Q166" s="124">
        <f t="shared" ref="Q166:Q175" si="5">ROUND(E166*P166,2)</f>
        <v>0</v>
      </c>
      <c r="R166" s="124"/>
      <c r="S166" s="124" t="s">
        <v>142</v>
      </c>
      <c r="T166" s="124" t="s">
        <v>142</v>
      </c>
      <c r="U166" s="124">
        <v>0.32</v>
      </c>
      <c r="V166" s="124">
        <f t="shared" ref="V166:V175" si="6">ROUND(E166*U166,2)</f>
        <v>0.64</v>
      </c>
      <c r="W166" s="124"/>
      <c r="X166" s="124" t="s">
        <v>143</v>
      </c>
      <c r="Y166" s="119"/>
      <c r="Z166" s="119"/>
      <c r="AA166" s="119"/>
      <c r="AB166" s="119"/>
      <c r="AC166" s="119"/>
      <c r="AD166" s="119"/>
      <c r="AE166" s="119"/>
      <c r="AF166" s="119"/>
      <c r="AG166" s="119" t="s">
        <v>144</v>
      </c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</row>
    <row r="167" spans="1:60" outlineLevel="1" x14ac:dyDescent="0.2">
      <c r="A167" s="142">
        <v>42</v>
      </c>
      <c r="B167" s="143" t="s">
        <v>290</v>
      </c>
      <c r="C167" s="149" t="s">
        <v>291</v>
      </c>
      <c r="D167" s="144" t="s">
        <v>230</v>
      </c>
      <c r="E167" s="145">
        <v>5</v>
      </c>
      <c r="F167" s="146"/>
      <c r="G167" s="147">
        <f t="shared" si="0"/>
        <v>0</v>
      </c>
      <c r="H167" s="124">
        <v>184.91</v>
      </c>
      <c r="I167" s="124">
        <f t="shared" si="1"/>
        <v>924.55</v>
      </c>
      <c r="J167" s="124">
        <v>266.08999999999997</v>
      </c>
      <c r="K167" s="124">
        <f t="shared" si="2"/>
        <v>1330.45</v>
      </c>
      <c r="L167" s="124">
        <v>21</v>
      </c>
      <c r="M167" s="124">
        <f t="shared" si="3"/>
        <v>0</v>
      </c>
      <c r="N167" s="124">
        <v>5.1999999999999995E-4</v>
      </c>
      <c r="O167" s="124">
        <f t="shared" si="4"/>
        <v>0</v>
      </c>
      <c r="P167" s="124">
        <v>0</v>
      </c>
      <c r="Q167" s="124">
        <f t="shared" si="5"/>
        <v>0</v>
      </c>
      <c r="R167" s="124"/>
      <c r="S167" s="124" t="s">
        <v>142</v>
      </c>
      <c r="T167" s="124" t="s">
        <v>142</v>
      </c>
      <c r="U167" s="124">
        <v>0.52900000000000003</v>
      </c>
      <c r="V167" s="124">
        <f t="shared" si="6"/>
        <v>2.65</v>
      </c>
      <c r="W167" s="124"/>
      <c r="X167" s="124" t="s">
        <v>143</v>
      </c>
      <c r="Y167" s="119"/>
      <c r="Z167" s="119"/>
      <c r="AA167" s="119"/>
      <c r="AB167" s="119"/>
      <c r="AC167" s="119"/>
      <c r="AD167" s="119"/>
      <c r="AE167" s="119"/>
      <c r="AF167" s="119"/>
      <c r="AG167" s="119" t="s">
        <v>144</v>
      </c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</row>
    <row r="168" spans="1:60" outlineLevel="1" x14ac:dyDescent="0.2">
      <c r="A168" s="142">
        <v>43</v>
      </c>
      <c r="B168" s="143" t="s">
        <v>292</v>
      </c>
      <c r="C168" s="149" t="s">
        <v>293</v>
      </c>
      <c r="D168" s="144" t="s">
        <v>141</v>
      </c>
      <c r="E168" s="145">
        <v>1</v>
      </c>
      <c r="F168" s="146"/>
      <c r="G168" s="147">
        <f t="shared" si="0"/>
        <v>0</v>
      </c>
      <c r="H168" s="124">
        <v>0</v>
      </c>
      <c r="I168" s="124">
        <f t="shared" si="1"/>
        <v>0</v>
      </c>
      <c r="J168" s="124">
        <v>79.2</v>
      </c>
      <c r="K168" s="124">
        <f t="shared" si="2"/>
        <v>79.2</v>
      </c>
      <c r="L168" s="124">
        <v>21</v>
      </c>
      <c r="M168" s="124">
        <f t="shared" si="3"/>
        <v>0</v>
      </c>
      <c r="N168" s="124">
        <v>0</v>
      </c>
      <c r="O168" s="124">
        <f t="shared" si="4"/>
        <v>0</v>
      </c>
      <c r="P168" s="124">
        <v>0</v>
      </c>
      <c r="Q168" s="124">
        <f t="shared" si="5"/>
        <v>0</v>
      </c>
      <c r="R168" s="124"/>
      <c r="S168" s="124" t="s">
        <v>142</v>
      </c>
      <c r="T168" s="124" t="s">
        <v>142</v>
      </c>
      <c r="U168" s="124">
        <v>0.157</v>
      </c>
      <c r="V168" s="124">
        <f t="shared" si="6"/>
        <v>0.16</v>
      </c>
      <c r="W168" s="124"/>
      <c r="X168" s="124" t="s">
        <v>143</v>
      </c>
      <c r="Y168" s="119"/>
      <c r="Z168" s="119"/>
      <c r="AA168" s="119"/>
      <c r="AB168" s="119"/>
      <c r="AC168" s="119"/>
      <c r="AD168" s="119"/>
      <c r="AE168" s="119"/>
      <c r="AF168" s="119"/>
      <c r="AG168" s="119" t="s">
        <v>144</v>
      </c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</row>
    <row r="169" spans="1:60" outlineLevel="1" x14ac:dyDescent="0.2">
      <c r="A169" s="142">
        <v>44</v>
      </c>
      <c r="B169" s="143" t="s">
        <v>294</v>
      </c>
      <c r="C169" s="149" t="s">
        <v>295</v>
      </c>
      <c r="D169" s="144" t="s">
        <v>141</v>
      </c>
      <c r="E169" s="145">
        <v>2</v>
      </c>
      <c r="F169" s="146"/>
      <c r="G169" s="147">
        <f t="shared" si="0"/>
        <v>0</v>
      </c>
      <c r="H169" s="124">
        <v>0</v>
      </c>
      <c r="I169" s="124">
        <f t="shared" si="1"/>
        <v>0</v>
      </c>
      <c r="J169" s="124">
        <v>87.7</v>
      </c>
      <c r="K169" s="124">
        <f t="shared" si="2"/>
        <v>175.4</v>
      </c>
      <c r="L169" s="124">
        <v>21</v>
      </c>
      <c r="M169" s="124">
        <f t="shared" si="3"/>
        <v>0</v>
      </c>
      <c r="N169" s="124">
        <v>0</v>
      </c>
      <c r="O169" s="124">
        <f t="shared" si="4"/>
        <v>0</v>
      </c>
      <c r="P169" s="124">
        <v>0</v>
      </c>
      <c r="Q169" s="124">
        <f t="shared" si="5"/>
        <v>0</v>
      </c>
      <c r="R169" s="124"/>
      <c r="S169" s="124" t="s">
        <v>142</v>
      </c>
      <c r="T169" s="124" t="s">
        <v>142</v>
      </c>
      <c r="U169" s="124">
        <v>0.17399999999999999</v>
      </c>
      <c r="V169" s="124">
        <f t="shared" si="6"/>
        <v>0.35</v>
      </c>
      <c r="W169" s="124"/>
      <c r="X169" s="124" t="s">
        <v>143</v>
      </c>
      <c r="Y169" s="119"/>
      <c r="Z169" s="119"/>
      <c r="AA169" s="119"/>
      <c r="AB169" s="119"/>
      <c r="AC169" s="119"/>
      <c r="AD169" s="119"/>
      <c r="AE169" s="119"/>
      <c r="AF169" s="119"/>
      <c r="AG169" s="119" t="s">
        <v>144</v>
      </c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</row>
    <row r="170" spans="1:60" outlineLevel="1" x14ac:dyDescent="0.2">
      <c r="A170" s="142">
        <v>45</v>
      </c>
      <c r="B170" s="143" t="s">
        <v>296</v>
      </c>
      <c r="C170" s="149" t="s">
        <v>297</v>
      </c>
      <c r="D170" s="144" t="s">
        <v>141</v>
      </c>
      <c r="E170" s="145">
        <v>1</v>
      </c>
      <c r="F170" s="146"/>
      <c r="G170" s="147">
        <f t="shared" si="0"/>
        <v>0</v>
      </c>
      <c r="H170" s="124">
        <v>0</v>
      </c>
      <c r="I170" s="124">
        <f t="shared" si="1"/>
        <v>0</v>
      </c>
      <c r="J170" s="124">
        <v>130.5</v>
      </c>
      <c r="K170" s="124">
        <f t="shared" si="2"/>
        <v>130.5</v>
      </c>
      <c r="L170" s="124">
        <v>21</v>
      </c>
      <c r="M170" s="124">
        <f t="shared" si="3"/>
        <v>0</v>
      </c>
      <c r="N170" s="124">
        <v>0</v>
      </c>
      <c r="O170" s="124">
        <f t="shared" si="4"/>
        <v>0</v>
      </c>
      <c r="P170" s="124">
        <v>0</v>
      </c>
      <c r="Q170" s="124">
        <f t="shared" si="5"/>
        <v>0</v>
      </c>
      <c r="R170" s="124"/>
      <c r="S170" s="124" t="s">
        <v>142</v>
      </c>
      <c r="T170" s="124" t="s">
        <v>142</v>
      </c>
      <c r="U170" s="124">
        <v>0.25900000000000001</v>
      </c>
      <c r="V170" s="124">
        <f t="shared" si="6"/>
        <v>0.26</v>
      </c>
      <c r="W170" s="124"/>
      <c r="X170" s="124" t="s">
        <v>143</v>
      </c>
      <c r="Y170" s="119"/>
      <c r="Z170" s="119"/>
      <c r="AA170" s="119"/>
      <c r="AB170" s="119"/>
      <c r="AC170" s="119"/>
      <c r="AD170" s="119"/>
      <c r="AE170" s="119"/>
      <c r="AF170" s="119"/>
      <c r="AG170" s="119" t="s">
        <v>144</v>
      </c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</row>
    <row r="171" spans="1:60" outlineLevel="1" x14ac:dyDescent="0.2">
      <c r="A171" s="142">
        <v>46</v>
      </c>
      <c r="B171" s="143" t="s">
        <v>298</v>
      </c>
      <c r="C171" s="149" t="s">
        <v>299</v>
      </c>
      <c r="D171" s="144" t="s">
        <v>230</v>
      </c>
      <c r="E171" s="145">
        <v>7</v>
      </c>
      <c r="F171" s="146"/>
      <c r="G171" s="147">
        <f t="shared" si="0"/>
        <v>0</v>
      </c>
      <c r="H171" s="124">
        <v>0.68</v>
      </c>
      <c r="I171" s="124">
        <f t="shared" si="1"/>
        <v>4.76</v>
      </c>
      <c r="J171" s="124">
        <v>24.22</v>
      </c>
      <c r="K171" s="124">
        <f t="shared" si="2"/>
        <v>169.54</v>
      </c>
      <c r="L171" s="124">
        <v>21</v>
      </c>
      <c r="M171" s="124">
        <f t="shared" si="3"/>
        <v>0</v>
      </c>
      <c r="N171" s="124">
        <v>0</v>
      </c>
      <c r="O171" s="124">
        <f t="shared" si="4"/>
        <v>0</v>
      </c>
      <c r="P171" s="124">
        <v>0</v>
      </c>
      <c r="Q171" s="124">
        <f t="shared" si="5"/>
        <v>0</v>
      </c>
      <c r="R171" s="124"/>
      <c r="S171" s="124" t="s">
        <v>142</v>
      </c>
      <c r="T171" s="124" t="s">
        <v>142</v>
      </c>
      <c r="U171" s="124">
        <v>4.8000000000000001E-2</v>
      </c>
      <c r="V171" s="124">
        <f t="shared" si="6"/>
        <v>0.34</v>
      </c>
      <c r="W171" s="124"/>
      <c r="X171" s="124" t="s">
        <v>143</v>
      </c>
      <c r="Y171" s="119"/>
      <c r="Z171" s="119"/>
      <c r="AA171" s="119"/>
      <c r="AB171" s="119"/>
      <c r="AC171" s="119"/>
      <c r="AD171" s="119"/>
      <c r="AE171" s="119"/>
      <c r="AF171" s="119"/>
      <c r="AG171" s="119" t="s">
        <v>144</v>
      </c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</row>
    <row r="172" spans="1:60" outlineLevel="1" x14ac:dyDescent="0.2">
      <c r="A172" s="142">
        <v>47</v>
      </c>
      <c r="B172" s="143" t="s">
        <v>300</v>
      </c>
      <c r="C172" s="149" t="s">
        <v>301</v>
      </c>
      <c r="D172" s="144" t="s">
        <v>141</v>
      </c>
      <c r="E172" s="145">
        <v>1</v>
      </c>
      <c r="F172" s="146"/>
      <c r="G172" s="147">
        <f t="shared" si="0"/>
        <v>0</v>
      </c>
      <c r="H172" s="124">
        <v>0</v>
      </c>
      <c r="I172" s="124">
        <f t="shared" si="1"/>
        <v>0</v>
      </c>
      <c r="J172" s="124">
        <v>238.5</v>
      </c>
      <c r="K172" s="124">
        <f t="shared" si="2"/>
        <v>238.5</v>
      </c>
      <c r="L172" s="124">
        <v>21</v>
      </c>
      <c r="M172" s="124">
        <f t="shared" si="3"/>
        <v>0</v>
      </c>
      <c r="N172" s="124">
        <v>0</v>
      </c>
      <c r="O172" s="124">
        <f t="shared" si="4"/>
        <v>0</v>
      </c>
      <c r="P172" s="124">
        <v>0</v>
      </c>
      <c r="Q172" s="124">
        <f t="shared" si="5"/>
        <v>0</v>
      </c>
      <c r="R172" s="124"/>
      <c r="S172" s="124" t="s">
        <v>142</v>
      </c>
      <c r="T172" s="124" t="s">
        <v>176</v>
      </c>
      <c r="U172" s="124">
        <v>0.45</v>
      </c>
      <c r="V172" s="124">
        <f t="shared" si="6"/>
        <v>0.45</v>
      </c>
      <c r="W172" s="124"/>
      <c r="X172" s="124" t="s">
        <v>143</v>
      </c>
      <c r="Y172" s="119"/>
      <c r="Z172" s="119"/>
      <c r="AA172" s="119"/>
      <c r="AB172" s="119"/>
      <c r="AC172" s="119"/>
      <c r="AD172" s="119"/>
      <c r="AE172" s="119"/>
      <c r="AF172" s="119"/>
      <c r="AG172" s="119" t="s">
        <v>144</v>
      </c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</row>
    <row r="173" spans="1:60" ht="22.5" outlineLevel="1" x14ac:dyDescent="0.2">
      <c r="A173" s="142">
        <v>48</v>
      </c>
      <c r="B173" s="143" t="s">
        <v>302</v>
      </c>
      <c r="C173" s="149" t="s">
        <v>303</v>
      </c>
      <c r="D173" s="144" t="s">
        <v>304</v>
      </c>
      <c r="E173" s="145">
        <v>4</v>
      </c>
      <c r="F173" s="146"/>
      <c r="G173" s="147">
        <f t="shared" si="0"/>
        <v>0</v>
      </c>
      <c r="H173" s="124">
        <v>0</v>
      </c>
      <c r="I173" s="124">
        <f t="shared" si="1"/>
        <v>0</v>
      </c>
      <c r="J173" s="124">
        <v>450</v>
      </c>
      <c r="K173" s="124">
        <f t="shared" si="2"/>
        <v>1800</v>
      </c>
      <c r="L173" s="124">
        <v>21</v>
      </c>
      <c r="M173" s="124">
        <f t="shared" si="3"/>
        <v>0</v>
      </c>
      <c r="N173" s="124">
        <v>0</v>
      </c>
      <c r="O173" s="124">
        <f t="shared" si="4"/>
        <v>0</v>
      </c>
      <c r="P173" s="124">
        <v>0</v>
      </c>
      <c r="Q173" s="124">
        <f t="shared" si="5"/>
        <v>0</v>
      </c>
      <c r="R173" s="124"/>
      <c r="S173" s="124" t="s">
        <v>160</v>
      </c>
      <c r="T173" s="124" t="s">
        <v>161</v>
      </c>
      <c r="U173" s="124">
        <v>0</v>
      </c>
      <c r="V173" s="124">
        <f t="shared" si="6"/>
        <v>0</v>
      </c>
      <c r="W173" s="124"/>
      <c r="X173" s="124" t="s">
        <v>143</v>
      </c>
      <c r="Y173" s="119"/>
      <c r="Z173" s="119"/>
      <c r="AA173" s="119"/>
      <c r="AB173" s="119"/>
      <c r="AC173" s="119"/>
      <c r="AD173" s="119"/>
      <c r="AE173" s="119"/>
      <c r="AF173" s="119"/>
      <c r="AG173" s="119" t="s">
        <v>144</v>
      </c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</row>
    <row r="174" spans="1:60" outlineLevel="1" x14ac:dyDescent="0.2">
      <c r="A174" s="142">
        <v>49</v>
      </c>
      <c r="B174" s="143" t="s">
        <v>305</v>
      </c>
      <c r="C174" s="149" t="s">
        <v>306</v>
      </c>
      <c r="D174" s="144" t="s">
        <v>159</v>
      </c>
      <c r="E174" s="145">
        <v>1</v>
      </c>
      <c r="F174" s="146"/>
      <c r="G174" s="147">
        <f t="shared" si="0"/>
        <v>0</v>
      </c>
      <c r="H174" s="124">
        <v>0</v>
      </c>
      <c r="I174" s="124">
        <f t="shared" si="1"/>
        <v>0</v>
      </c>
      <c r="J174" s="124">
        <v>245</v>
      </c>
      <c r="K174" s="124">
        <f t="shared" si="2"/>
        <v>245</v>
      </c>
      <c r="L174" s="124">
        <v>21</v>
      </c>
      <c r="M174" s="124">
        <f t="shared" si="3"/>
        <v>0</v>
      </c>
      <c r="N174" s="124">
        <v>0</v>
      </c>
      <c r="O174" s="124">
        <f t="shared" si="4"/>
        <v>0</v>
      </c>
      <c r="P174" s="124">
        <v>0</v>
      </c>
      <c r="Q174" s="124">
        <f t="shared" si="5"/>
        <v>0</v>
      </c>
      <c r="R174" s="124"/>
      <c r="S174" s="124" t="s">
        <v>160</v>
      </c>
      <c r="T174" s="124" t="s">
        <v>161</v>
      </c>
      <c r="U174" s="124">
        <v>0</v>
      </c>
      <c r="V174" s="124">
        <f t="shared" si="6"/>
        <v>0</v>
      </c>
      <c r="W174" s="124"/>
      <c r="X174" s="124" t="s">
        <v>143</v>
      </c>
      <c r="Y174" s="119"/>
      <c r="Z174" s="119"/>
      <c r="AA174" s="119"/>
      <c r="AB174" s="119"/>
      <c r="AC174" s="119"/>
      <c r="AD174" s="119"/>
      <c r="AE174" s="119"/>
      <c r="AF174" s="119"/>
      <c r="AG174" s="119" t="s">
        <v>144</v>
      </c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</row>
    <row r="175" spans="1:60" outlineLevel="1" x14ac:dyDescent="0.2">
      <c r="A175" s="142">
        <v>50</v>
      </c>
      <c r="B175" s="143" t="s">
        <v>307</v>
      </c>
      <c r="C175" s="149" t="s">
        <v>308</v>
      </c>
      <c r="D175" s="144" t="s">
        <v>0</v>
      </c>
      <c r="E175" s="145">
        <v>55.999000000000002</v>
      </c>
      <c r="F175" s="146"/>
      <c r="G175" s="147">
        <f t="shared" si="0"/>
        <v>0</v>
      </c>
      <c r="H175" s="124">
        <v>0</v>
      </c>
      <c r="I175" s="124">
        <f t="shared" si="1"/>
        <v>0</v>
      </c>
      <c r="J175" s="124">
        <v>1.85</v>
      </c>
      <c r="K175" s="124">
        <f t="shared" si="2"/>
        <v>103.6</v>
      </c>
      <c r="L175" s="124">
        <v>21</v>
      </c>
      <c r="M175" s="124">
        <f t="shared" si="3"/>
        <v>0</v>
      </c>
      <c r="N175" s="124">
        <v>0</v>
      </c>
      <c r="O175" s="124">
        <f t="shared" si="4"/>
        <v>0</v>
      </c>
      <c r="P175" s="124">
        <v>0</v>
      </c>
      <c r="Q175" s="124">
        <f t="shared" si="5"/>
        <v>0</v>
      </c>
      <c r="R175" s="124"/>
      <c r="S175" s="124" t="s">
        <v>142</v>
      </c>
      <c r="T175" s="124" t="s">
        <v>176</v>
      </c>
      <c r="U175" s="124">
        <v>0</v>
      </c>
      <c r="V175" s="124">
        <f t="shared" si="6"/>
        <v>0</v>
      </c>
      <c r="W175" s="124"/>
      <c r="X175" s="124" t="s">
        <v>273</v>
      </c>
      <c r="Y175" s="119"/>
      <c r="Z175" s="119"/>
      <c r="AA175" s="119"/>
      <c r="AB175" s="119"/>
      <c r="AC175" s="119"/>
      <c r="AD175" s="119"/>
      <c r="AE175" s="119"/>
      <c r="AF175" s="119"/>
      <c r="AG175" s="119" t="s">
        <v>274</v>
      </c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</row>
    <row r="176" spans="1:60" x14ac:dyDescent="0.2">
      <c r="A176" s="130" t="s">
        <v>137</v>
      </c>
      <c r="B176" s="131" t="s">
        <v>67</v>
      </c>
      <c r="C176" s="148" t="s">
        <v>68</v>
      </c>
      <c r="D176" s="132"/>
      <c r="E176" s="133"/>
      <c r="F176" s="134"/>
      <c r="G176" s="135">
        <f>SUMIF(AG177:AG183,"&lt;&gt;NOR",G177:G183)</f>
        <v>0</v>
      </c>
      <c r="H176" s="129"/>
      <c r="I176" s="129">
        <f>SUM(I177:I183)</f>
        <v>5438.79</v>
      </c>
      <c r="J176" s="129"/>
      <c r="K176" s="129">
        <f>SUM(K177:K183)</f>
        <v>13483.08</v>
      </c>
      <c r="L176" s="129"/>
      <c r="M176" s="129">
        <f>SUM(M177:M183)</f>
        <v>0</v>
      </c>
      <c r="N176" s="129"/>
      <c r="O176" s="129">
        <f>SUM(O177:O183)</f>
        <v>0.13</v>
      </c>
      <c r="P176" s="129"/>
      <c r="Q176" s="129">
        <f>SUM(Q177:Q183)</f>
        <v>0</v>
      </c>
      <c r="R176" s="129"/>
      <c r="S176" s="129"/>
      <c r="T176" s="129"/>
      <c r="U176" s="129"/>
      <c r="V176" s="129">
        <f>SUM(V177:V183)</f>
        <v>29.53</v>
      </c>
      <c r="W176" s="129"/>
      <c r="X176" s="129"/>
      <c r="AG176" t="s">
        <v>138</v>
      </c>
    </row>
    <row r="177" spans="1:60" outlineLevel="1" x14ac:dyDescent="0.2">
      <c r="A177" s="142">
        <v>51</v>
      </c>
      <c r="B177" s="143" t="s">
        <v>309</v>
      </c>
      <c r="C177" s="149" t="s">
        <v>310</v>
      </c>
      <c r="D177" s="144" t="s">
        <v>230</v>
      </c>
      <c r="E177" s="145">
        <v>30</v>
      </c>
      <c r="F177" s="146"/>
      <c r="G177" s="147">
        <f t="shared" ref="G177:G183" si="7">ROUND(E177*F177,2)</f>
        <v>0</v>
      </c>
      <c r="H177" s="124">
        <v>78.180000000000007</v>
      </c>
      <c r="I177" s="124">
        <f t="shared" ref="I177:I183" si="8">ROUND(E177*H177,2)</f>
        <v>2345.4</v>
      </c>
      <c r="J177" s="124">
        <v>257.82</v>
      </c>
      <c r="K177" s="124">
        <f t="shared" ref="K177:K183" si="9">ROUND(E177*J177,2)</f>
        <v>7734.6</v>
      </c>
      <c r="L177" s="124">
        <v>21</v>
      </c>
      <c r="M177" s="124">
        <f t="shared" ref="M177:M183" si="10">G177*(1+L177/100)</f>
        <v>0</v>
      </c>
      <c r="N177" s="124">
        <v>3.9899999999999996E-3</v>
      </c>
      <c r="O177" s="124">
        <f t="shared" ref="O177:O183" si="11">ROUND(E177*N177,2)</f>
        <v>0.12</v>
      </c>
      <c r="P177" s="124">
        <v>0</v>
      </c>
      <c r="Q177" s="124">
        <f t="shared" ref="Q177:Q183" si="12">ROUND(E177*P177,2)</f>
        <v>0</v>
      </c>
      <c r="R177" s="124"/>
      <c r="S177" s="124" t="s">
        <v>142</v>
      </c>
      <c r="T177" s="124" t="s">
        <v>142</v>
      </c>
      <c r="U177" s="124">
        <v>0.54290000000000005</v>
      </c>
      <c r="V177" s="124">
        <f t="shared" ref="V177:V183" si="13">ROUND(E177*U177,2)</f>
        <v>16.29</v>
      </c>
      <c r="W177" s="124"/>
      <c r="X177" s="124" t="s">
        <v>143</v>
      </c>
      <c r="Y177" s="119"/>
      <c r="Z177" s="119"/>
      <c r="AA177" s="119"/>
      <c r="AB177" s="119"/>
      <c r="AC177" s="119"/>
      <c r="AD177" s="119"/>
      <c r="AE177" s="119"/>
      <c r="AF177" s="119"/>
      <c r="AG177" s="119" t="s">
        <v>144</v>
      </c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</row>
    <row r="178" spans="1:60" ht="22.5" outlineLevel="1" x14ac:dyDescent="0.2">
      <c r="A178" s="142">
        <v>52</v>
      </c>
      <c r="B178" s="143" t="s">
        <v>311</v>
      </c>
      <c r="C178" s="149" t="s">
        <v>312</v>
      </c>
      <c r="D178" s="144" t="s">
        <v>230</v>
      </c>
      <c r="E178" s="145">
        <v>30</v>
      </c>
      <c r="F178" s="146"/>
      <c r="G178" s="147">
        <f t="shared" si="7"/>
        <v>0</v>
      </c>
      <c r="H178" s="124">
        <v>27.39</v>
      </c>
      <c r="I178" s="124">
        <f t="shared" si="8"/>
        <v>821.7</v>
      </c>
      <c r="J178" s="124">
        <v>59.31</v>
      </c>
      <c r="K178" s="124">
        <f t="shared" si="9"/>
        <v>1779.3</v>
      </c>
      <c r="L178" s="124">
        <v>21</v>
      </c>
      <c r="M178" s="124">
        <f t="shared" si="10"/>
        <v>0</v>
      </c>
      <c r="N178" s="124">
        <v>4.0000000000000003E-5</v>
      </c>
      <c r="O178" s="124">
        <f t="shared" si="11"/>
        <v>0</v>
      </c>
      <c r="P178" s="124">
        <v>0</v>
      </c>
      <c r="Q178" s="124">
        <f t="shared" si="12"/>
        <v>0</v>
      </c>
      <c r="R178" s="124"/>
      <c r="S178" s="124" t="s">
        <v>142</v>
      </c>
      <c r="T178" s="124" t="s">
        <v>142</v>
      </c>
      <c r="U178" s="124">
        <v>0.129</v>
      </c>
      <c r="V178" s="124">
        <f t="shared" si="13"/>
        <v>3.87</v>
      </c>
      <c r="W178" s="124"/>
      <c r="X178" s="124" t="s">
        <v>143</v>
      </c>
      <c r="Y178" s="119"/>
      <c r="Z178" s="119"/>
      <c r="AA178" s="119"/>
      <c r="AB178" s="119"/>
      <c r="AC178" s="119"/>
      <c r="AD178" s="119"/>
      <c r="AE178" s="119"/>
      <c r="AF178" s="119"/>
      <c r="AG178" s="119" t="s">
        <v>144</v>
      </c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</row>
    <row r="179" spans="1:60" outlineLevel="1" x14ac:dyDescent="0.2">
      <c r="A179" s="142">
        <v>53</v>
      </c>
      <c r="B179" s="143" t="s">
        <v>313</v>
      </c>
      <c r="C179" s="149" t="s">
        <v>314</v>
      </c>
      <c r="D179" s="144" t="s">
        <v>141</v>
      </c>
      <c r="E179" s="145">
        <v>3</v>
      </c>
      <c r="F179" s="146"/>
      <c r="G179" s="147">
        <f t="shared" si="7"/>
        <v>0</v>
      </c>
      <c r="H179" s="124">
        <v>112.43</v>
      </c>
      <c r="I179" s="124">
        <f t="shared" si="8"/>
        <v>337.29</v>
      </c>
      <c r="J179" s="124">
        <v>118.57</v>
      </c>
      <c r="K179" s="124">
        <f t="shared" si="9"/>
        <v>355.71</v>
      </c>
      <c r="L179" s="124">
        <v>21</v>
      </c>
      <c r="M179" s="124">
        <f t="shared" si="10"/>
        <v>0</v>
      </c>
      <c r="N179" s="124">
        <v>6.3000000000000003E-4</v>
      </c>
      <c r="O179" s="124">
        <f t="shared" si="11"/>
        <v>0</v>
      </c>
      <c r="P179" s="124">
        <v>0</v>
      </c>
      <c r="Q179" s="124">
        <f t="shared" si="12"/>
        <v>0</v>
      </c>
      <c r="R179" s="124"/>
      <c r="S179" s="124" t="s">
        <v>142</v>
      </c>
      <c r="T179" s="124" t="s">
        <v>142</v>
      </c>
      <c r="U179" s="124">
        <v>0.27200000000000002</v>
      </c>
      <c r="V179" s="124">
        <f t="shared" si="13"/>
        <v>0.82</v>
      </c>
      <c r="W179" s="124"/>
      <c r="X179" s="124" t="s">
        <v>143</v>
      </c>
      <c r="Y179" s="119"/>
      <c r="Z179" s="119"/>
      <c r="AA179" s="119"/>
      <c r="AB179" s="119"/>
      <c r="AC179" s="119"/>
      <c r="AD179" s="119"/>
      <c r="AE179" s="119"/>
      <c r="AF179" s="119"/>
      <c r="AG179" s="119" t="s">
        <v>144</v>
      </c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</row>
    <row r="180" spans="1:60" outlineLevel="1" x14ac:dyDescent="0.2">
      <c r="A180" s="142">
        <v>54</v>
      </c>
      <c r="B180" s="143" t="s">
        <v>315</v>
      </c>
      <c r="C180" s="149" t="s">
        <v>316</v>
      </c>
      <c r="D180" s="144" t="s">
        <v>317</v>
      </c>
      <c r="E180" s="145">
        <v>3</v>
      </c>
      <c r="F180" s="146"/>
      <c r="G180" s="147">
        <f t="shared" si="7"/>
        <v>0</v>
      </c>
      <c r="H180" s="124">
        <v>230.12</v>
      </c>
      <c r="I180" s="124">
        <f t="shared" si="8"/>
        <v>690.36</v>
      </c>
      <c r="J180" s="124">
        <v>235.38</v>
      </c>
      <c r="K180" s="124">
        <f t="shared" si="9"/>
        <v>706.14</v>
      </c>
      <c r="L180" s="124">
        <v>21</v>
      </c>
      <c r="M180" s="124">
        <f t="shared" si="10"/>
        <v>0</v>
      </c>
      <c r="N180" s="124">
        <v>1.48E-3</v>
      </c>
      <c r="O180" s="124">
        <f t="shared" si="11"/>
        <v>0</v>
      </c>
      <c r="P180" s="124">
        <v>0</v>
      </c>
      <c r="Q180" s="124">
        <f t="shared" si="12"/>
        <v>0</v>
      </c>
      <c r="R180" s="124"/>
      <c r="S180" s="124" t="s">
        <v>142</v>
      </c>
      <c r="T180" s="124" t="s">
        <v>142</v>
      </c>
      <c r="U180" s="124">
        <v>0.54</v>
      </c>
      <c r="V180" s="124">
        <f t="shared" si="13"/>
        <v>1.62</v>
      </c>
      <c r="W180" s="124"/>
      <c r="X180" s="124" t="s">
        <v>143</v>
      </c>
      <c r="Y180" s="119"/>
      <c r="Z180" s="119"/>
      <c r="AA180" s="119"/>
      <c r="AB180" s="119"/>
      <c r="AC180" s="119"/>
      <c r="AD180" s="119"/>
      <c r="AE180" s="119"/>
      <c r="AF180" s="119"/>
      <c r="AG180" s="119" t="s">
        <v>144</v>
      </c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</row>
    <row r="181" spans="1:60" outlineLevel="1" x14ac:dyDescent="0.2">
      <c r="A181" s="142">
        <v>55</v>
      </c>
      <c r="B181" s="143" t="s">
        <v>318</v>
      </c>
      <c r="C181" s="149" t="s">
        <v>319</v>
      </c>
      <c r="D181" s="144" t="s">
        <v>230</v>
      </c>
      <c r="E181" s="145">
        <v>30</v>
      </c>
      <c r="F181" s="146"/>
      <c r="G181" s="147">
        <f t="shared" si="7"/>
        <v>0</v>
      </c>
      <c r="H181" s="124">
        <v>0.26</v>
      </c>
      <c r="I181" s="124">
        <f t="shared" si="8"/>
        <v>7.8</v>
      </c>
      <c r="J181" s="124">
        <v>10.64</v>
      </c>
      <c r="K181" s="124">
        <f t="shared" si="9"/>
        <v>319.2</v>
      </c>
      <c r="L181" s="124">
        <v>21</v>
      </c>
      <c r="M181" s="124">
        <f t="shared" si="10"/>
        <v>0</v>
      </c>
      <c r="N181" s="124">
        <v>0</v>
      </c>
      <c r="O181" s="124">
        <f t="shared" si="11"/>
        <v>0</v>
      </c>
      <c r="P181" s="124">
        <v>0</v>
      </c>
      <c r="Q181" s="124">
        <f t="shared" si="12"/>
        <v>0</v>
      </c>
      <c r="R181" s="124"/>
      <c r="S181" s="124" t="s">
        <v>142</v>
      </c>
      <c r="T181" s="124" t="s">
        <v>142</v>
      </c>
      <c r="U181" s="124">
        <v>2.1000000000000001E-2</v>
      </c>
      <c r="V181" s="124">
        <f t="shared" si="13"/>
        <v>0.63</v>
      </c>
      <c r="W181" s="124"/>
      <c r="X181" s="124" t="s">
        <v>143</v>
      </c>
      <c r="Y181" s="119"/>
      <c r="Z181" s="119"/>
      <c r="AA181" s="119"/>
      <c r="AB181" s="119"/>
      <c r="AC181" s="119"/>
      <c r="AD181" s="119"/>
      <c r="AE181" s="119"/>
      <c r="AF181" s="119"/>
      <c r="AG181" s="119" t="s">
        <v>144</v>
      </c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</row>
    <row r="182" spans="1:60" outlineLevel="1" x14ac:dyDescent="0.2">
      <c r="A182" s="142">
        <v>56</v>
      </c>
      <c r="B182" s="143" t="s">
        <v>320</v>
      </c>
      <c r="C182" s="149" t="s">
        <v>321</v>
      </c>
      <c r="D182" s="144" t="s">
        <v>304</v>
      </c>
      <c r="E182" s="145">
        <v>8</v>
      </c>
      <c r="F182" s="146"/>
      <c r="G182" s="147">
        <f t="shared" si="7"/>
        <v>0</v>
      </c>
      <c r="H182" s="124">
        <v>154.53</v>
      </c>
      <c r="I182" s="124">
        <f t="shared" si="8"/>
        <v>1236.24</v>
      </c>
      <c r="J182" s="124">
        <v>295.47000000000003</v>
      </c>
      <c r="K182" s="124">
        <f t="shared" si="9"/>
        <v>2363.7600000000002</v>
      </c>
      <c r="L182" s="124">
        <v>21</v>
      </c>
      <c r="M182" s="124">
        <f t="shared" si="10"/>
        <v>0</v>
      </c>
      <c r="N182" s="124">
        <v>1.8500000000000001E-3</v>
      </c>
      <c r="O182" s="124">
        <f t="shared" si="11"/>
        <v>0.01</v>
      </c>
      <c r="P182" s="124">
        <v>0</v>
      </c>
      <c r="Q182" s="124">
        <f t="shared" si="12"/>
        <v>0</v>
      </c>
      <c r="R182" s="124"/>
      <c r="S182" s="124" t="s">
        <v>160</v>
      </c>
      <c r="T182" s="124" t="s">
        <v>161</v>
      </c>
      <c r="U182" s="124">
        <v>0.78800000000000003</v>
      </c>
      <c r="V182" s="124">
        <f t="shared" si="13"/>
        <v>6.3</v>
      </c>
      <c r="W182" s="124"/>
      <c r="X182" s="124" t="s">
        <v>143</v>
      </c>
      <c r="Y182" s="119"/>
      <c r="Z182" s="119"/>
      <c r="AA182" s="119"/>
      <c r="AB182" s="119"/>
      <c r="AC182" s="119"/>
      <c r="AD182" s="119"/>
      <c r="AE182" s="119"/>
      <c r="AF182" s="119"/>
      <c r="AG182" s="119" t="s">
        <v>144</v>
      </c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</row>
    <row r="183" spans="1:60" outlineLevel="1" x14ac:dyDescent="0.2">
      <c r="A183" s="142">
        <v>57</v>
      </c>
      <c r="B183" s="143" t="s">
        <v>322</v>
      </c>
      <c r="C183" s="149" t="s">
        <v>323</v>
      </c>
      <c r="D183" s="144" t="s">
        <v>0</v>
      </c>
      <c r="E183" s="145">
        <v>186.97499999999999</v>
      </c>
      <c r="F183" s="146"/>
      <c r="G183" s="147">
        <f t="shared" si="7"/>
        <v>0</v>
      </c>
      <c r="H183" s="124">
        <v>0</v>
      </c>
      <c r="I183" s="124">
        <f t="shared" si="8"/>
        <v>0</v>
      </c>
      <c r="J183" s="124">
        <v>1.2</v>
      </c>
      <c r="K183" s="124">
        <f t="shared" si="9"/>
        <v>224.37</v>
      </c>
      <c r="L183" s="124">
        <v>21</v>
      </c>
      <c r="M183" s="124">
        <f t="shared" si="10"/>
        <v>0</v>
      </c>
      <c r="N183" s="124">
        <v>0</v>
      </c>
      <c r="O183" s="124">
        <f t="shared" si="11"/>
        <v>0</v>
      </c>
      <c r="P183" s="124">
        <v>0</v>
      </c>
      <c r="Q183" s="124">
        <f t="shared" si="12"/>
        <v>0</v>
      </c>
      <c r="R183" s="124"/>
      <c r="S183" s="124" t="s">
        <v>142</v>
      </c>
      <c r="T183" s="124" t="s">
        <v>176</v>
      </c>
      <c r="U183" s="124">
        <v>0</v>
      </c>
      <c r="V183" s="124">
        <f t="shared" si="13"/>
        <v>0</v>
      </c>
      <c r="W183" s="124"/>
      <c r="X183" s="124" t="s">
        <v>273</v>
      </c>
      <c r="Y183" s="119"/>
      <c r="Z183" s="119"/>
      <c r="AA183" s="119"/>
      <c r="AB183" s="119"/>
      <c r="AC183" s="119"/>
      <c r="AD183" s="119"/>
      <c r="AE183" s="119"/>
      <c r="AF183" s="119"/>
      <c r="AG183" s="119" t="s">
        <v>274</v>
      </c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</row>
    <row r="184" spans="1:60" x14ac:dyDescent="0.2">
      <c r="A184" s="130" t="s">
        <v>137</v>
      </c>
      <c r="B184" s="131" t="s">
        <v>69</v>
      </c>
      <c r="C184" s="148" t="s">
        <v>70</v>
      </c>
      <c r="D184" s="132"/>
      <c r="E184" s="133"/>
      <c r="F184" s="134"/>
      <c r="G184" s="135">
        <f>SUMIF(AG185:AG189,"&lt;&gt;NOR",G185:G189)</f>
        <v>0</v>
      </c>
      <c r="H184" s="129"/>
      <c r="I184" s="129">
        <f>SUM(I185:I189)</f>
        <v>5501.4400000000005</v>
      </c>
      <c r="J184" s="129"/>
      <c r="K184" s="129">
        <f>SUM(K185:K189)</f>
        <v>8041.1399999999994</v>
      </c>
      <c r="L184" s="129"/>
      <c r="M184" s="129">
        <f>SUM(M185:M189)</f>
        <v>0</v>
      </c>
      <c r="N184" s="129"/>
      <c r="O184" s="129">
        <f>SUM(O185:O189)</f>
        <v>0.08</v>
      </c>
      <c r="P184" s="129"/>
      <c r="Q184" s="129">
        <f>SUM(Q185:Q189)</f>
        <v>0</v>
      </c>
      <c r="R184" s="129"/>
      <c r="S184" s="129"/>
      <c r="T184" s="129"/>
      <c r="U184" s="129"/>
      <c r="V184" s="129">
        <f>SUM(V185:V189)</f>
        <v>8.620000000000001</v>
      </c>
      <c r="W184" s="129"/>
      <c r="X184" s="129"/>
      <c r="AG184" t="s">
        <v>138</v>
      </c>
    </row>
    <row r="185" spans="1:60" outlineLevel="1" x14ac:dyDescent="0.2">
      <c r="A185" s="142">
        <v>58</v>
      </c>
      <c r="B185" s="143" t="s">
        <v>324</v>
      </c>
      <c r="C185" s="149" t="s">
        <v>325</v>
      </c>
      <c r="D185" s="144" t="s">
        <v>230</v>
      </c>
      <c r="E185" s="145">
        <v>10</v>
      </c>
      <c r="F185" s="146"/>
      <c r="G185" s="147">
        <f>ROUND(E185*F185,2)</f>
        <v>0</v>
      </c>
      <c r="H185" s="124">
        <v>265.29000000000002</v>
      </c>
      <c r="I185" s="124">
        <f>ROUND(E185*H185,2)</f>
        <v>2652.9</v>
      </c>
      <c r="J185" s="124">
        <v>166.71</v>
      </c>
      <c r="K185" s="124">
        <f>ROUND(E185*J185,2)</f>
        <v>1667.1</v>
      </c>
      <c r="L185" s="124">
        <v>21</v>
      </c>
      <c r="M185" s="124">
        <f>G185*(1+L185/100)</f>
        <v>0</v>
      </c>
      <c r="N185" s="124">
        <v>7.9000000000000001E-4</v>
      </c>
      <c r="O185" s="124">
        <f>ROUND(E185*N185,2)</f>
        <v>0.01</v>
      </c>
      <c r="P185" s="124">
        <v>0</v>
      </c>
      <c r="Q185" s="124">
        <f>ROUND(E185*P185,2)</f>
        <v>0</v>
      </c>
      <c r="R185" s="124"/>
      <c r="S185" s="124" t="s">
        <v>142</v>
      </c>
      <c r="T185" s="124" t="s">
        <v>142</v>
      </c>
      <c r="U185" s="124">
        <v>0.30869000000000002</v>
      </c>
      <c r="V185" s="124">
        <f>ROUND(E185*U185,2)</f>
        <v>3.09</v>
      </c>
      <c r="W185" s="124"/>
      <c r="X185" s="124" t="s">
        <v>143</v>
      </c>
      <c r="Y185" s="119"/>
      <c r="Z185" s="119"/>
      <c r="AA185" s="119"/>
      <c r="AB185" s="119"/>
      <c r="AC185" s="119"/>
      <c r="AD185" s="119"/>
      <c r="AE185" s="119"/>
      <c r="AF185" s="119"/>
      <c r="AG185" s="119" t="s">
        <v>144</v>
      </c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</row>
    <row r="186" spans="1:60" outlineLevel="1" x14ac:dyDescent="0.2">
      <c r="A186" s="142">
        <v>59</v>
      </c>
      <c r="B186" s="143" t="s">
        <v>326</v>
      </c>
      <c r="C186" s="149" t="s">
        <v>327</v>
      </c>
      <c r="D186" s="144" t="s">
        <v>328</v>
      </c>
      <c r="E186" s="145">
        <v>2</v>
      </c>
      <c r="F186" s="146"/>
      <c r="G186" s="147">
        <f>ROUND(E186*F186,2)</f>
        <v>0</v>
      </c>
      <c r="H186" s="124">
        <v>740.83</v>
      </c>
      <c r="I186" s="124">
        <f>ROUND(E186*H186,2)</f>
        <v>1481.66</v>
      </c>
      <c r="J186" s="124">
        <v>90.17</v>
      </c>
      <c r="K186" s="124">
        <f>ROUND(E186*J186,2)</f>
        <v>180.34</v>
      </c>
      <c r="L186" s="124">
        <v>21</v>
      </c>
      <c r="M186" s="124">
        <f>G186*(1+L186/100)</f>
        <v>0</v>
      </c>
      <c r="N186" s="124">
        <v>5.0000000000000001E-4</v>
      </c>
      <c r="O186" s="124">
        <f>ROUND(E186*N186,2)</f>
        <v>0</v>
      </c>
      <c r="P186" s="124">
        <v>0</v>
      </c>
      <c r="Q186" s="124">
        <f>ROUND(E186*P186,2)</f>
        <v>0</v>
      </c>
      <c r="R186" s="124"/>
      <c r="S186" s="124" t="s">
        <v>142</v>
      </c>
      <c r="T186" s="124" t="s">
        <v>142</v>
      </c>
      <c r="U186" s="124">
        <v>0.16500000000000001</v>
      </c>
      <c r="V186" s="124">
        <f>ROUND(E186*U186,2)</f>
        <v>0.33</v>
      </c>
      <c r="W186" s="124"/>
      <c r="X186" s="124" t="s">
        <v>143</v>
      </c>
      <c r="Y186" s="119"/>
      <c r="Z186" s="119"/>
      <c r="AA186" s="119"/>
      <c r="AB186" s="119"/>
      <c r="AC186" s="119"/>
      <c r="AD186" s="119"/>
      <c r="AE186" s="119"/>
      <c r="AF186" s="119"/>
      <c r="AG186" s="119" t="s">
        <v>144</v>
      </c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</row>
    <row r="187" spans="1:60" ht="22.5" outlineLevel="1" x14ac:dyDescent="0.2">
      <c r="A187" s="142">
        <v>60</v>
      </c>
      <c r="B187" s="143" t="s">
        <v>329</v>
      </c>
      <c r="C187" s="149" t="s">
        <v>330</v>
      </c>
      <c r="D187" s="144" t="s">
        <v>304</v>
      </c>
      <c r="E187" s="145">
        <v>8</v>
      </c>
      <c r="F187" s="146"/>
      <c r="G187" s="147">
        <f>ROUND(E187*F187,2)</f>
        <v>0</v>
      </c>
      <c r="H187" s="124">
        <v>170.86</v>
      </c>
      <c r="I187" s="124">
        <f>ROUND(E187*H187,2)</f>
        <v>1366.88</v>
      </c>
      <c r="J187" s="124">
        <v>379.14</v>
      </c>
      <c r="K187" s="124">
        <f>ROUND(E187*J187,2)</f>
        <v>3033.12</v>
      </c>
      <c r="L187" s="124">
        <v>21</v>
      </c>
      <c r="M187" s="124">
        <f>G187*(1+L187/100)</f>
        <v>0</v>
      </c>
      <c r="N187" s="124">
        <v>8.1799999999999998E-3</v>
      </c>
      <c r="O187" s="124">
        <f>ROUND(E187*N187,2)</f>
        <v>7.0000000000000007E-2</v>
      </c>
      <c r="P187" s="124">
        <v>0</v>
      </c>
      <c r="Q187" s="124">
        <f>ROUND(E187*P187,2)</f>
        <v>0</v>
      </c>
      <c r="R187" s="124"/>
      <c r="S187" s="124" t="s">
        <v>160</v>
      </c>
      <c r="T187" s="124" t="s">
        <v>161</v>
      </c>
      <c r="U187" s="124">
        <v>0.65</v>
      </c>
      <c r="V187" s="124">
        <f>ROUND(E187*U187,2)</f>
        <v>5.2</v>
      </c>
      <c r="W187" s="124"/>
      <c r="X187" s="124" t="s">
        <v>143</v>
      </c>
      <c r="Y187" s="119"/>
      <c r="Z187" s="119"/>
      <c r="AA187" s="119"/>
      <c r="AB187" s="119"/>
      <c r="AC187" s="119"/>
      <c r="AD187" s="119"/>
      <c r="AE187" s="119"/>
      <c r="AF187" s="119"/>
      <c r="AG187" s="119" t="s">
        <v>144</v>
      </c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</row>
    <row r="188" spans="1:60" outlineLevel="1" x14ac:dyDescent="0.2">
      <c r="A188" s="142">
        <v>61</v>
      </c>
      <c r="B188" s="143" t="s">
        <v>331</v>
      </c>
      <c r="C188" s="149" t="s">
        <v>332</v>
      </c>
      <c r="D188" s="144" t="s">
        <v>287</v>
      </c>
      <c r="E188" s="145">
        <v>1</v>
      </c>
      <c r="F188" s="146"/>
      <c r="G188" s="147">
        <f>ROUND(E188*F188,2)</f>
        <v>0</v>
      </c>
      <c r="H188" s="124">
        <v>0</v>
      </c>
      <c r="I188" s="124">
        <f>ROUND(E188*H188,2)</f>
        <v>0</v>
      </c>
      <c r="J188" s="124">
        <v>3000</v>
      </c>
      <c r="K188" s="124">
        <f>ROUND(E188*J188,2)</f>
        <v>3000</v>
      </c>
      <c r="L188" s="124">
        <v>21</v>
      </c>
      <c r="M188" s="124">
        <f>G188*(1+L188/100)</f>
        <v>0</v>
      </c>
      <c r="N188" s="124">
        <v>0</v>
      </c>
      <c r="O188" s="124">
        <f>ROUND(E188*N188,2)</f>
        <v>0</v>
      </c>
      <c r="P188" s="124">
        <v>0</v>
      </c>
      <c r="Q188" s="124">
        <f>ROUND(E188*P188,2)</f>
        <v>0</v>
      </c>
      <c r="R188" s="124"/>
      <c r="S188" s="124" t="s">
        <v>160</v>
      </c>
      <c r="T188" s="124" t="s">
        <v>161</v>
      </c>
      <c r="U188" s="124">
        <v>0</v>
      </c>
      <c r="V188" s="124">
        <f>ROUND(E188*U188,2)</f>
        <v>0</v>
      </c>
      <c r="W188" s="124"/>
      <c r="X188" s="124" t="s">
        <v>143</v>
      </c>
      <c r="Y188" s="119"/>
      <c r="Z188" s="119"/>
      <c r="AA188" s="119"/>
      <c r="AB188" s="119"/>
      <c r="AC188" s="119"/>
      <c r="AD188" s="119"/>
      <c r="AE188" s="119"/>
      <c r="AF188" s="119"/>
      <c r="AG188" s="119" t="s">
        <v>144</v>
      </c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</row>
    <row r="189" spans="1:60" outlineLevel="1" x14ac:dyDescent="0.2">
      <c r="A189" s="142">
        <v>62</v>
      </c>
      <c r="B189" s="143" t="s">
        <v>333</v>
      </c>
      <c r="C189" s="149" t="s">
        <v>334</v>
      </c>
      <c r="D189" s="144" t="s">
        <v>0</v>
      </c>
      <c r="E189" s="145">
        <v>133.82</v>
      </c>
      <c r="F189" s="146"/>
      <c r="G189" s="147">
        <f>ROUND(E189*F189,2)</f>
        <v>0</v>
      </c>
      <c r="H189" s="124">
        <v>0</v>
      </c>
      <c r="I189" s="124">
        <f>ROUND(E189*H189,2)</f>
        <v>0</v>
      </c>
      <c r="J189" s="124">
        <v>1.2</v>
      </c>
      <c r="K189" s="124">
        <f>ROUND(E189*J189,2)</f>
        <v>160.58000000000001</v>
      </c>
      <c r="L189" s="124">
        <v>21</v>
      </c>
      <c r="M189" s="124">
        <f>G189*(1+L189/100)</f>
        <v>0</v>
      </c>
      <c r="N189" s="124">
        <v>0</v>
      </c>
      <c r="O189" s="124">
        <f>ROUND(E189*N189,2)</f>
        <v>0</v>
      </c>
      <c r="P189" s="124">
        <v>0</v>
      </c>
      <c r="Q189" s="124">
        <f>ROUND(E189*P189,2)</f>
        <v>0</v>
      </c>
      <c r="R189" s="124"/>
      <c r="S189" s="124" t="s">
        <v>142</v>
      </c>
      <c r="T189" s="124" t="s">
        <v>142</v>
      </c>
      <c r="U189" s="124">
        <v>0</v>
      </c>
      <c r="V189" s="124">
        <f>ROUND(E189*U189,2)</f>
        <v>0</v>
      </c>
      <c r="W189" s="124"/>
      <c r="X189" s="124" t="s">
        <v>273</v>
      </c>
      <c r="Y189" s="119"/>
      <c r="Z189" s="119"/>
      <c r="AA189" s="119"/>
      <c r="AB189" s="119"/>
      <c r="AC189" s="119"/>
      <c r="AD189" s="119"/>
      <c r="AE189" s="119"/>
      <c r="AF189" s="119"/>
      <c r="AG189" s="119" t="s">
        <v>274</v>
      </c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</row>
    <row r="190" spans="1:60" x14ac:dyDescent="0.2">
      <c r="A190" s="130" t="s">
        <v>137</v>
      </c>
      <c r="B190" s="131" t="s">
        <v>71</v>
      </c>
      <c r="C190" s="148" t="s">
        <v>72</v>
      </c>
      <c r="D190" s="132"/>
      <c r="E190" s="133"/>
      <c r="F190" s="134"/>
      <c r="G190" s="135">
        <f>SUMIF(AG191:AG223,"&lt;&gt;NOR",G191:G223)</f>
        <v>0</v>
      </c>
      <c r="H190" s="129"/>
      <c r="I190" s="129">
        <f>SUM(I191:I223)</f>
        <v>28317.93</v>
      </c>
      <c r="J190" s="129"/>
      <c r="K190" s="129">
        <f>SUM(K191:K223)</f>
        <v>7427.9800000000014</v>
      </c>
      <c r="L190" s="129"/>
      <c r="M190" s="129">
        <f>SUM(M191:M223)</f>
        <v>0</v>
      </c>
      <c r="N190" s="129"/>
      <c r="O190" s="129">
        <f>SUM(O191:O223)</f>
        <v>0.13</v>
      </c>
      <c r="P190" s="129"/>
      <c r="Q190" s="129">
        <f>SUM(Q191:Q223)</f>
        <v>0.18</v>
      </c>
      <c r="R190" s="129"/>
      <c r="S190" s="129"/>
      <c r="T190" s="129"/>
      <c r="U190" s="129"/>
      <c r="V190" s="129">
        <f>SUM(V191:V223)</f>
        <v>14.19</v>
      </c>
      <c r="W190" s="129"/>
      <c r="X190" s="129"/>
      <c r="AG190" t="s">
        <v>138</v>
      </c>
    </row>
    <row r="191" spans="1:60" ht="22.5" outlineLevel="1" x14ac:dyDescent="0.2">
      <c r="A191" s="142">
        <v>63</v>
      </c>
      <c r="B191" s="143" t="s">
        <v>335</v>
      </c>
      <c r="C191" s="149" t="s">
        <v>336</v>
      </c>
      <c r="D191" s="144" t="s">
        <v>328</v>
      </c>
      <c r="E191" s="145">
        <v>1</v>
      </c>
      <c r="F191" s="146"/>
      <c r="G191" s="147">
        <f t="shared" ref="G191:G211" si="14">ROUND(E191*F191,2)</f>
        <v>0</v>
      </c>
      <c r="H191" s="124">
        <v>3983.3</v>
      </c>
      <c r="I191" s="124">
        <f t="shared" ref="I191:I211" si="15">ROUND(E191*H191,2)</f>
        <v>3983.3</v>
      </c>
      <c r="J191" s="124">
        <v>531.70000000000005</v>
      </c>
      <c r="K191" s="124">
        <f t="shared" ref="K191:K211" si="16">ROUND(E191*J191,2)</f>
        <v>531.70000000000005</v>
      </c>
      <c r="L191" s="124">
        <v>21</v>
      </c>
      <c r="M191" s="124">
        <f t="shared" ref="M191:M211" si="17">G191*(1+L191/100)</f>
        <v>0</v>
      </c>
      <c r="N191" s="124">
        <v>1.772E-2</v>
      </c>
      <c r="O191" s="124">
        <f t="shared" ref="O191:O211" si="18">ROUND(E191*N191,2)</f>
        <v>0.02</v>
      </c>
      <c r="P191" s="124">
        <v>0</v>
      </c>
      <c r="Q191" s="124">
        <f t="shared" ref="Q191:Q211" si="19">ROUND(E191*P191,2)</f>
        <v>0</v>
      </c>
      <c r="R191" s="124"/>
      <c r="S191" s="124" t="s">
        <v>142</v>
      </c>
      <c r="T191" s="124" t="s">
        <v>142</v>
      </c>
      <c r="U191" s="124">
        <v>0.97299999999999998</v>
      </c>
      <c r="V191" s="124">
        <f t="shared" ref="V191:V211" si="20">ROUND(E191*U191,2)</f>
        <v>0.97</v>
      </c>
      <c r="W191" s="124"/>
      <c r="X191" s="124" t="s">
        <v>143</v>
      </c>
      <c r="Y191" s="119"/>
      <c r="Z191" s="119"/>
      <c r="AA191" s="119"/>
      <c r="AB191" s="119"/>
      <c r="AC191" s="119"/>
      <c r="AD191" s="119"/>
      <c r="AE191" s="119"/>
      <c r="AF191" s="119"/>
      <c r="AG191" s="119" t="s">
        <v>144</v>
      </c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</row>
    <row r="192" spans="1:60" outlineLevel="1" x14ac:dyDescent="0.2">
      <c r="A192" s="142">
        <v>64</v>
      </c>
      <c r="B192" s="143" t="s">
        <v>337</v>
      </c>
      <c r="C192" s="149" t="s">
        <v>338</v>
      </c>
      <c r="D192" s="144" t="s">
        <v>328</v>
      </c>
      <c r="E192" s="145">
        <v>1</v>
      </c>
      <c r="F192" s="146"/>
      <c r="G192" s="147">
        <f t="shared" si="14"/>
        <v>0</v>
      </c>
      <c r="H192" s="124">
        <v>184.85</v>
      </c>
      <c r="I192" s="124">
        <f t="shared" si="15"/>
        <v>184.85</v>
      </c>
      <c r="J192" s="124">
        <v>612.15</v>
      </c>
      <c r="K192" s="124">
        <f t="shared" si="16"/>
        <v>612.15</v>
      </c>
      <c r="L192" s="124">
        <v>21</v>
      </c>
      <c r="M192" s="124">
        <f t="shared" si="17"/>
        <v>0</v>
      </c>
      <c r="N192" s="124">
        <v>8.8999999999999995E-4</v>
      </c>
      <c r="O192" s="124">
        <f t="shared" si="18"/>
        <v>0</v>
      </c>
      <c r="P192" s="124">
        <v>0</v>
      </c>
      <c r="Q192" s="124">
        <f t="shared" si="19"/>
        <v>0</v>
      </c>
      <c r="R192" s="124"/>
      <c r="S192" s="124" t="s">
        <v>142</v>
      </c>
      <c r="T192" s="124" t="s">
        <v>142</v>
      </c>
      <c r="U192" s="124">
        <v>1.1200000000000001</v>
      </c>
      <c r="V192" s="124">
        <f t="shared" si="20"/>
        <v>1.1200000000000001</v>
      </c>
      <c r="W192" s="124"/>
      <c r="X192" s="124" t="s">
        <v>143</v>
      </c>
      <c r="Y192" s="119"/>
      <c r="Z192" s="119"/>
      <c r="AA192" s="119"/>
      <c r="AB192" s="119"/>
      <c r="AC192" s="119"/>
      <c r="AD192" s="119"/>
      <c r="AE192" s="119"/>
      <c r="AF192" s="119"/>
      <c r="AG192" s="119" t="s">
        <v>144</v>
      </c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</row>
    <row r="193" spans="1:60" outlineLevel="1" x14ac:dyDescent="0.2">
      <c r="A193" s="142">
        <v>65</v>
      </c>
      <c r="B193" s="143" t="s">
        <v>339</v>
      </c>
      <c r="C193" s="149" t="s">
        <v>340</v>
      </c>
      <c r="D193" s="144" t="s">
        <v>328</v>
      </c>
      <c r="E193" s="145">
        <v>1</v>
      </c>
      <c r="F193" s="146"/>
      <c r="G193" s="147">
        <f t="shared" si="14"/>
        <v>0</v>
      </c>
      <c r="H193" s="124">
        <v>95.29</v>
      </c>
      <c r="I193" s="124">
        <f t="shared" si="15"/>
        <v>95.29</v>
      </c>
      <c r="J193" s="124">
        <v>731.71</v>
      </c>
      <c r="K193" s="124">
        <f t="shared" si="16"/>
        <v>731.71</v>
      </c>
      <c r="L193" s="124">
        <v>21</v>
      </c>
      <c r="M193" s="124">
        <f t="shared" si="17"/>
        <v>0</v>
      </c>
      <c r="N193" s="124">
        <v>1.41E-3</v>
      </c>
      <c r="O193" s="124">
        <f t="shared" si="18"/>
        <v>0</v>
      </c>
      <c r="P193" s="124">
        <v>0</v>
      </c>
      <c r="Q193" s="124">
        <f t="shared" si="19"/>
        <v>0</v>
      </c>
      <c r="R193" s="124"/>
      <c r="S193" s="124" t="s">
        <v>142</v>
      </c>
      <c r="T193" s="124" t="s">
        <v>176</v>
      </c>
      <c r="U193" s="124">
        <v>1.575</v>
      </c>
      <c r="V193" s="124">
        <f t="shared" si="20"/>
        <v>1.58</v>
      </c>
      <c r="W193" s="124"/>
      <c r="X193" s="124" t="s">
        <v>143</v>
      </c>
      <c r="Y193" s="119"/>
      <c r="Z193" s="119"/>
      <c r="AA193" s="119"/>
      <c r="AB193" s="119"/>
      <c r="AC193" s="119"/>
      <c r="AD193" s="119"/>
      <c r="AE193" s="119"/>
      <c r="AF193" s="119"/>
      <c r="AG193" s="119" t="s">
        <v>144</v>
      </c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</row>
    <row r="194" spans="1:60" ht="22.5" outlineLevel="1" x14ac:dyDescent="0.2">
      <c r="A194" s="142">
        <v>66</v>
      </c>
      <c r="B194" s="143" t="s">
        <v>341</v>
      </c>
      <c r="C194" s="149" t="s">
        <v>342</v>
      </c>
      <c r="D194" s="144" t="s">
        <v>328</v>
      </c>
      <c r="E194" s="145">
        <v>2</v>
      </c>
      <c r="F194" s="146"/>
      <c r="G194" s="147">
        <f t="shared" si="14"/>
        <v>0</v>
      </c>
      <c r="H194" s="124">
        <v>23.85</v>
      </c>
      <c r="I194" s="124">
        <f t="shared" si="15"/>
        <v>47.7</v>
      </c>
      <c r="J194" s="124">
        <v>166.15</v>
      </c>
      <c r="K194" s="124">
        <f t="shared" si="16"/>
        <v>332.3</v>
      </c>
      <c r="L194" s="124">
        <v>21</v>
      </c>
      <c r="M194" s="124">
        <f t="shared" si="17"/>
        <v>0</v>
      </c>
      <c r="N194" s="124">
        <v>3.0000000000000001E-5</v>
      </c>
      <c r="O194" s="124">
        <f t="shared" si="18"/>
        <v>0</v>
      </c>
      <c r="P194" s="124">
        <v>0</v>
      </c>
      <c r="Q194" s="124">
        <f t="shared" si="19"/>
        <v>0</v>
      </c>
      <c r="R194" s="124"/>
      <c r="S194" s="124" t="s">
        <v>142</v>
      </c>
      <c r="T194" s="124" t="s">
        <v>142</v>
      </c>
      <c r="U194" s="124">
        <v>0.33</v>
      </c>
      <c r="V194" s="124">
        <f t="shared" si="20"/>
        <v>0.66</v>
      </c>
      <c r="W194" s="124"/>
      <c r="X194" s="124" t="s">
        <v>143</v>
      </c>
      <c r="Y194" s="119"/>
      <c r="Z194" s="119"/>
      <c r="AA194" s="119"/>
      <c r="AB194" s="119"/>
      <c r="AC194" s="119"/>
      <c r="AD194" s="119"/>
      <c r="AE194" s="119"/>
      <c r="AF194" s="119"/>
      <c r="AG194" s="119" t="s">
        <v>144</v>
      </c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</row>
    <row r="195" spans="1:60" outlineLevel="1" x14ac:dyDescent="0.2">
      <c r="A195" s="142">
        <v>67</v>
      </c>
      <c r="B195" s="143" t="s">
        <v>343</v>
      </c>
      <c r="C195" s="149" t="s">
        <v>344</v>
      </c>
      <c r="D195" s="144" t="s">
        <v>141</v>
      </c>
      <c r="E195" s="145">
        <v>1</v>
      </c>
      <c r="F195" s="146"/>
      <c r="G195" s="147">
        <f t="shared" si="14"/>
        <v>0</v>
      </c>
      <c r="H195" s="124">
        <v>422.36</v>
      </c>
      <c r="I195" s="124">
        <f t="shared" si="15"/>
        <v>422.36</v>
      </c>
      <c r="J195" s="124">
        <v>689.64</v>
      </c>
      <c r="K195" s="124">
        <f t="shared" si="16"/>
        <v>689.64</v>
      </c>
      <c r="L195" s="124">
        <v>21</v>
      </c>
      <c r="M195" s="124">
        <f t="shared" si="17"/>
        <v>0</v>
      </c>
      <c r="N195" s="124">
        <v>1.82E-3</v>
      </c>
      <c r="O195" s="124">
        <f t="shared" si="18"/>
        <v>0</v>
      </c>
      <c r="P195" s="124">
        <v>0</v>
      </c>
      <c r="Q195" s="124">
        <f t="shared" si="19"/>
        <v>0</v>
      </c>
      <c r="R195" s="124"/>
      <c r="S195" s="124" t="s">
        <v>142</v>
      </c>
      <c r="T195" s="124" t="s">
        <v>142</v>
      </c>
      <c r="U195" s="124">
        <v>1.262</v>
      </c>
      <c r="V195" s="124">
        <f t="shared" si="20"/>
        <v>1.26</v>
      </c>
      <c r="W195" s="124"/>
      <c r="X195" s="124" t="s">
        <v>143</v>
      </c>
      <c r="Y195" s="119"/>
      <c r="Z195" s="119"/>
      <c r="AA195" s="119"/>
      <c r="AB195" s="119"/>
      <c r="AC195" s="119"/>
      <c r="AD195" s="119"/>
      <c r="AE195" s="119"/>
      <c r="AF195" s="119"/>
      <c r="AG195" s="119" t="s">
        <v>144</v>
      </c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</row>
    <row r="196" spans="1:60" outlineLevel="1" x14ac:dyDescent="0.2">
      <c r="A196" s="142">
        <v>68</v>
      </c>
      <c r="B196" s="143" t="s">
        <v>345</v>
      </c>
      <c r="C196" s="149" t="s">
        <v>346</v>
      </c>
      <c r="D196" s="144" t="s">
        <v>328</v>
      </c>
      <c r="E196" s="145">
        <v>1</v>
      </c>
      <c r="F196" s="146"/>
      <c r="G196" s="147">
        <f t="shared" si="14"/>
        <v>0</v>
      </c>
      <c r="H196" s="124">
        <v>0</v>
      </c>
      <c r="I196" s="124">
        <f t="shared" si="15"/>
        <v>0</v>
      </c>
      <c r="J196" s="124">
        <v>123</v>
      </c>
      <c r="K196" s="124">
        <f t="shared" si="16"/>
        <v>123</v>
      </c>
      <c r="L196" s="124">
        <v>21</v>
      </c>
      <c r="M196" s="124">
        <f t="shared" si="17"/>
        <v>0</v>
      </c>
      <c r="N196" s="124">
        <v>0</v>
      </c>
      <c r="O196" s="124">
        <f t="shared" si="18"/>
        <v>0</v>
      </c>
      <c r="P196" s="124">
        <v>6.7000000000000004E-2</v>
      </c>
      <c r="Q196" s="124">
        <f t="shared" si="19"/>
        <v>7.0000000000000007E-2</v>
      </c>
      <c r="R196" s="124"/>
      <c r="S196" s="124" t="s">
        <v>142</v>
      </c>
      <c r="T196" s="124" t="s">
        <v>142</v>
      </c>
      <c r="U196" s="124">
        <v>0.31</v>
      </c>
      <c r="V196" s="124">
        <f t="shared" si="20"/>
        <v>0.31</v>
      </c>
      <c r="W196" s="124"/>
      <c r="X196" s="124" t="s">
        <v>143</v>
      </c>
      <c r="Y196" s="119"/>
      <c r="Z196" s="119"/>
      <c r="AA196" s="119"/>
      <c r="AB196" s="119"/>
      <c r="AC196" s="119"/>
      <c r="AD196" s="119"/>
      <c r="AE196" s="119"/>
      <c r="AF196" s="119"/>
      <c r="AG196" s="119" t="s">
        <v>144</v>
      </c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</row>
    <row r="197" spans="1:60" outlineLevel="1" x14ac:dyDescent="0.2">
      <c r="A197" s="142">
        <v>69</v>
      </c>
      <c r="B197" s="143" t="s">
        <v>347</v>
      </c>
      <c r="C197" s="149" t="s">
        <v>348</v>
      </c>
      <c r="D197" s="144" t="s">
        <v>328</v>
      </c>
      <c r="E197" s="145">
        <v>5</v>
      </c>
      <c r="F197" s="146"/>
      <c r="G197" s="147">
        <f t="shared" si="14"/>
        <v>0</v>
      </c>
      <c r="H197" s="124">
        <v>129.06</v>
      </c>
      <c r="I197" s="124">
        <f t="shared" si="15"/>
        <v>645.29999999999995</v>
      </c>
      <c r="J197" s="124">
        <v>114.44</v>
      </c>
      <c r="K197" s="124">
        <f t="shared" si="16"/>
        <v>572.20000000000005</v>
      </c>
      <c r="L197" s="124">
        <v>21</v>
      </c>
      <c r="M197" s="124">
        <f t="shared" si="17"/>
        <v>0</v>
      </c>
      <c r="N197" s="124">
        <v>1.7000000000000001E-4</v>
      </c>
      <c r="O197" s="124">
        <f t="shared" si="18"/>
        <v>0</v>
      </c>
      <c r="P197" s="124">
        <v>0</v>
      </c>
      <c r="Q197" s="124">
        <f t="shared" si="19"/>
        <v>0</v>
      </c>
      <c r="R197" s="124"/>
      <c r="S197" s="124" t="s">
        <v>142</v>
      </c>
      <c r="T197" s="124" t="s">
        <v>142</v>
      </c>
      <c r="U197" s="124">
        <v>0.22700000000000001</v>
      </c>
      <c r="V197" s="124">
        <f t="shared" si="20"/>
        <v>1.1399999999999999</v>
      </c>
      <c r="W197" s="124"/>
      <c r="X197" s="124" t="s">
        <v>143</v>
      </c>
      <c r="Y197" s="119"/>
      <c r="Z197" s="119"/>
      <c r="AA197" s="119"/>
      <c r="AB197" s="119"/>
      <c r="AC197" s="119"/>
      <c r="AD197" s="119"/>
      <c r="AE197" s="119"/>
      <c r="AF197" s="119"/>
      <c r="AG197" s="119" t="s">
        <v>144</v>
      </c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</row>
    <row r="198" spans="1:60" ht="22.5" outlineLevel="1" x14ac:dyDescent="0.2">
      <c r="A198" s="142">
        <v>70</v>
      </c>
      <c r="B198" s="143" t="s">
        <v>349</v>
      </c>
      <c r="C198" s="149" t="s">
        <v>350</v>
      </c>
      <c r="D198" s="144" t="s">
        <v>328</v>
      </c>
      <c r="E198" s="145">
        <v>2</v>
      </c>
      <c r="F198" s="146"/>
      <c r="G198" s="147">
        <f t="shared" si="14"/>
        <v>0</v>
      </c>
      <c r="H198" s="124">
        <v>196.5</v>
      </c>
      <c r="I198" s="124">
        <f t="shared" si="15"/>
        <v>393</v>
      </c>
      <c r="J198" s="124">
        <v>62.5</v>
      </c>
      <c r="K198" s="124">
        <f t="shared" si="16"/>
        <v>125</v>
      </c>
      <c r="L198" s="124">
        <v>21</v>
      </c>
      <c r="M198" s="124">
        <f t="shared" si="17"/>
        <v>0</v>
      </c>
      <c r="N198" s="124">
        <v>2.4000000000000001E-4</v>
      </c>
      <c r="O198" s="124">
        <f t="shared" si="18"/>
        <v>0</v>
      </c>
      <c r="P198" s="124">
        <v>0</v>
      </c>
      <c r="Q198" s="124">
        <f t="shared" si="19"/>
        <v>0</v>
      </c>
      <c r="R198" s="124"/>
      <c r="S198" s="124" t="s">
        <v>142</v>
      </c>
      <c r="T198" s="124" t="s">
        <v>142</v>
      </c>
      <c r="U198" s="124">
        <v>0.124</v>
      </c>
      <c r="V198" s="124">
        <f t="shared" si="20"/>
        <v>0.25</v>
      </c>
      <c r="W198" s="124"/>
      <c r="X198" s="124" t="s">
        <v>143</v>
      </c>
      <c r="Y198" s="119"/>
      <c r="Z198" s="119"/>
      <c r="AA198" s="119"/>
      <c r="AB198" s="119"/>
      <c r="AC198" s="119"/>
      <c r="AD198" s="119"/>
      <c r="AE198" s="119"/>
      <c r="AF198" s="119"/>
      <c r="AG198" s="119" t="s">
        <v>144</v>
      </c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</row>
    <row r="199" spans="1:60" ht="22.5" outlineLevel="1" x14ac:dyDescent="0.2">
      <c r="A199" s="142">
        <v>71</v>
      </c>
      <c r="B199" s="143" t="s">
        <v>351</v>
      </c>
      <c r="C199" s="149" t="s">
        <v>352</v>
      </c>
      <c r="D199" s="144" t="s">
        <v>141</v>
      </c>
      <c r="E199" s="145">
        <v>1</v>
      </c>
      <c r="F199" s="146"/>
      <c r="G199" s="147">
        <f t="shared" si="14"/>
        <v>0</v>
      </c>
      <c r="H199" s="124">
        <v>1800.68</v>
      </c>
      <c r="I199" s="124">
        <f t="shared" si="15"/>
        <v>1800.68</v>
      </c>
      <c r="J199" s="124">
        <v>224.32</v>
      </c>
      <c r="K199" s="124">
        <f t="shared" si="16"/>
        <v>224.32</v>
      </c>
      <c r="L199" s="124">
        <v>21</v>
      </c>
      <c r="M199" s="124">
        <f t="shared" si="17"/>
        <v>0</v>
      </c>
      <c r="N199" s="124">
        <v>1.64E-3</v>
      </c>
      <c r="O199" s="124">
        <f t="shared" si="18"/>
        <v>0</v>
      </c>
      <c r="P199" s="124">
        <v>0</v>
      </c>
      <c r="Q199" s="124">
        <f t="shared" si="19"/>
        <v>0</v>
      </c>
      <c r="R199" s="124"/>
      <c r="S199" s="124" t="s">
        <v>142</v>
      </c>
      <c r="T199" s="124" t="s">
        <v>142</v>
      </c>
      <c r="U199" s="124">
        <v>0.44500000000000001</v>
      </c>
      <c r="V199" s="124">
        <f t="shared" si="20"/>
        <v>0.45</v>
      </c>
      <c r="W199" s="124"/>
      <c r="X199" s="124" t="s">
        <v>143</v>
      </c>
      <c r="Y199" s="119"/>
      <c r="Z199" s="119"/>
      <c r="AA199" s="119"/>
      <c r="AB199" s="119"/>
      <c r="AC199" s="119"/>
      <c r="AD199" s="119"/>
      <c r="AE199" s="119"/>
      <c r="AF199" s="119"/>
      <c r="AG199" s="119" t="s">
        <v>144</v>
      </c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</row>
    <row r="200" spans="1:60" outlineLevel="1" x14ac:dyDescent="0.2">
      <c r="A200" s="142">
        <v>72</v>
      </c>
      <c r="B200" s="143" t="s">
        <v>353</v>
      </c>
      <c r="C200" s="149" t="s">
        <v>354</v>
      </c>
      <c r="D200" s="144" t="s">
        <v>141</v>
      </c>
      <c r="E200" s="145">
        <v>1</v>
      </c>
      <c r="F200" s="146"/>
      <c r="G200" s="147">
        <f t="shared" si="14"/>
        <v>0</v>
      </c>
      <c r="H200" s="124">
        <v>2038.95</v>
      </c>
      <c r="I200" s="124">
        <f t="shared" si="15"/>
        <v>2038.95</v>
      </c>
      <c r="J200" s="124">
        <v>236.05</v>
      </c>
      <c r="K200" s="124">
        <f t="shared" si="16"/>
        <v>236.05</v>
      </c>
      <c r="L200" s="124">
        <v>21</v>
      </c>
      <c r="M200" s="124">
        <f t="shared" si="17"/>
        <v>0</v>
      </c>
      <c r="N200" s="124">
        <v>8.4999999999999995E-4</v>
      </c>
      <c r="O200" s="124">
        <f t="shared" si="18"/>
        <v>0</v>
      </c>
      <c r="P200" s="124">
        <v>0</v>
      </c>
      <c r="Q200" s="124">
        <f t="shared" si="19"/>
        <v>0</v>
      </c>
      <c r="R200" s="124"/>
      <c r="S200" s="124" t="s">
        <v>142</v>
      </c>
      <c r="T200" s="124" t="s">
        <v>176</v>
      </c>
      <c r="U200" s="124">
        <v>0.48499999999999999</v>
      </c>
      <c r="V200" s="124">
        <f t="shared" si="20"/>
        <v>0.49</v>
      </c>
      <c r="W200" s="124"/>
      <c r="X200" s="124" t="s">
        <v>143</v>
      </c>
      <c r="Y200" s="119"/>
      <c r="Z200" s="119"/>
      <c r="AA200" s="119"/>
      <c r="AB200" s="119"/>
      <c r="AC200" s="119"/>
      <c r="AD200" s="119"/>
      <c r="AE200" s="119"/>
      <c r="AF200" s="119"/>
      <c r="AG200" s="119" t="s">
        <v>144</v>
      </c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</row>
    <row r="201" spans="1:60" outlineLevel="1" x14ac:dyDescent="0.2">
      <c r="A201" s="142">
        <v>73</v>
      </c>
      <c r="B201" s="143" t="s">
        <v>355</v>
      </c>
      <c r="C201" s="149" t="s">
        <v>356</v>
      </c>
      <c r="D201" s="144" t="s">
        <v>141</v>
      </c>
      <c r="E201" s="145">
        <v>2</v>
      </c>
      <c r="F201" s="146"/>
      <c r="G201" s="147">
        <f t="shared" si="14"/>
        <v>0</v>
      </c>
      <c r="H201" s="124">
        <v>7.11</v>
      </c>
      <c r="I201" s="124">
        <f t="shared" si="15"/>
        <v>14.22</v>
      </c>
      <c r="J201" s="124">
        <v>224.39</v>
      </c>
      <c r="K201" s="124">
        <f t="shared" si="16"/>
        <v>448.78</v>
      </c>
      <c r="L201" s="124">
        <v>21</v>
      </c>
      <c r="M201" s="124">
        <f t="shared" si="17"/>
        <v>0</v>
      </c>
      <c r="N201" s="124">
        <v>4.0000000000000003E-5</v>
      </c>
      <c r="O201" s="124">
        <f t="shared" si="18"/>
        <v>0</v>
      </c>
      <c r="P201" s="124">
        <v>0</v>
      </c>
      <c r="Q201" s="124">
        <f t="shared" si="19"/>
        <v>0</v>
      </c>
      <c r="R201" s="124"/>
      <c r="S201" s="124" t="s">
        <v>142</v>
      </c>
      <c r="T201" s="124" t="s">
        <v>142</v>
      </c>
      <c r="U201" s="124">
        <v>0.44500000000000001</v>
      </c>
      <c r="V201" s="124">
        <f t="shared" si="20"/>
        <v>0.89</v>
      </c>
      <c r="W201" s="124"/>
      <c r="X201" s="124" t="s">
        <v>143</v>
      </c>
      <c r="Y201" s="119"/>
      <c r="Z201" s="119"/>
      <c r="AA201" s="119"/>
      <c r="AB201" s="119"/>
      <c r="AC201" s="119"/>
      <c r="AD201" s="119"/>
      <c r="AE201" s="119"/>
      <c r="AF201" s="119"/>
      <c r="AG201" s="119" t="s">
        <v>144</v>
      </c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</row>
    <row r="202" spans="1:60" outlineLevel="1" x14ac:dyDescent="0.2">
      <c r="A202" s="142">
        <v>74</v>
      </c>
      <c r="B202" s="143" t="s">
        <v>357</v>
      </c>
      <c r="C202" s="149" t="s">
        <v>358</v>
      </c>
      <c r="D202" s="144" t="s">
        <v>328</v>
      </c>
      <c r="E202" s="145">
        <v>3</v>
      </c>
      <c r="F202" s="146"/>
      <c r="G202" s="147">
        <f t="shared" si="14"/>
        <v>0</v>
      </c>
      <c r="H202" s="124">
        <v>0</v>
      </c>
      <c r="I202" s="124">
        <f t="shared" si="15"/>
        <v>0</v>
      </c>
      <c r="J202" s="124">
        <v>86</v>
      </c>
      <c r="K202" s="124">
        <f t="shared" si="16"/>
        <v>258</v>
      </c>
      <c r="L202" s="124">
        <v>21</v>
      </c>
      <c r="M202" s="124">
        <f t="shared" si="17"/>
        <v>0</v>
      </c>
      <c r="N202" s="124">
        <v>0</v>
      </c>
      <c r="O202" s="124">
        <f t="shared" si="18"/>
        <v>0</v>
      </c>
      <c r="P202" s="124">
        <v>1.56E-3</v>
      </c>
      <c r="Q202" s="124">
        <f t="shared" si="19"/>
        <v>0</v>
      </c>
      <c r="R202" s="124"/>
      <c r="S202" s="124" t="s">
        <v>142</v>
      </c>
      <c r="T202" s="124" t="s">
        <v>142</v>
      </c>
      <c r="U202" s="124">
        <v>0.217</v>
      </c>
      <c r="V202" s="124">
        <f t="shared" si="20"/>
        <v>0.65</v>
      </c>
      <c r="W202" s="124"/>
      <c r="X202" s="124" t="s">
        <v>143</v>
      </c>
      <c r="Y202" s="119"/>
      <c r="Z202" s="119"/>
      <c r="AA202" s="119"/>
      <c r="AB202" s="119"/>
      <c r="AC202" s="119"/>
      <c r="AD202" s="119"/>
      <c r="AE202" s="119"/>
      <c r="AF202" s="119"/>
      <c r="AG202" s="119" t="s">
        <v>144</v>
      </c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</row>
    <row r="203" spans="1:60" ht="22.5" outlineLevel="1" x14ac:dyDescent="0.2">
      <c r="A203" s="142">
        <v>75</v>
      </c>
      <c r="B203" s="143" t="s">
        <v>359</v>
      </c>
      <c r="C203" s="149" t="s">
        <v>360</v>
      </c>
      <c r="D203" s="144" t="s">
        <v>328</v>
      </c>
      <c r="E203" s="145">
        <v>1</v>
      </c>
      <c r="F203" s="146"/>
      <c r="G203" s="147">
        <f t="shared" si="14"/>
        <v>0</v>
      </c>
      <c r="H203" s="124">
        <v>2358.02</v>
      </c>
      <c r="I203" s="124">
        <f t="shared" si="15"/>
        <v>2358.02</v>
      </c>
      <c r="J203" s="124">
        <v>341.98</v>
      </c>
      <c r="K203" s="124">
        <f t="shared" si="16"/>
        <v>341.98</v>
      </c>
      <c r="L203" s="124">
        <v>21</v>
      </c>
      <c r="M203" s="124">
        <f t="shared" si="17"/>
        <v>0</v>
      </c>
      <c r="N203" s="124">
        <v>1.5299999999999999E-3</v>
      </c>
      <c r="O203" s="124">
        <f t="shared" si="18"/>
        <v>0</v>
      </c>
      <c r="P203" s="124">
        <v>0</v>
      </c>
      <c r="Q203" s="124">
        <f t="shared" si="19"/>
        <v>0</v>
      </c>
      <c r="R203" s="124"/>
      <c r="S203" s="124" t="s">
        <v>142</v>
      </c>
      <c r="T203" s="124" t="s">
        <v>161</v>
      </c>
      <c r="U203" s="124">
        <v>0.65500000000000003</v>
      </c>
      <c r="V203" s="124">
        <f t="shared" si="20"/>
        <v>0.66</v>
      </c>
      <c r="W203" s="124"/>
      <c r="X203" s="124" t="s">
        <v>143</v>
      </c>
      <c r="Y203" s="119"/>
      <c r="Z203" s="119"/>
      <c r="AA203" s="119"/>
      <c r="AB203" s="119"/>
      <c r="AC203" s="119"/>
      <c r="AD203" s="119"/>
      <c r="AE203" s="119"/>
      <c r="AF203" s="119"/>
      <c r="AG203" s="119" t="s">
        <v>144</v>
      </c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</row>
    <row r="204" spans="1:60" outlineLevel="1" x14ac:dyDescent="0.2">
      <c r="A204" s="142">
        <v>76</v>
      </c>
      <c r="B204" s="143" t="s">
        <v>361</v>
      </c>
      <c r="C204" s="149" t="s">
        <v>362</v>
      </c>
      <c r="D204" s="144" t="s">
        <v>328</v>
      </c>
      <c r="E204" s="145">
        <v>1</v>
      </c>
      <c r="F204" s="146"/>
      <c r="G204" s="147">
        <f t="shared" si="14"/>
        <v>0</v>
      </c>
      <c r="H204" s="124">
        <v>68.86</v>
      </c>
      <c r="I204" s="124">
        <f t="shared" si="15"/>
        <v>68.86</v>
      </c>
      <c r="J204" s="124">
        <v>260.64</v>
      </c>
      <c r="K204" s="124">
        <f t="shared" si="16"/>
        <v>260.64</v>
      </c>
      <c r="L204" s="124">
        <v>21</v>
      </c>
      <c r="M204" s="124">
        <f t="shared" si="17"/>
        <v>0</v>
      </c>
      <c r="N204" s="124">
        <v>1.2E-4</v>
      </c>
      <c r="O204" s="124">
        <f t="shared" si="18"/>
        <v>0</v>
      </c>
      <c r="P204" s="124">
        <v>0</v>
      </c>
      <c r="Q204" s="124">
        <f t="shared" si="19"/>
        <v>0</v>
      </c>
      <c r="R204" s="124"/>
      <c r="S204" s="124" t="s">
        <v>142</v>
      </c>
      <c r="T204" s="124" t="s">
        <v>142</v>
      </c>
      <c r="U204" s="124">
        <v>0.51700000000000002</v>
      </c>
      <c r="V204" s="124">
        <f t="shared" si="20"/>
        <v>0.52</v>
      </c>
      <c r="W204" s="124"/>
      <c r="X204" s="124" t="s">
        <v>143</v>
      </c>
      <c r="Y204" s="119"/>
      <c r="Z204" s="119"/>
      <c r="AA204" s="119"/>
      <c r="AB204" s="119"/>
      <c r="AC204" s="119"/>
      <c r="AD204" s="119"/>
      <c r="AE204" s="119"/>
      <c r="AF204" s="119"/>
      <c r="AG204" s="119" t="s">
        <v>144</v>
      </c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</row>
    <row r="205" spans="1:60" ht="22.5" outlineLevel="1" x14ac:dyDescent="0.2">
      <c r="A205" s="142">
        <v>77</v>
      </c>
      <c r="B205" s="143" t="s">
        <v>363</v>
      </c>
      <c r="C205" s="149" t="s">
        <v>364</v>
      </c>
      <c r="D205" s="144" t="s">
        <v>141</v>
      </c>
      <c r="E205" s="145">
        <v>1</v>
      </c>
      <c r="F205" s="146"/>
      <c r="G205" s="147">
        <f t="shared" si="14"/>
        <v>0</v>
      </c>
      <c r="H205" s="124">
        <v>435.99</v>
      </c>
      <c r="I205" s="124">
        <f t="shared" si="15"/>
        <v>435.99</v>
      </c>
      <c r="J205" s="124">
        <v>124.01</v>
      </c>
      <c r="K205" s="124">
        <f t="shared" si="16"/>
        <v>124.01</v>
      </c>
      <c r="L205" s="124">
        <v>21</v>
      </c>
      <c r="M205" s="124">
        <f t="shared" si="17"/>
        <v>0</v>
      </c>
      <c r="N205" s="124">
        <v>2.0000000000000001E-4</v>
      </c>
      <c r="O205" s="124">
        <f t="shared" si="18"/>
        <v>0</v>
      </c>
      <c r="P205" s="124">
        <v>0</v>
      </c>
      <c r="Q205" s="124">
        <f t="shared" si="19"/>
        <v>0</v>
      </c>
      <c r="R205" s="124"/>
      <c r="S205" s="124" t="s">
        <v>142</v>
      </c>
      <c r="T205" s="124" t="s">
        <v>142</v>
      </c>
      <c r="U205" s="124">
        <v>0.246</v>
      </c>
      <c r="V205" s="124">
        <f t="shared" si="20"/>
        <v>0.25</v>
      </c>
      <c r="W205" s="124"/>
      <c r="X205" s="124" t="s">
        <v>143</v>
      </c>
      <c r="Y205" s="119"/>
      <c r="Z205" s="119"/>
      <c r="AA205" s="119"/>
      <c r="AB205" s="119"/>
      <c r="AC205" s="119"/>
      <c r="AD205" s="119"/>
      <c r="AE205" s="119"/>
      <c r="AF205" s="119"/>
      <c r="AG205" s="119" t="s">
        <v>144</v>
      </c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</row>
    <row r="206" spans="1:60" ht="22.5" outlineLevel="1" x14ac:dyDescent="0.2">
      <c r="A206" s="142">
        <v>78</v>
      </c>
      <c r="B206" s="143" t="s">
        <v>365</v>
      </c>
      <c r="C206" s="149" t="s">
        <v>366</v>
      </c>
      <c r="D206" s="144" t="s">
        <v>141</v>
      </c>
      <c r="E206" s="145">
        <v>1</v>
      </c>
      <c r="F206" s="146"/>
      <c r="G206" s="147">
        <f t="shared" si="14"/>
        <v>0</v>
      </c>
      <c r="H206" s="124">
        <v>308.99</v>
      </c>
      <c r="I206" s="124">
        <f t="shared" si="15"/>
        <v>308.99</v>
      </c>
      <c r="J206" s="124">
        <v>124.01</v>
      </c>
      <c r="K206" s="124">
        <f t="shared" si="16"/>
        <v>124.01</v>
      </c>
      <c r="L206" s="124">
        <v>21</v>
      </c>
      <c r="M206" s="124">
        <f t="shared" si="17"/>
        <v>0</v>
      </c>
      <c r="N206" s="124">
        <v>9.0000000000000006E-5</v>
      </c>
      <c r="O206" s="124">
        <f t="shared" si="18"/>
        <v>0</v>
      </c>
      <c r="P206" s="124">
        <v>0</v>
      </c>
      <c r="Q206" s="124">
        <f t="shared" si="19"/>
        <v>0</v>
      </c>
      <c r="R206" s="124"/>
      <c r="S206" s="124" t="s">
        <v>142</v>
      </c>
      <c r="T206" s="124" t="s">
        <v>142</v>
      </c>
      <c r="U206" s="124">
        <v>0.246</v>
      </c>
      <c r="V206" s="124">
        <f t="shared" si="20"/>
        <v>0.25</v>
      </c>
      <c r="W206" s="124"/>
      <c r="X206" s="124" t="s">
        <v>143</v>
      </c>
      <c r="Y206" s="119"/>
      <c r="Z206" s="119"/>
      <c r="AA206" s="119"/>
      <c r="AB206" s="119"/>
      <c r="AC206" s="119"/>
      <c r="AD206" s="119"/>
      <c r="AE206" s="119"/>
      <c r="AF206" s="119"/>
      <c r="AG206" s="119" t="s">
        <v>144</v>
      </c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</row>
    <row r="207" spans="1:60" outlineLevel="1" x14ac:dyDescent="0.2">
      <c r="A207" s="142">
        <v>79</v>
      </c>
      <c r="B207" s="143" t="s">
        <v>367</v>
      </c>
      <c r="C207" s="149" t="s">
        <v>368</v>
      </c>
      <c r="D207" s="144" t="s">
        <v>141</v>
      </c>
      <c r="E207" s="145">
        <v>1</v>
      </c>
      <c r="F207" s="146"/>
      <c r="G207" s="147">
        <f t="shared" si="14"/>
        <v>0</v>
      </c>
      <c r="H207" s="124">
        <v>358.49</v>
      </c>
      <c r="I207" s="124">
        <f t="shared" si="15"/>
        <v>358.49</v>
      </c>
      <c r="J207" s="124">
        <v>124.01</v>
      </c>
      <c r="K207" s="124">
        <f t="shared" si="16"/>
        <v>124.01</v>
      </c>
      <c r="L207" s="124">
        <v>21</v>
      </c>
      <c r="M207" s="124">
        <f t="shared" si="17"/>
        <v>0</v>
      </c>
      <c r="N207" s="124">
        <v>2.5999999999999998E-4</v>
      </c>
      <c r="O207" s="124">
        <f t="shared" si="18"/>
        <v>0</v>
      </c>
      <c r="P207" s="124">
        <v>0</v>
      </c>
      <c r="Q207" s="124">
        <f t="shared" si="19"/>
        <v>0</v>
      </c>
      <c r="R207" s="124"/>
      <c r="S207" s="124" t="s">
        <v>142</v>
      </c>
      <c r="T207" s="124" t="s">
        <v>142</v>
      </c>
      <c r="U207" s="124">
        <v>0.246</v>
      </c>
      <c r="V207" s="124">
        <f t="shared" si="20"/>
        <v>0.25</v>
      </c>
      <c r="W207" s="124"/>
      <c r="X207" s="124" t="s">
        <v>143</v>
      </c>
      <c r="Y207" s="119"/>
      <c r="Z207" s="119"/>
      <c r="AA207" s="119"/>
      <c r="AB207" s="119"/>
      <c r="AC207" s="119"/>
      <c r="AD207" s="119"/>
      <c r="AE207" s="119"/>
      <c r="AF207" s="119"/>
      <c r="AG207" s="119" t="s">
        <v>144</v>
      </c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</row>
    <row r="208" spans="1:60" outlineLevel="1" x14ac:dyDescent="0.2">
      <c r="A208" s="142">
        <v>80</v>
      </c>
      <c r="B208" s="143" t="s">
        <v>369</v>
      </c>
      <c r="C208" s="149" t="s">
        <v>370</v>
      </c>
      <c r="D208" s="144" t="s">
        <v>141</v>
      </c>
      <c r="E208" s="145">
        <v>1</v>
      </c>
      <c r="F208" s="146"/>
      <c r="G208" s="147">
        <f t="shared" si="14"/>
        <v>0</v>
      </c>
      <c r="H208" s="124">
        <v>243.49</v>
      </c>
      <c r="I208" s="124">
        <f t="shared" si="15"/>
        <v>243.49</v>
      </c>
      <c r="J208" s="124">
        <v>124.01</v>
      </c>
      <c r="K208" s="124">
        <f t="shared" si="16"/>
        <v>124.01</v>
      </c>
      <c r="L208" s="124">
        <v>21</v>
      </c>
      <c r="M208" s="124">
        <f t="shared" si="17"/>
        <v>0</v>
      </c>
      <c r="N208" s="124">
        <v>2.0000000000000001E-4</v>
      </c>
      <c r="O208" s="124">
        <f t="shared" si="18"/>
        <v>0</v>
      </c>
      <c r="P208" s="124">
        <v>0</v>
      </c>
      <c r="Q208" s="124">
        <f t="shared" si="19"/>
        <v>0</v>
      </c>
      <c r="R208" s="124"/>
      <c r="S208" s="124" t="s">
        <v>142</v>
      </c>
      <c r="T208" s="124" t="s">
        <v>142</v>
      </c>
      <c r="U208" s="124">
        <v>0.246</v>
      </c>
      <c r="V208" s="124">
        <f t="shared" si="20"/>
        <v>0.25</v>
      </c>
      <c r="W208" s="124"/>
      <c r="X208" s="124" t="s">
        <v>143</v>
      </c>
      <c r="Y208" s="119"/>
      <c r="Z208" s="119"/>
      <c r="AA208" s="119"/>
      <c r="AB208" s="119"/>
      <c r="AC208" s="119"/>
      <c r="AD208" s="119"/>
      <c r="AE208" s="119"/>
      <c r="AF208" s="119"/>
      <c r="AG208" s="119" t="s">
        <v>144</v>
      </c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</row>
    <row r="209" spans="1:60" outlineLevel="1" x14ac:dyDescent="0.2">
      <c r="A209" s="142">
        <v>81</v>
      </c>
      <c r="B209" s="143" t="s">
        <v>371</v>
      </c>
      <c r="C209" s="149" t="s">
        <v>372</v>
      </c>
      <c r="D209" s="144" t="s">
        <v>141</v>
      </c>
      <c r="E209" s="145">
        <v>1</v>
      </c>
      <c r="F209" s="146"/>
      <c r="G209" s="147">
        <f t="shared" si="14"/>
        <v>0</v>
      </c>
      <c r="H209" s="124">
        <v>110.58</v>
      </c>
      <c r="I209" s="124">
        <f t="shared" si="15"/>
        <v>110.58</v>
      </c>
      <c r="J209" s="124">
        <v>52.42</v>
      </c>
      <c r="K209" s="124">
        <f t="shared" si="16"/>
        <v>52.42</v>
      </c>
      <c r="L209" s="124">
        <v>21</v>
      </c>
      <c r="M209" s="124">
        <f t="shared" si="17"/>
        <v>0</v>
      </c>
      <c r="N209" s="124">
        <v>2.0000000000000002E-5</v>
      </c>
      <c r="O209" s="124">
        <f t="shared" si="18"/>
        <v>0</v>
      </c>
      <c r="P209" s="124">
        <v>0</v>
      </c>
      <c r="Q209" s="124">
        <f t="shared" si="19"/>
        <v>0</v>
      </c>
      <c r="R209" s="124"/>
      <c r="S209" s="124" t="s">
        <v>142</v>
      </c>
      <c r="T209" s="124" t="s">
        <v>142</v>
      </c>
      <c r="U209" s="124">
        <v>0.104</v>
      </c>
      <c r="V209" s="124">
        <f t="shared" si="20"/>
        <v>0.1</v>
      </c>
      <c r="W209" s="124"/>
      <c r="X209" s="124" t="s">
        <v>143</v>
      </c>
      <c r="Y209" s="119"/>
      <c r="Z209" s="119"/>
      <c r="AA209" s="119"/>
      <c r="AB209" s="119"/>
      <c r="AC209" s="119"/>
      <c r="AD209" s="119"/>
      <c r="AE209" s="119"/>
      <c r="AF209" s="119"/>
      <c r="AG209" s="119" t="s">
        <v>144</v>
      </c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</row>
    <row r="210" spans="1:60" outlineLevel="1" x14ac:dyDescent="0.2">
      <c r="A210" s="142">
        <v>82</v>
      </c>
      <c r="B210" s="143" t="s">
        <v>373</v>
      </c>
      <c r="C210" s="149" t="s">
        <v>374</v>
      </c>
      <c r="D210" s="144" t="s">
        <v>141</v>
      </c>
      <c r="E210" s="145">
        <v>1</v>
      </c>
      <c r="F210" s="146"/>
      <c r="G210" s="147">
        <f t="shared" si="14"/>
        <v>0</v>
      </c>
      <c r="H210" s="124">
        <v>2306.71</v>
      </c>
      <c r="I210" s="124">
        <f t="shared" si="15"/>
        <v>2306.71</v>
      </c>
      <c r="J210" s="124">
        <v>318.29000000000002</v>
      </c>
      <c r="K210" s="124">
        <f t="shared" si="16"/>
        <v>318.29000000000002</v>
      </c>
      <c r="L210" s="124">
        <v>21</v>
      </c>
      <c r="M210" s="124">
        <f t="shared" si="17"/>
        <v>0</v>
      </c>
      <c r="N210" s="124">
        <v>4.453E-2</v>
      </c>
      <c r="O210" s="124">
        <f t="shared" si="18"/>
        <v>0.04</v>
      </c>
      <c r="P210" s="124">
        <v>4.2529999999999998E-2</v>
      </c>
      <c r="Q210" s="124">
        <f t="shared" si="19"/>
        <v>0.04</v>
      </c>
      <c r="R210" s="124"/>
      <c r="S210" s="124" t="s">
        <v>142</v>
      </c>
      <c r="T210" s="124" t="s">
        <v>176</v>
      </c>
      <c r="U210" s="124">
        <v>0.65400000000000003</v>
      </c>
      <c r="V210" s="124">
        <f t="shared" si="20"/>
        <v>0.65</v>
      </c>
      <c r="W210" s="124"/>
      <c r="X210" s="124" t="s">
        <v>143</v>
      </c>
      <c r="Y210" s="119"/>
      <c r="Z210" s="119"/>
      <c r="AA210" s="119"/>
      <c r="AB210" s="119"/>
      <c r="AC210" s="119"/>
      <c r="AD210" s="119"/>
      <c r="AE210" s="119"/>
      <c r="AF210" s="119"/>
      <c r="AG210" s="119" t="s">
        <v>144</v>
      </c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</row>
    <row r="211" spans="1:60" outlineLevel="1" x14ac:dyDescent="0.2">
      <c r="A211" s="136">
        <v>83</v>
      </c>
      <c r="B211" s="137" t="s">
        <v>375</v>
      </c>
      <c r="C211" s="150" t="s">
        <v>376</v>
      </c>
      <c r="D211" s="138" t="s">
        <v>149</v>
      </c>
      <c r="E211" s="139">
        <v>0.24</v>
      </c>
      <c r="F211" s="140"/>
      <c r="G211" s="141">
        <f t="shared" si="14"/>
        <v>0</v>
      </c>
      <c r="H211" s="124">
        <v>30.35</v>
      </c>
      <c r="I211" s="124">
        <f t="shared" si="15"/>
        <v>7.28</v>
      </c>
      <c r="J211" s="124">
        <v>1075.6500000000001</v>
      </c>
      <c r="K211" s="124">
        <f t="shared" si="16"/>
        <v>258.16000000000003</v>
      </c>
      <c r="L211" s="124">
        <v>21</v>
      </c>
      <c r="M211" s="124">
        <f t="shared" si="17"/>
        <v>0</v>
      </c>
      <c r="N211" s="124">
        <v>8.0000000000000007E-5</v>
      </c>
      <c r="O211" s="124">
        <f t="shared" si="18"/>
        <v>0</v>
      </c>
      <c r="P211" s="124">
        <v>0</v>
      </c>
      <c r="Q211" s="124">
        <f t="shared" si="19"/>
        <v>0</v>
      </c>
      <c r="R211" s="124"/>
      <c r="S211" s="124" t="s">
        <v>142</v>
      </c>
      <c r="T211" s="124" t="s">
        <v>142</v>
      </c>
      <c r="U211" s="124">
        <v>2.1</v>
      </c>
      <c r="V211" s="124">
        <f t="shared" si="20"/>
        <v>0.5</v>
      </c>
      <c r="W211" s="124"/>
      <c r="X211" s="124" t="s">
        <v>143</v>
      </c>
      <c r="Y211" s="119"/>
      <c r="Z211" s="119"/>
      <c r="AA211" s="119"/>
      <c r="AB211" s="119"/>
      <c r="AC211" s="119"/>
      <c r="AD211" s="119"/>
      <c r="AE211" s="119"/>
      <c r="AF211" s="119"/>
      <c r="AG211" s="119" t="s">
        <v>144</v>
      </c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</row>
    <row r="212" spans="1:60" outlineLevel="1" x14ac:dyDescent="0.2">
      <c r="A212" s="122"/>
      <c r="B212" s="123"/>
      <c r="C212" s="151" t="s">
        <v>377</v>
      </c>
      <c r="D212" s="125"/>
      <c r="E212" s="126">
        <v>0.24</v>
      </c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19"/>
      <c r="Z212" s="119"/>
      <c r="AA212" s="119"/>
      <c r="AB212" s="119"/>
      <c r="AC212" s="119"/>
      <c r="AD212" s="119"/>
      <c r="AE212" s="119"/>
      <c r="AF212" s="119"/>
      <c r="AG212" s="119" t="s">
        <v>151</v>
      </c>
      <c r="AH212" s="119">
        <v>0</v>
      </c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</row>
    <row r="213" spans="1:60" ht="22.5" outlineLevel="1" x14ac:dyDescent="0.2">
      <c r="A213" s="142">
        <v>84</v>
      </c>
      <c r="B213" s="143" t="s">
        <v>378</v>
      </c>
      <c r="C213" s="149" t="s">
        <v>379</v>
      </c>
      <c r="D213" s="144" t="s">
        <v>328</v>
      </c>
      <c r="E213" s="145">
        <v>3</v>
      </c>
      <c r="F213" s="146"/>
      <c r="G213" s="147">
        <f t="shared" ref="G213:G223" si="21">ROUND(E213*F213,2)</f>
        <v>0</v>
      </c>
      <c r="H213" s="124">
        <v>5.29</v>
      </c>
      <c r="I213" s="124">
        <f t="shared" ref="I213:I223" si="22">ROUND(E213*H213,2)</f>
        <v>15.87</v>
      </c>
      <c r="J213" s="124">
        <v>49.71</v>
      </c>
      <c r="K213" s="124">
        <f t="shared" ref="K213:K223" si="23">ROUND(E213*J213,2)</f>
        <v>149.13</v>
      </c>
      <c r="L213" s="124">
        <v>21</v>
      </c>
      <c r="M213" s="124">
        <f t="shared" ref="M213:M223" si="24">G213*(1+L213/100)</f>
        <v>0</v>
      </c>
      <c r="N213" s="124">
        <v>3.0000000000000001E-5</v>
      </c>
      <c r="O213" s="124">
        <f t="shared" ref="O213:O223" si="25">ROUND(E213*N213,2)</f>
        <v>0</v>
      </c>
      <c r="P213" s="124">
        <v>0</v>
      </c>
      <c r="Q213" s="124">
        <f t="shared" ref="Q213:Q223" si="26">ROUND(E213*P213,2)</f>
        <v>0</v>
      </c>
      <c r="R213" s="124"/>
      <c r="S213" s="124" t="s">
        <v>160</v>
      </c>
      <c r="T213" s="124" t="s">
        <v>161</v>
      </c>
      <c r="U213" s="124">
        <v>0.33</v>
      </c>
      <c r="V213" s="124">
        <f t="shared" ref="V213:V223" si="27">ROUND(E213*U213,2)</f>
        <v>0.99</v>
      </c>
      <c r="W213" s="124"/>
      <c r="X213" s="124" t="s">
        <v>143</v>
      </c>
      <c r="Y213" s="119"/>
      <c r="Z213" s="119"/>
      <c r="AA213" s="119"/>
      <c r="AB213" s="119"/>
      <c r="AC213" s="119"/>
      <c r="AD213" s="119"/>
      <c r="AE213" s="119"/>
      <c r="AF213" s="119"/>
      <c r="AG213" s="119" t="s">
        <v>144</v>
      </c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</row>
    <row r="214" spans="1:60" ht="22.5" outlineLevel="1" x14ac:dyDescent="0.2">
      <c r="A214" s="142">
        <v>85</v>
      </c>
      <c r="B214" s="143" t="s">
        <v>380</v>
      </c>
      <c r="C214" s="149" t="s">
        <v>381</v>
      </c>
      <c r="D214" s="144" t="s">
        <v>141</v>
      </c>
      <c r="E214" s="145">
        <v>1</v>
      </c>
      <c r="F214" s="146"/>
      <c r="G214" s="147">
        <f t="shared" si="21"/>
        <v>0</v>
      </c>
      <c r="H214" s="124">
        <v>1073</v>
      </c>
      <c r="I214" s="124">
        <f t="shared" si="22"/>
        <v>1073</v>
      </c>
      <c r="J214" s="124">
        <v>0</v>
      </c>
      <c r="K214" s="124">
        <f t="shared" si="23"/>
        <v>0</v>
      </c>
      <c r="L214" s="124">
        <v>21</v>
      </c>
      <c r="M214" s="124">
        <f t="shared" si="24"/>
        <v>0</v>
      </c>
      <c r="N214" s="124">
        <v>1.2999999999999999E-2</v>
      </c>
      <c r="O214" s="124">
        <f t="shared" si="25"/>
        <v>0.01</v>
      </c>
      <c r="P214" s="124">
        <v>0</v>
      </c>
      <c r="Q214" s="124">
        <f t="shared" si="26"/>
        <v>0</v>
      </c>
      <c r="R214" s="124"/>
      <c r="S214" s="124" t="s">
        <v>142</v>
      </c>
      <c r="T214" s="124" t="s">
        <v>142</v>
      </c>
      <c r="U214" s="124">
        <v>0</v>
      </c>
      <c r="V214" s="124">
        <f t="shared" si="27"/>
        <v>0</v>
      </c>
      <c r="W214" s="124"/>
      <c r="X214" s="124" t="s">
        <v>172</v>
      </c>
      <c r="Y214" s="119"/>
      <c r="Z214" s="119"/>
      <c r="AA214" s="119"/>
      <c r="AB214" s="119"/>
      <c r="AC214" s="119"/>
      <c r="AD214" s="119"/>
      <c r="AE214" s="119"/>
      <c r="AF214" s="119"/>
      <c r="AG214" s="119" t="s">
        <v>382</v>
      </c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</row>
    <row r="215" spans="1:60" outlineLevel="1" x14ac:dyDescent="0.2">
      <c r="A215" s="142">
        <v>86</v>
      </c>
      <c r="B215" s="143" t="s">
        <v>383</v>
      </c>
      <c r="C215" s="149" t="s">
        <v>384</v>
      </c>
      <c r="D215" s="144" t="s">
        <v>141</v>
      </c>
      <c r="E215" s="145">
        <v>1</v>
      </c>
      <c r="F215" s="146"/>
      <c r="G215" s="147">
        <f t="shared" si="21"/>
        <v>0</v>
      </c>
      <c r="H215" s="124">
        <v>345</v>
      </c>
      <c r="I215" s="124">
        <f t="shared" si="22"/>
        <v>345</v>
      </c>
      <c r="J215" s="124">
        <v>0</v>
      </c>
      <c r="K215" s="124">
        <f t="shared" si="23"/>
        <v>0</v>
      </c>
      <c r="L215" s="124">
        <v>21</v>
      </c>
      <c r="M215" s="124">
        <f t="shared" si="24"/>
        <v>0</v>
      </c>
      <c r="N215" s="124">
        <v>8.9999999999999998E-4</v>
      </c>
      <c r="O215" s="124">
        <f t="shared" si="25"/>
        <v>0</v>
      </c>
      <c r="P215" s="124">
        <v>0</v>
      </c>
      <c r="Q215" s="124">
        <f t="shared" si="26"/>
        <v>0</v>
      </c>
      <c r="R215" s="124"/>
      <c r="S215" s="124" t="s">
        <v>160</v>
      </c>
      <c r="T215" s="124" t="s">
        <v>161</v>
      </c>
      <c r="U215" s="124">
        <v>0</v>
      </c>
      <c r="V215" s="124">
        <f t="shared" si="27"/>
        <v>0</v>
      </c>
      <c r="W215" s="124"/>
      <c r="X215" s="124" t="s">
        <v>162</v>
      </c>
      <c r="Y215" s="119"/>
      <c r="Z215" s="119"/>
      <c r="AA215" s="119"/>
      <c r="AB215" s="119"/>
      <c r="AC215" s="119"/>
      <c r="AD215" s="119"/>
      <c r="AE215" s="119"/>
      <c r="AF215" s="119"/>
      <c r="AG215" s="119" t="s">
        <v>163</v>
      </c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</row>
    <row r="216" spans="1:60" ht="22.5" outlineLevel="1" x14ac:dyDescent="0.2">
      <c r="A216" s="142">
        <v>87</v>
      </c>
      <c r="B216" s="143" t="s">
        <v>385</v>
      </c>
      <c r="C216" s="149" t="s">
        <v>386</v>
      </c>
      <c r="D216" s="144" t="s">
        <v>141</v>
      </c>
      <c r="E216" s="145">
        <v>1</v>
      </c>
      <c r="F216" s="146"/>
      <c r="G216" s="147">
        <f t="shared" si="21"/>
        <v>0</v>
      </c>
      <c r="H216" s="124">
        <v>1670</v>
      </c>
      <c r="I216" s="124">
        <f t="shared" si="22"/>
        <v>1670</v>
      </c>
      <c r="J216" s="124">
        <v>0</v>
      </c>
      <c r="K216" s="124">
        <f t="shared" si="23"/>
        <v>0</v>
      </c>
      <c r="L216" s="124">
        <v>21</v>
      </c>
      <c r="M216" s="124">
        <f t="shared" si="24"/>
        <v>0</v>
      </c>
      <c r="N216" s="124">
        <v>8.0000000000000004E-4</v>
      </c>
      <c r="O216" s="124">
        <f t="shared" si="25"/>
        <v>0</v>
      </c>
      <c r="P216" s="124">
        <v>0</v>
      </c>
      <c r="Q216" s="124">
        <f t="shared" si="26"/>
        <v>0</v>
      </c>
      <c r="R216" s="124" t="s">
        <v>166</v>
      </c>
      <c r="S216" s="124" t="s">
        <v>142</v>
      </c>
      <c r="T216" s="124" t="s">
        <v>142</v>
      </c>
      <c r="U216" s="124">
        <v>0</v>
      </c>
      <c r="V216" s="124">
        <f t="shared" si="27"/>
        <v>0</v>
      </c>
      <c r="W216" s="124"/>
      <c r="X216" s="124" t="s">
        <v>162</v>
      </c>
      <c r="Y216" s="119"/>
      <c r="Z216" s="119"/>
      <c r="AA216" s="119"/>
      <c r="AB216" s="119"/>
      <c r="AC216" s="119"/>
      <c r="AD216" s="119"/>
      <c r="AE216" s="119"/>
      <c r="AF216" s="119"/>
      <c r="AG216" s="119" t="s">
        <v>163</v>
      </c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</row>
    <row r="217" spans="1:60" outlineLevel="1" x14ac:dyDescent="0.2">
      <c r="A217" s="142">
        <v>88</v>
      </c>
      <c r="B217" s="143" t="s">
        <v>387</v>
      </c>
      <c r="C217" s="149" t="s">
        <v>388</v>
      </c>
      <c r="D217" s="144" t="s">
        <v>141</v>
      </c>
      <c r="E217" s="145">
        <v>1</v>
      </c>
      <c r="F217" s="146"/>
      <c r="G217" s="147">
        <f t="shared" si="21"/>
        <v>0</v>
      </c>
      <c r="H217" s="124">
        <v>690</v>
      </c>
      <c r="I217" s="124">
        <f t="shared" si="22"/>
        <v>690</v>
      </c>
      <c r="J217" s="124">
        <v>0</v>
      </c>
      <c r="K217" s="124">
        <f t="shared" si="23"/>
        <v>0</v>
      </c>
      <c r="L217" s="124">
        <v>21</v>
      </c>
      <c r="M217" s="124">
        <f t="shared" si="24"/>
        <v>0</v>
      </c>
      <c r="N217" s="124">
        <v>2E-3</v>
      </c>
      <c r="O217" s="124">
        <f t="shared" si="25"/>
        <v>0</v>
      </c>
      <c r="P217" s="124">
        <v>0</v>
      </c>
      <c r="Q217" s="124">
        <f t="shared" si="26"/>
        <v>0</v>
      </c>
      <c r="R217" s="124"/>
      <c r="S217" s="124" t="s">
        <v>160</v>
      </c>
      <c r="T217" s="124" t="s">
        <v>161</v>
      </c>
      <c r="U217" s="124">
        <v>0</v>
      </c>
      <c r="V217" s="124">
        <f t="shared" si="27"/>
        <v>0</v>
      </c>
      <c r="W217" s="124"/>
      <c r="X217" s="124" t="s">
        <v>162</v>
      </c>
      <c r="Y217" s="119"/>
      <c r="Z217" s="119"/>
      <c r="AA217" s="119"/>
      <c r="AB217" s="119"/>
      <c r="AC217" s="119"/>
      <c r="AD217" s="119"/>
      <c r="AE217" s="119"/>
      <c r="AF217" s="119"/>
      <c r="AG217" s="119" t="s">
        <v>163</v>
      </c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</row>
    <row r="218" spans="1:60" outlineLevel="1" x14ac:dyDescent="0.2">
      <c r="A218" s="142">
        <v>89</v>
      </c>
      <c r="B218" s="143" t="s">
        <v>389</v>
      </c>
      <c r="C218" s="149" t="s">
        <v>390</v>
      </c>
      <c r="D218" s="144" t="s">
        <v>141</v>
      </c>
      <c r="E218" s="145">
        <v>1</v>
      </c>
      <c r="F218" s="146"/>
      <c r="G218" s="147">
        <f t="shared" si="21"/>
        <v>0</v>
      </c>
      <c r="H218" s="124">
        <v>7850</v>
      </c>
      <c r="I218" s="124">
        <f t="shared" si="22"/>
        <v>7850</v>
      </c>
      <c r="J218" s="124">
        <v>0</v>
      </c>
      <c r="K218" s="124">
        <f t="shared" si="23"/>
        <v>0</v>
      </c>
      <c r="L218" s="124">
        <v>21</v>
      </c>
      <c r="M218" s="124">
        <f t="shared" si="24"/>
        <v>0</v>
      </c>
      <c r="N218" s="124">
        <v>4.5999999999999999E-2</v>
      </c>
      <c r="O218" s="124">
        <f t="shared" si="25"/>
        <v>0.05</v>
      </c>
      <c r="P218" s="124">
        <v>0</v>
      </c>
      <c r="Q218" s="124">
        <f t="shared" si="26"/>
        <v>0</v>
      </c>
      <c r="R218" s="124" t="s">
        <v>166</v>
      </c>
      <c r="S218" s="124" t="s">
        <v>142</v>
      </c>
      <c r="T218" s="124" t="s">
        <v>161</v>
      </c>
      <c r="U218" s="124">
        <v>0</v>
      </c>
      <c r="V218" s="124">
        <f t="shared" si="27"/>
        <v>0</v>
      </c>
      <c r="W218" s="124"/>
      <c r="X218" s="124" t="s">
        <v>162</v>
      </c>
      <c r="Y218" s="119"/>
      <c r="Z218" s="119"/>
      <c r="AA218" s="119"/>
      <c r="AB218" s="119"/>
      <c r="AC218" s="119"/>
      <c r="AD218" s="119"/>
      <c r="AE218" s="119"/>
      <c r="AF218" s="119"/>
      <c r="AG218" s="119" t="s">
        <v>163</v>
      </c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</row>
    <row r="219" spans="1:60" outlineLevel="1" x14ac:dyDescent="0.2">
      <c r="A219" s="142">
        <v>90</v>
      </c>
      <c r="B219" s="143" t="s">
        <v>391</v>
      </c>
      <c r="C219" s="149" t="s">
        <v>392</v>
      </c>
      <c r="D219" s="144" t="s">
        <v>159</v>
      </c>
      <c r="E219" s="145">
        <v>1</v>
      </c>
      <c r="F219" s="146"/>
      <c r="G219" s="147">
        <f t="shared" si="21"/>
        <v>0</v>
      </c>
      <c r="H219" s="124">
        <v>850</v>
      </c>
      <c r="I219" s="124">
        <f t="shared" si="22"/>
        <v>850</v>
      </c>
      <c r="J219" s="124">
        <v>0</v>
      </c>
      <c r="K219" s="124">
        <f t="shared" si="23"/>
        <v>0</v>
      </c>
      <c r="L219" s="124">
        <v>21</v>
      </c>
      <c r="M219" s="124">
        <f t="shared" si="24"/>
        <v>0</v>
      </c>
      <c r="N219" s="124">
        <v>0.01</v>
      </c>
      <c r="O219" s="124">
        <f t="shared" si="25"/>
        <v>0.01</v>
      </c>
      <c r="P219" s="124">
        <v>0</v>
      </c>
      <c r="Q219" s="124">
        <f t="shared" si="26"/>
        <v>0</v>
      </c>
      <c r="R219" s="124" t="s">
        <v>166</v>
      </c>
      <c r="S219" s="124" t="s">
        <v>142</v>
      </c>
      <c r="T219" s="124" t="s">
        <v>161</v>
      </c>
      <c r="U219" s="124">
        <v>0</v>
      </c>
      <c r="V219" s="124">
        <f t="shared" si="27"/>
        <v>0</v>
      </c>
      <c r="W219" s="124"/>
      <c r="X219" s="124" t="s">
        <v>162</v>
      </c>
      <c r="Y219" s="119"/>
      <c r="Z219" s="119"/>
      <c r="AA219" s="119"/>
      <c r="AB219" s="119"/>
      <c r="AC219" s="119"/>
      <c r="AD219" s="119"/>
      <c r="AE219" s="119"/>
      <c r="AF219" s="119"/>
      <c r="AG219" s="119" t="s">
        <v>163</v>
      </c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</row>
    <row r="220" spans="1:60" outlineLevel="1" x14ac:dyDescent="0.2">
      <c r="A220" s="142">
        <v>91</v>
      </c>
      <c r="B220" s="143" t="s">
        <v>393</v>
      </c>
      <c r="C220" s="149" t="s">
        <v>394</v>
      </c>
      <c r="D220" s="144" t="s">
        <v>328</v>
      </c>
      <c r="E220" s="145">
        <v>1</v>
      </c>
      <c r="F220" s="146"/>
      <c r="G220" s="147">
        <f t="shared" si="21"/>
        <v>0</v>
      </c>
      <c r="H220" s="124">
        <v>0</v>
      </c>
      <c r="I220" s="124">
        <f t="shared" si="22"/>
        <v>0</v>
      </c>
      <c r="J220" s="124">
        <v>233.5</v>
      </c>
      <c r="K220" s="124">
        <f t="shared" si="23"/>
        <v>233.5</v>
      </c>
      <c r="L220" s="124">
        <v>21</v>
      </c>
      <c r="M220" s="124">
        <f t="shared" si="24"/>
        <v>0</v>
      </c>
      <c r="N220" s="124">
        <v>0</v>
      </c>
      <c r="O220" s="124">
        <f t="shared" si="25"/>
        <v>0</v>
      </c>
      <c r="P220" s="124">
        <v>1.933E-2</v>
      </c>
      <c r="Q220" s="124">
        <f t="shared" si="26"/>
        <v>0.02</v>
      </c>
      <c r="R220" s="124"/>
      <c r="S220" s="124" t="s">
        <v>142</v>
      </c>
      <c r="T220" s="124" t="s">
        <v>142</v>
      </c>
      <c r="U220" s="124">
        <v>0</v>
      </c>
      <c r="V220" s="124">
        <f t="shared" si="27"/>
        <v>0</v>
      </c>
      <c r="W220" s="124"/>
      <c r="X220" s="124" t="s">
        <v>172</v>
      </c>
      <c r="Y220" s="119"/>
      <c r="Z220" s="119"/>
      <c r="AA220" s="119"/>
      <c r="AB220" s="119"/>
      <c r="AC220" s="119"/>
      <c r="AD220" s="119"/>
      <c r="AE220" s="119"/>
      <c r="AF220" s="119"/>
      <c r="AG220" s="119" t="s">
        <v>173</v>
      </c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</row>
    <row r="221" spans="1:60" outlineLevel="1" x14ac:dyDescent="0.2">
      <c r="A221" s="142">
        <v>92</v>
      </c>
      <c r="B221" s="143" t="s">
        <v>395</v>
      </c>
      <c r="C221" s="149" t="s">
        <v>396</v>
      </c>
      <c r="D221" s="144" t="s">
        <v>328</v>
      </c>
      <c r="E221" s="145">
        <v>1</v>
      </c>
      <c r="F221" s="146"/>
      <c r="G221" s="147">
        <f t="shared" si="21"/>
        <v>0</v>
      </c>
      <c r="H221" s="124">
        <v>0</v>
      </c>
      <c r="I221" s="124">
        <f t="shared" si="22"/>
        <v>0</v>
      </c>
      <c r="J221" s="124">
        <v>151.5</v>
      </c>
      <c r="K221" s="124">
        <f t="shared" si="23"/>
        <v>151.5</v>
      </c>
      <c r="L221" s="124">
        <v>21</v>
      </c>
      <c r="M221" s="124">
        <f t="shared" si="24"/>
        <v>0</v>
      </c>
      <c r="N221" s="124">
        <v>0</v>
      </c>
      <c r="O221" s="124">
        <f t="shared" si="25"/>
        <v>0</v>
      </c>
      <c r="P221" s="124">
        <v>1.9460000000000002E-2</v>
      </c>
      <c r="Q221" s="124">
        <f t="shared" si="26"/>
        <v>0.02</v>
      </c>
      <c r="R221" s="124"/>
      <c r="S221" s="124" t="s">
        <v>142</v>
      </c>
      <c r="T221" s="124" t="s">
        <v>142</v>
      </c>
      <c r="U221" s="124">
        <v>0</v>
      </c>
      <c r="V221" s="124">
        <f t="shared" si="27"/>
        <v>0</v>
      </c>
      <c r="W221" s="124"/>
      <c r="X221" s="124" t="s">
        <v>172</v>
      </c>
      <c r="Y221" s="119"/>
      <c r="Z221" s="119"/>
      <c r="AA221" s="119"/>
      <c r="AB221" s="119"/>
      <c r="AC221" s="119"/>
      <c r="AD221" s="119"/>
      <c r="AE221" s="119"/>
      <c r="AF221" s="119"/>
      <c r="AG221" s="119" t="s">
        <v>173</v>
      </c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</row>
    <row r="222" spans="1:60" outlineLevel="1" x14ac:dyDescent="0.2">
      <c r="A222" s="142">
        <v>93</v>
      </c>
      <c r="B222" s="143" t="s">
        <v>397</v>
      </c>
      <c r="C222" s="149" t="s">
        <v>398</v>
      </c>
      <c r="D222" s="144" t="s">
        <v>328</v>
      </c>
      <c r="E222" s="145">
        <v>1</v>
      </c>
      <c r="F222" s="146"/>
      <c r="G222" s="147">
        <f t="shared" si="21"/>
        <v>0</v>
      </c>
      <c r="H222" s="124">
        <v>0</v>
      </c>
      <c r="I222" s="124">
        <f t="shared" si="22"/>
        <v>0</v>
      </c>
      <c r="J222" s="124">
        <v>171</v>
      </c>
      <c r="K222" s="124">
        <f t="shared" si="23"/>
        <v>171</v>
      </c>
      <c r="L222" s="124">
        <v>21</v>
      </c>
      <c r="M222" s="124">
        <f t="shared" si="24"/>
        <v>0</v>
      </c>
      <c r="N222" s="124">
        <v>0</v>
      </c>
      <c r="O222" s="124">
        <f t="shared" si="25"/>
        <v>0</v>
      </c>
      <c r="P222" s="124">
        <v>3.2899999999999999E-2</v>
      </c>
      <c r="Q222" s="124">
        <f t="shared" si="26"/>
        <v>0.03</v>
      </c>
      <c r="R222" s="124"/>
      <c r="S222" s="124" t="s">
        <v>142</v>
      </c>
      <c r="T222" s="124" t="s">
        <v>142</v>
      </c>
      <c r="U222" s="124">
        <v>0</v>
      </c>
      <c r="V222" s="124">
        <f t="shared" si="27"/>
        <v>0</v>
      </c>
      <c r="W222" s="124"/>
      <c r="X222" s="124" t="s">
        <v>172</v>
      </c>
      <c r="Y222" s="119"/>
      <c r="Z222" s="119"/>
      <c r="AA222" s="119"/>
      <c r="AB222" s="119"/>
      <c r="AC222" s="119"/>
      <c r="AD222" s="119"/>
      <c r="AE222" s="119"/>
      <c r="AF222" s="119"/>
      <c r="AG222" s="119" t="s">
        <v>173</v>
      </c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</row>
    <row r="223" spans="1:60" ht="22.5" outlineLevel="1" x14ac:dyDescent="0.2">
      <c r="A223" s="142">
        <v>94</v>
      </c>
      <c r="B223" s="143" t="s">
        <v>399</v>
      </c>
      <c r="C223" s="149" t="s">
        <v>400</v>
      </c>
      <c r="D223" s="144" t="s">
        <v>0</v>
      </c>
      <c r="E223" s="145">
        <v>356.3544</v>
      </c>
      <c r="F223" s="146"/>
      <c r="G223" s="147">
        <f t="shared" si="21"/>
        <v>0</v>
      </c>
      <c r="H223" s="124">
        <v>0</v>
      </c>
      <c r="I223" s="124">
        <f t="shared" si="22"/>
        <v>0</v>
      </c>
      <c r="J223" s="124">
        <v>0.31</v>
      </c>
      <c r="K223" s="124">
        <f t="shared" si="23"/>
        <v>110.47</v>
      </c>
      <c r="L223" s="124">
        <v>21</v>
      </c>
      <c r="M223" s="124">
        <f t="shared" si="24"/>
        <v>0</v>
      </c>
      <c r="N223" s="124">
        <v>0</v>
      </c>
      <c r="O223" s="124">
        <f t="shared" si="25"/>
        <v>0</v>
      </c>
      <c r="P223" s="124">
        <v>0</v>
      </c>
      <c r="Q223" s="124">
        <f t="shared" si="26"/>
        <v>0</v>
      </c>
      <c r="R223" s="124"/>
      <c r="S223" s="124" t="s">
        <v>142</v>
      </c>
      <c r="T223" s="124" t="s">
        <v>176</v>
      </c>
      <c r="U223" s="124">
        <v>0</v>
      </c>
      <c r="V223" s="124">
        <f t="shared" si="27"/>
        <v>0</v>
      </c>
      <c r="W223" s="124"/>
      <c r="X223" s="124" t="s">
        <v>273</v>
      </c>
      <c r="Y223" s="119"/>
      <c r="Z223" s="119"/>
      <c r="AA223" s="119"/>
      <c r="AB223" s="119"/>
      <c r="AC223" s="119"/>
      <c r="AD223" s="119"/>
      <c r="AE223" s="119"/>
      <c r="AF223" s="119"/>
      <c r="AG223" s="119" t="s">
        <v>274</v>
      </c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</row>
    <row r="224" spans="1:60" x14ac:dyDescent="0.2">
      <c r="A224" s="130" t="s">
        <v>137</v>
      </c>
      <c r="B224" s="131" t="s">
        <v>73</v>
      </c>
      <c r="C224" s="148" t="s">
        <v>74</v>
      </c>
      <c r="D224" s="132"/>
      <c r="E224" s="133"/>
      <c r="F224" s="134"/>
      <c r="G224" s="135">
        <f>SUMIF(AG225:AG225,"&lt;&gt;NOR",G225:G225)</f>
        <v>0</v>
      </c>
      <c r="H224" s="129"/>
      <c r="I224" s="129">
        <f>SUM(I225:I225)</f>
        <v>8771.7199999999993</v>
      </c>
      <c r="J224" s="129"/>
      <c r="K224" s="129">
        <f>SUM(K225:K225)</f>
        <v>1038.28</v>
      </c>
      <c r="L224" s="129"/>
      <c r="M224" s="129">
        <f>SUM(M225:M225)</f>
        <v>0</v>
      </c>
      <c r="N224" s="129"/>
      <c r="O224" s="129">
        <f>SUM(O225:O225)</f>
        <v>0.01</v>
      </c>
      <c r="P224" s="129"/>
      <c r="Q224" s="129">
        <f>SUM(Q225:Q225)</f>
        <v>0</v>
      </c>
      <c r="R224" s="129"/>
      <c r="S224" s="129"/>
      <c r="T224" s="129"/>
      <c r="U224" s="129"/>
      <c r="V224" s="129">
        <f>SUM(V225:V225)</f>
        <v>1.9</v>
      </c>
      <c r="W224" s="129"/>
      <c r="X224" s="129"/>
      <c r="AG224" t="s">
        <v>138</v>
      </c>
    </row>
    <row r="225" spans="1:60" outlineLevel="1" x14ac:dyDescent="0.2">
      <c r="A225" s="142">
        <v>95</v>
      </c>
      <c r="B225" s="143" t="s">
        <v>401</v>
      </c>
      <c r="C225" s="149" t="s">
        <v>402</v>
      </c>
      <c r="D225" s="144" t="s">
        <v>328</v>
      </c>
      <c r="E225" s="145">
        <v>1</v>
      </c>
      <c r="F225" s="146"/>
      <c r="G225" s="147">
        <f>ROUND(E225*F225,2)</f>
        <v>0</v>
      </c>
      <c r="H225" s="124">
        <v>8771.7199999999993</v>
      </c>
      <c r="I225" s="124">
        <f>ROUND(E225*H225,2)</f>
        <v>8771.7199999999993</v>
      </c>
      <c r="J225" s="124">
        <v>1038.28</v>
      </c>
      <c r="K225" s="124">
        <f>ROUND(E225*J225,2)</f>
        <v>1038.28</v>
      </c>
      <c r="L225" s="124">
        <v>21</v>
      </c>
      <c r="M225" s="124">
        <f>G225*(1+L225/100)</f>
        <v>0</v>
      </c>
      <c r="N225" s="124">
        <v>1.2970000000000001E-2</v>
      </c>
      <c r="O225" s="124">
        <f>ROUND(E225*N225,2)</f>
        <v>0.01</v>
      </c>
      <c r="P225" s="124">
        <v>0</v>
      </c>
      <c r="Q225" s="124">
        <f>ROUND(E225*P225,2)</f>
        <v>0</v>
      </c>
      <c r="R225" s="124"/>
      <c r="S225" s="124" t="s">
        <v>142</v>
      </c>
      <c r="T225" s="124" t="s">
        <v>142</v>
      </c>
      <c r="U225" s="124">
        <v>1.9</v>
      </c>
      <c r="V225" s="124">
        <f>ROUND(E225*U225,2)</f>
        <v>1.9</v>
      </c>
      <c r="W225" s="124"/>
      <c r="X225" s="124" t="s">
        <v>143</v>
      </c>
      <c r="Y225" s="119"/>
      <c r="Z225" s="119"/>
      <c r="AA225" s="119"/>
      <c r="AB225" s="119"/>
      <c r="AC225" s="119"/>
      <c r="AD225" s="119"/>
      <c r="AE225" s="119"/>
      <c r="AF225" s="119"/>
      <c r="AG225" s="119" t="s">
        <v>144</v>
      </c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</row>
    <row r="226" spans="1:60" x14ac:dyDescent="0.2">
      <c r="A226" s="130" t="s">
        <v>137</v>
      </c>
      <c r="B226" s="131" t="s">
        <v>75</v>
      </c>
      <c r="C226" s="148" t="s">
        <v>76</v>
      </c>
      <c r="D226" s="132"/>
      <c r="E226" s="133"/>
      <c r="F226" s="134"/>
      <c r="G226" s="135">
        <f>SUMIF(AG227:AG234,"&lt;&gt;NOR",G227:G234)</f>
        <v>0</v>
      </c>
      <c r="H226" s="129"/>
      <c r="I226" s="129">
        <f>SUM(I227:I234)</f>
        <v>2272.5500000000002</v>
      </c>
      <c r="J226" s="129"/>
      <c r="K226" s="129">
        <f>SUM(K227:K234)</f>
        <v>2900.23</v>
      </c>
      <c r="L226" s="129"/>
      <c r="M226" s="129">
        <f>SUM(M227:M234)</f>
        <v>0</v>
      </c>
      <c r="N226" s="129"/>
      <c r="O226" s="129">
        <f>SUM(O227:O234)</f>
        <v>0</v>
      </c>
      <c r="P226" s="129"/>
      <c r="Q226" s="129">
        <f>SUM(Q227:Q234)</f>
        <v>0</v>
      </c>
      <c r="R226" s="129"/>
      <c r="S226" s="129"/>
      <c r="T226" s="129"/>
      <c r="U226" s="129"/>
      <c r="V226" s="129">
        <f>SUM(V227:V234)</f>
        <v>5.91</v>
      </c>
      <c r="W226" s="129"/>
      <c r="X226" s="129"/>
      <c r="AG226" t="s">
        <v>138</v>
      </c>
    </row>
    <row r="227" spans="1:60" outlineLevel="1" x14ac:dyDescent="0.2">
      <c r="A227" s="142">
        <v>96</v>
      </c>
      <c r="B227" s="143" t="s">
        <v>403</v>
      </c>
      <c r="C227" s="149" t="s">
        <v>404</v>
      </c>
      <c r="D227" s="144" t="s">
        <v>230</v>
      </c>
      <c r="E227" s="145">
        <v>1.5</v>
      </c>
      <c r="F227" s="146"/>
      <c r="G227" s="147">
        <f t="shared" ref="G227:G234" si="28">ROUND(E227*F227,2)</f>
        <v>0</v>
      </c>
      <c r="H227" s="124">
        <v>283.7</v>
      </c>
      <c r="I227" s="124">
        <f t="shared" ref="I227:I234" si="29">ROUND(E227*H227,2)</f>
        <v>425.55</v>
      </c>
      <c r="J227" s="124">
        <v>591.29999999999995</v>
      </c>
      <c r="K227" s="124">
        <f t="shared" ref="K227:K234" si="30">ROUND(E227*J227,2)</f>
        <v>886.95</v>
      </c>
      <c r="L227" s="124">
        <v>21</v>
      </c>
      <c r="M227" s="124">
        <f t="shared" ref="M227:M234" si="31">G227*(1+L227/100)</f>
        <v>0</v>
      </c>
      <c r="N227" s="124">
        <v>1.5200000000000001E-3</v>
      </c>
      <c r="O227" s="124">
        <f t="shared" ref="O227:O234" si="32">ROUND(E227*N227,2)</f>
        <v>0</v>
      </c>
      <c r="P227" s="124">
        <v>0</v>
      </c>
      <c r="Q227" s="124">
        <f t="shared" ref="Q227:Q234" si="33">ROUND(E227*P227,2)</f>
        <v>0</v>
      </c>
      <c r="R227" s="124"/>
      <c r="S227" s="124" t="s">
        <v>142</v>
      </c>
      <c r="T227" s="124" t="s">
        <v>142</v>
      </c>
      <c r="U227" s="124">
        <v>1.173</v>
      </c>
      <c r="V227" s="124">
        <f t="shared" ref="V227:V234" si="34">ROUND(E227*U227,2)</f>
        <v>1.76</v>
      </c>
      <c r="W227" s="124"/>
      <c r="X227" s="124" t="s">
        <v>143</v>
      </c>
      <c r="Y227" s="119"/>
      <c r="Z227" s="119"/>
      <c r="AA227" s="119"/>
      <c r="AB227" s="119"/>
      <c r="AC227" s="119"/>
      <c r="AD227" s="119"/>
      <c r="AE227" s="119"/>
      <c r="AF227" s="119"/>
      <c r="AG227" s="119" t="s">
        <v>144</v>
      </c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</row>
    <row r="228" spans="1:60" outlineLevel="1" x14ac:dyDescent="0.2">
      <c r="A228" s="142">
        <v>97</v>
      </c>
      <c r="B228" s="143" t="s">
        <v>405</v>
      </c>
      <c r="C228" s="149" t="s">
        <v>406</v>
      </c>
      <c r="D228" s="144" t="s">
        <v>141</v>
      </c>
      <c r="E228" s="145">
        <v>3</v>
      </c>
      <c r="F228" s="146"/>
      <c r="G228" s="147">
        <f t="shared" si="28"/>
        <v>0</v>
      </c>
      <c r="H228" s="124">
        <v>0</v>
      </c>
      <c r="I228" s="124">
        <f t="shared" si="29"/>
        <v>0</v>
      </c>
      <c r="J228" s="124">
        <v>344.5</v>
      </c>
      <c r="K228" s="124">
        <f t="shared" si="30"/>
        <v>1033.5</v>
      </c>
      <c r="L228" s="124">
        <v>21</v>
      </c>
      <c r="M228" s="124">
        <f t="shared" si="31"/>
        <v>0</v>
      </c>
      <c r="N228" s="124">
        <v>0</v>
      </c>
      <c r="O228" s="124">
        <f t="shared" si="32"/>
        <v>0</v>
      </c>
      <c r="P228" s="124">
        <v>0</v>
      </c>
      <c r="Q228" s="124">
        <f t="shared" si="33"/>
        <v>0</v>
      </c>
      <c r="R228" s="124"/>
      <c r="S228" s="124" t="s">
        <v>142</v>
      </c>
      <c r="T228" s="124" t="s">
        <v>142</v>
      </c>
      <c r="U228" s="124">
        <v>0.75</v>
      </c>
      <c r="V228" s="124">
        <f t="shared" si="34"/>
        <v>2.25</v>
      </c>
      <c r="W228" s="124"/>
      <c r="X228" s="124" t="s">
        <v>143</v>
      </c>
      <c r="Y228" s="119"/>
      <c r="Z228" s="119"/>
      <c r="AA228" s="119"/>
      <c r="AB228" s="119"/>
      <c r="AC228" s="119"/>
      <c r="AD228" s="119"/>
      <c r="AE228" s="119"/>
      <c r="AF228" s="119"/>
      <c r="AG228" s="119" t="s">
        <v>144</v>
      </c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</row>
    <row r="229" spans="1:60" ht="22.5" outlineLevel="1" x14ac:dyDescent="0.2">
      <c r="A229" s="142">
        <v>98</v>
      </c>
      <c r="B229" s="143" t="s">
        <v>407</v>
      </c>
      <c r="C229" s="149" t="s">
        <v>408</v>
      </c>
      <c r="D229" s="144" t="s">
        <v>141</v>
      </c>
      <c r="E229" s="145">
        <v>2</v>
      </c>
      <c r="F229" s="146"/>
      <c r="G229" s="147">
        <f t="shared" si="28"/>
        <v>0</v>
      </c>
      <c r="H229" s="124">
        <v>0</v>
      </c>
      <c r="I229" s="124">
        <f t="shared" si="29"/>
        <v>0</v>
      </c>
      <c r="J229" s="124">
        <v>230</v>
      </c>
      <c r="K229" s="124">
        <f t="shared" si="30"/>
        <v>460</v>
      </c>
      <c r="L229" s="124">
        <v>21</v>
      </c>
      <c r="M229" s="124">
        <f t="shared" si="31"/>
        <v>0</v>
      </c>
      <c r="N229" s="124">
        <v>0</v>
      </c>
      <c r="O229" s="124">
        <f t="shared" si="32"/>
        <v>0</v>
      </c>
      <c r="P229" s="124">
        <v>0</v>
      </c>
      <c r="Q229" s="124">
        <f t="shared" si="33"/>
        <v>0</v>
      </c>
      <c r="R229" s="124"/>
      <c r="S229" s="124" t="s">
        <v>142</v>
      </c>
      <c r="T229" s="124" t="s">
        <v>142</v>
      </c>
      <c r="U229" s="124">
        <v>0.5</v>
      </c>
      <c r="V229" s="124">
        <f t="shared" si="34"/>
        <v>1</v>
      </c>
      <c r="W229" s="124"/>
      <c r="X229" s="124" t="s">
        <v>143</v>
      </c>
      <c r="Y229" s="119"/>
      <c r="Z229" s="119"/>
      <c r="AA229" s="119"/>
      <c r="AB229" s="119"/>
      <c r="AC229" s="119"/>
      <c r="AD229" s="119"/>
      <c r="AE229" s="119"/>
      <c r="AF229" s="119"/>
      <c r="AG229" s="119" t="s">
        <v>144</v>
      </c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</row>
    <row r="230" spans="1:60" outlineLevel="1" x14ac:dyDescent="0.2">
      <c r="A230" s="142">
        <v>99</v>
      </c>
      <c r="B230" s="143" t="s">
        <v>409</v>
      </c>
      <c r="C230" s="149" t="s">
        <v>410</v>
      </c>
      <c r="D230" s="144" t="s">
        <v>141</v>
      </c>
      <c r="E230" s="145">
        <v>2</v>
      </c>
      <c r="F230" s="146"/>
      <c r="G230" s="147">
        <f t="shared" si="28"/>
        <v>0</v>
      </c>
      <c r="H230" s="124">
        <v>0</v>
      </c>
      <c r="I230" s="124">
        <f t="shared" si="29"/>
        <v>0</v>
      </c>
      <c r="J230" s="124">
        <v>246</v>
      </c>
      <c r="K230" s="124">
        <f t="shared" si="30"/>
        <v>492</v>
      </c>
      <c r="L230" s="124">
        <v>21</v>
      </c>
      <c r="M230" s="124">
        <f t="shared" si="31"/>
        <v>0</v>
      </c>
      <c r="N230" s="124">
        <v>0</v>
      </c>
      <c r="O230" s="124">
        <f t="shared" si="32"/>
        <v>0</v>
      </c>
      <c r="P230" s="124">
        <v>0</v>
      </c>
      <c r="Q230" s="124">
        <f t="shared" si="33"/>
        <v>0</v>
      </c>
      <c r="R230" s="124"/>
      <c r="S230" s="124" t="s">
        <v>160</v>
      </c>
      <c r="T230" s="124" t="s">
        <v>142</v>
      </c>
      <c r="U230" s="124">
        <v>0.45</v>
      </c>
      <c r="V230" s="124">
        <f t="shared" si="34"/>
        <v>0.9</v>
      </c>
      <c r="W230" s="124"/>
      <c r="X230" s="124" t="s">
        <v>143</v>
      </c>
      <c r="Y230" s="119"/>
      <c r="Z230" s="119"/>
      <c r="AA230" s="119"/>
      <c r="AB230" s="119"/>
      <c r="AC230" s="119"/>
      <c r="AD230" s="119"/>
      <c r="AE230" s="119"/>
      <c r="AF230" s="119"/>
      <c r="AG230" s="119" t="s">
        <v>144</v>
      </c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</row>
    <row r="231" spans="1:60" ht="22.5" outlineLevel="1" x14ac:dyDescent="0.2">
      <c r="A231" s="142">
        <v>100</v>
      </c>
      <c r="B231" s="143" t="s">
        <v>411</v>
      </c>
      <c r="C231" s="149" t="s">
        <v>412</v>
      </c>
      <c r="D231" s="144" t="s">
        <v>141</v>
      </c>
      <c r="E231" s="145">
        <v>2</v>
      </c>
      <c r="F231" s="146"/>
      <c r="G231" s="147">
        <f t="shared" si="28"/>
        <v>0</v>
      </c>
      <c r="H231" s="124">
        <v>544</v>
      </c>
      <c r="I231" s="124">
        <f t="shared" si="29"/>
        <v>1088</v>
      </c>
      <c r="J231" s="124">
        <v>0</v>
      </c>
      <c r="K231" s="124">
        <f t="shared" si="30"/>
        <v>0</v>
      </c>
      <c r="L231" s="124">
        <v>21</v>
      </c>
      <c r="M231" s="124">
        <f t="shared" si="31"/>
        <v>0</v>
      </c>
      <c r="N231" s="124">
        <v>5.9000000000000003E-4</v>
      </c>
      <c r="O231" s="124">
        <f t="shared" si="32"/>
        <v>0</v>
      </c>
      <c r="P231" s="124">
        <v>0</v>
      </c>
      <c r="Q231" s="124">
        <f t="shared" si="33"/>
        <v>0</v>
      </c>
      <c r="R231" s="124"/>
      <c r="S231" s="124" t="s">
        <v>142</v>
      </c>
      <c r="T231" s="124" t="s">
        <v>142</v>
      </c>
      <c r="U231" s="124">
        <v>0</v>
      </c>
      <c r="V231" s="124">
        <f t="shared" si="34"/>
        <v>0</v>
      </c>
      <c r="W231" s="124"/>
      <c r="X231" s="124" t="s">
        <v>172</v>
      </c>
      <c r="Y231" s="119"/>
      <c r="Z231" s="119"/>
      <c r="AA231" s="119"/>
      <c r="AB231" s="119"/>
      <c r="AC231" s="119"/>
      <c r="AD231" s="119"/>
      <c r="AE231" s="119"/>
      <c r="AF231" s="119"/>
      <c r="AG231" s="119" t="s">
        <v>382</v>
      </c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</row>
    <row r="232" spans="1:60" outlineLevel="1" x14ac:dyDescent="0.2">
      <c r="A232" s="142">
        <v>101</v>
      </c>
      <c r="B232" s="143" t="s">
        <v>413</v>
      </c>
      <c r="C232" s="149" t="s">
        <v>414</v>
      </c>
      <c r="D232" s="144" t="s">
        <v>141</v>
      </c>
      <c r="E232" s="145">
        <v>2</v>
      </c>
      <c r="F232" s="146"/>
      <c r="G232" s="147">
        <f t="shared" si="28"/>
        <v>0</v>
      </c>
      <c r="H232" s="124">
        <v>39.5</v>
      </c>
      <c r="I232" s="124">
        <f t="shared" si="29"/>
        <v>79</v>
      </c>
      <c r="J232" s="124">
        <v>0</v>
      </c>
      <c r="K232" s="124">
        <f t="shared" si="30"/>
        <v>0</v>
      </c>
      <c r="L232" s="124">
        <v>21</v>
      </c>
      <c r="M232" s="124">
        <f t="shared" si="31"/>
        <v>0</v>
      </c>
      <c r="N232" s="124">
        <v>8.0000000000000007E-5</v>
      </c>
      <c r="O232" s="124">
        <f t="shared" si="32"/>
        <v>0</v>
      </c>
      <c r="P232" s="124">
        <v>0</v>
      </c>
      <c r="Q232" s="124">
        <f t="shared" si="33"/>
        <v>0</v>
      </c>
      <c r="R232" s="124" t="s">
        <v>166</v>
      </c>
      <c r="S232" s="124" t="s">
        <v>142</v>
      </c>
      <c r="T232" s="124" t="s">
        <v>142</v>
      </c>
      <c r="U232" s="124">
        <v>0</v>
      </c>
      <c r="V232" s="124">
        <f t="shared" si="34"/>
        <v>0</v>
      </c>
      <c r="W232" s="124"/>
      <c r="X232" s="124" t="s">
        <v>162</v>
      </c>
      <c r="Y232" s="119"/>
      <c r="Z232" s="119"/>
      <c r="AA232" s="119"/>
      <c r="AB232" s="119"/>
      <c r="AC232" s="119"/>
      <c r="AD232" s="119"/>
      <c r="AE232" s="119"/>
      <c r="AF232" s="119"/>
      <c r="AG232" s="119" t="s">
        <v>163</v>
      </c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</row>
    <row r="233" spans="1:60" outlineLevel="1" x14ac:dyDescent="0.2">
      <c r="A233" s="142">
        <v>102</v>
      </c>
      <c r="B233" s="143" t="s">
        <v>415</v>
      </c>
      <c r="C233" s="149" t="s">
        <v>416</v>
      </c>
      <c r="D233" s="144" t="s">
        <v>141</v>
      </c>
      <c r="E233" s="145">
        <v>1</v>
      </c>
      <c r="F233" s="146"/>
      <c r="G233" s="147">
        <f t="shared" si="28"/>
        <v>0</v>
      </c>
      <c r="H233" s="124">
        <v>680</v>
      </c>
      <c r="I233" s="124">
        <f t="shared" si="29"/>
        <v>680</v>
      </c>
      <c r="J233" s="124">
        <v>0</v>
      </c>
      <c r="K233" s="124">
        <f t="shared" si="30"/>
        <v>0</v>
      </c>
      <c r="L233" s="124">
        <v>21</v>
      </c>
      <c r="M233" s="124">
        <f t="shared" si="31"/>
        <v>0</v>
      </c>
      <c r="N233" s="124">
        <v>1.8E-3</v>
      </c>
      <c r="O233" s="124">
        <f t="shared" si="32"/>
        <v>0</v>
      </c>
      <c r="P233" s="124">
        <v>0</v>
      </c>
      <c r="Q233" s="124">
        <f t="shared" si="33"/>
        <v>0</v>
      </c>
      <c r="R233" s="124"/>
      <c r="S233" s="124" t="s">
        <v>160</v>
      </c>
      <c r="T233" s="124" t="s">
        <v>161</v>
      </c>
      <c r="U233" s="124">
        <v>0</v>
      </c>
      <c r="V233" s="124">
        <f t="shared" si="34"/>
        <v>0</v>
      </c>
      <c r="W233" s="124"/>
      <c r="X233" s="124" t="s">
        <v>162</v>
      </c>
      <c r="Y233" s="119"/>
      <c r="Z233" s="119"/>
      <c r="AA233" s="119"/>
      <c r="AB233" s="119"/>
      <c r="AC233" s="119"/>
      <c r="AD233" s="119"/>
      <c r="AE233" s="119"/>
      <c r="AF233" s="119"/>
      <c r="AG233" s="119" t="s">
        <v>163</v>
      </c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</row>
    <row r="234" spans="1:60" outlineLevel="1" x14ac:dyDescent="0.2">
      <c r="A234" s="142">
        <v>103</v>
      </c>
      <c r="B234" s="143" t="s">
        <v>417</v>
      </c>
      <c r="C234" s="149" t="s">
        <v>418</v>
      </c>
      <c r="D234" s="144" t="s">
        <v>0</v>
      </c>
      <c r="E234" s="145">
        <v>51.45</v>
      </c>
      <c r="F234" s="146"/>
      <c r="G234" s="147">
        <f t="shared" si="28"/>
        <v>0</v>
      </c>
      <c r="H234" s="124">
        <v>0</v>
      </c>
      <c r="I234" s="124">
        <f t="shared" si="29"/>
        <v>0</v>
      </c>
      <c r="J234" s="124">
        <v>0.54</v>
      </c>
      <c r="K234" s="124">
        <f t="shared" si="30"/>
        <v>27.78</v>
      </c>
      <c r="L234" s="124">
        <v>21</v>
      </c>
      <c r="M234" s="124">
        <f t="shared" si="31"/>
        <v>0</v>
      </c>
      <c r="N234" s="124">
        <v>0</v>
      </c>
      <c r="O234" s="124">
        <f t="shared" si="32"/>
        <v>0</v>
      </c>
      <c r="P234" s="124">
        <v>0</v>
      </c>
      <c r="Q234" s="124">
        <f t="shared" si="33"/>
        <v>0</v>
      </c>
      <c r="R234" s="124"/>
      <c r="S234" s="124" t="s">
        <v>142</v>
      </c>
      <c r="T234" s="124" t="s">
        <v>142</v>
      </c>
      <c r="U234" s="124">
        <v>0</v>
      </c>
      <c r="V234" s="124">
        <f t="shared" si="34"/>
        <v>0</v>
      </c>
      <c r="W234" s="124"/>
      <c r="X234" s="124" t="s">
        <v>273</v>
      </c>
      <c r="Y234" s="119"/>
      <c r="Z234" s="119"/>
      <c r="AA234" s="119"/>
      <c r="AB234" s="119"/>
      <c r="AC234" s="119"/>
      <c r="AD234" s="119"/>
      <c r="AE234" s="119"/>
      <c r="AF234" s="119"/>
      <c r="AG234" s="119" t="s">
        <v>274</v>
      </c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</row>
    <row r="235" spans="1:60" x14ac:dyDescent="0.2">
      <c r="A235" s="130" t="s">
        <v>137</v>
      </c>
      <c r="B235" s="131" t="s">
        <v>77</v>
      </c>
      <c r="C235" s="148" t="s">
        <v>78</v>
      </c>
      <c r="D235" s="132"/>
      <c r="E235" s="133"/>
      <c r="F235" s="134"/>
      <c r="G235" s="135">
        <f>SUMIF(AG236:AG238,"&lt;&gt;NOR",G236:G238)</f>
        <v>0</v>
      </c>
      <c r="H235" s="129"/>
      <c r="I235" s="129">
        <f>SUM(I236:I238)</f>
        <v>3050.38</v>
      </c>
      <c r="J235" s="129"/>
      <c r="K235" s="129">
        <f>SUM(K236:K238)</f>
        <v>2704.15</v>
      </c>
      <c r="L235" s="129"/>
      <c r="M235" s="129">
        <f>SUM(M236:M238)</f>
        <v>0</v>
      </c>
      <c r="N235" s="129"/>
      <c r="O235" s="129">
        <f>SUM(O236:O238)</f>
        <v>0</v>
      </c>
      <c r="P235" s="129"/>
      <c r="Q235" s="129">
        <f>SUM(Q236:Q238)</f>
        <v>0</v>
      </c>
      <c r="R235" s="129"/>
      <c r="S235" s="129"/>
      <c r="T235" s="129"/>
      <c r="U235" s="129"/>
      <c r="V235" s="129">
        <f>SUM(V236:V238)</f>
        <v>1.42</v>
      </c>
      <c r="W235" s="129"/>
      <c r="X235" s="129"/>
      <c r="AG235" t="s">
        <v>138</v>
      </c>
    </row>
    <row r="236" spans="1:60" ht="22.5" outlineLevel="1" x14ac:dyDescent="0.2">
      <c r="A236" s="142">
        <v>104</v>
      </c>
      <c r="B236" s="143" t="s">
        <v>419</v>
      </c>
      <c r="C236" s="149" t="s">
        <v>420</v>
      </c>
      <c r="D236" s="144" t="s">
        <v>230</v>
      </c>
      <c r="E236" s="145">
        <v>2</v>
      </c>
      <c r="F236" s="146"/>
      <c r="G236" s="147">
        <f>ROUND(E236*F236,2)</f>
        <v>0</v>
      </c>
      <c r="H236" s="124">
        <v>292.55</v>
      </c>
      <c r="I236" s="124">
        <f>ROUND(E236*H236,2)</f>
        <v>585.1</v>
      </c>
      <c r="J236" s="124">
        <v>241.45</v>
      </c>
      <c r="K236" s="124">
        <f>ROUND(E236*J236,2)</f>
        <v>482.9</v>
      </c>
      <c r="L236" s="124">
        <v>21</v>
      </c>
      <c r="M236" s="124">
        <f>G236*(1+L236/100)</f>
        <v>0</v>
      </c>
      <c r="N236" s="124">
        <v>6.4999999999999997E-4</v>
      </c>
      <c r="O236" s="124">
        <f>ROUND(E236*N236,2)</f>
        <v>0</v>
      </c>
      <c r="P236" s="124">
        <v>0</v>
      </c>
      <c r="Q236" s="124">
        <f>ROUND(E236*P236,2)</f>
        <v>0</v>
      </c>
      <c r="R236" s="124"/>
      <c r="S236" s="124" t="s">
        <v>142</v>
      </c>
      <c r="T236" s="124" t="s">
        <v>161</v>
      </c>
      <c r="U236" s="124">
        <v>0.2848</v>
      </c>
      <c r="V236" s="124">
        <f>ROUND(E236*U236,2)</f>
        <v>0.56999999999999995</v>
      </c>
      <c r="W236" s="124"/>
      <c r="X236" s="124" t="s">
        <v>143</v>
      </c>
      <c r="Y236" s="119"/>
      <c r="Z236" s="119"/>
      <c r="AA236" s="119"/>
      <c r="AB236" s="119"/>
      <c r="AC236" s="119"/>
      <c r="AD236" s="119"/>
      <c r="AE236" s="119"/>
      <c r="AF236" s="119"/>
      <c r="AG236" s="119" t="s">
        <v>144</v>
      </c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</row>
    <row r="237" spans="1:60" outlineLevel="1" x14ac:dyDescent="0.2">
      <c r="A237" s="142">
        <v>105</v>
      </c>
      <c r="B237" s="143" t="s">
        <v>421</v>
      </c>
      <c r="C237" s="149" t="s">
        <v>422</v>
      </c>
      <c r="D237" s="144" t="s">
        <v>423</v>
      </c>
      <c r="E237" s="145">
        <v>3</v>
      </c>
      <c r="F237" s="146"/>
      <c r="G237" s="147">
        <f>ROUND(E237*F237,2)</f>
        <v>0</v>
      </c>
      <c r="H237" s="124">
        <v>821.76</v>
      </c>
      <c r="I237" s="124">
        <f>ROUND(E237*H237,2)</f>
        <v>2465.2800000000002</v>
      </c>
      <c r="J237" s="124">
        <v>678.24</v>
      </c>
      <c r="K237" s="124">
        <f>ROUND(E237*J237,2)</f>
        <v>2034.72</v>
      </c>
      <c r="L237" s="124">
        <v>21</v>
      </c>
      <c r="M237" s="124">
        <f>G237*(1+L237/100)</f>
        <v>0</v>
      </c>
      <c r="N237" s="124">
        <v>6.4999999999999997E-4</v>
      </c>
      <c r="O237" s="124">
        <f>ROUND(E237*N237,2)</f>
        <v>0</v>
      </c>
      <c r="P237" s="124">
        <v>0</v>
      </c>
      <c r="Q237" s="124">
        <f>ROUND(E237*P237,2)</f>
        <v>0</v>
      </c>
      <c r="R237" s="124"/>
      <c r="S237" s="124" t="s">
        <v>160</v>
      </c>
      <c r="T237" s="124" t="s">
        <v>161</v>
      </c>
      <c r="U237" s="124">
        <v>0.2848</v>
      </c>
      <c r="V237" s="124">
        <f>ROUND(E237*U237,2)</f>
        <v>0.85</v>
      </c>
      <c r="W237" s="124"/>
      <c r="X237" s="124" t="s">
        <v>143</v>
      </c>
      <c r="Y237" s="119"/>
      <c r="Z237" s="119"/>
      <c r="AA237" s="119"/>
      <c r="AB237" s="119"/>
      <c r="AC237" s="119"/>
      <c r="AD237" s="119"/>
      <c r="AE237" s="119"/>
      <c r="AF237" s="119"/>
      <c r="AG237" s="119" t="s">
        <v>144</v>
      </c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</row>
    <row r="238" spans="1:60" outlineLevel="1" x14ac:dyDescent="0.2">
      <c r="A238" s="142">
        <v>106</v>
      </c>
      <c r="B238" s="143" t="s">
        <v>424</v>
      </c>
      <c r="C238" s="149" t="s">
        <v>425</v>
      </c>
      <c r="D238" s="144" t="s">
        <v>0</v>
      </c>
      <c r="E238" s="145">
        <v>55.68</v>
      </c>
      <c r="F238" s="146"/>
      <c r="G238" s="147">
        <f>ROUND(E238*F238,2)</f>
        <v>0</v>
      </c>
      <c r="H238" s="124">
        <v>0</v>
      </c>
      <c r="I238" s="124">
        <f>ROUND(E238*H238,2)</f>
        <v>0</v>
      </c>
      <c r="J238" s="124">
        <v>3.35</v>
      </c>
      <c r="K238" s="124">
        <f>ROUND(E238*J238,2)</f>
        <v>186.53</v>
      </c>
      <c r="L238" s="124">
        <v>21</v>
      </c>
      <c r="M238" s="124">
        <f>G238*(1+L238/100)</f>
        <v>0</v>
      </c>
      <c r="N238" s="124">
        <v>0</v>
      </c>
      <c r="O238" s="124">
        <f>ROUND(E238*N238,2)</f>
        <v>0</v>
      </c>
      <c r="P238" s="124">
        <v>0</v>
      </c>
      <c r="Q238" s="124">
        <f>ROUND(E238*P238,2)</f>
        <v>0</v>
      </c>
      <c r="R238" s="124"/>
      <c r="S238" s="124" t="s">
        <v>142</v>
      </c>
      <c r="T238" s="124" t="s">
        <v>142</v>
      </c>
      <c r="U238" s="124">
        <v>0</v>
      </c>
      <c r="V238" s="124">
        <f>ROUND(E238*U238,2)</f>
        <v>0</v>
      </c>
      <c r="W238" s="124"/>
      <c r="X238" s="124" t="s">
        <v>273</v>
      </c>
      <c r="Y238" s="119"/>
      <c r="Z238" s="119"/>
      <c r="AA238" s="119"/>
      <c r="AB238" s="119"/>
      <c r="AC238" s="119"/>
      <c r="AD238" s="119"/>
      <c r="AE238" s="119"/>
      <c r="AF238" s="119"/>
      <c r="AG238" s="119" t="s">
        <v>274</v>
      </c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</row>
    <row r="239" spans="1:60" x14ac:dyDescent="0.2">
      <c r="A239" s="130" t="s">
        <v>137</v>
      </c>
      <c r="B239" s="131" t="s">
        <v>79</v>
      </c>
      <c r="C239" s="148" t="s">
        <v>80</v>
      </c>
      <c r="D239" s="132"/>
      <c r="E239" s="133"/>
      <c r="F239" s="134"/>
      <c r="G239" s="135">
        <f>SUMIF(AG240:AG242,"&lt;&gt;NOR",G240:G242)</f>
        <v>0</v>
      </c>
      <c r="H239" s="129"/>
      <c r="I239" s="129">
        <f>SUM(I240:I242)</f>
        <v>691.52</v>
      </c>
      <c r="J239" s="129"/>
      <c r="K239" s="129">
        <f>SUM(K240:K242)</f>
        <v>473.32</v>
      </c>
      <c r="L239" s="129"/>
      <c r="M239" s="129">
        <f>SUM(M240:M242)</f>
        <v>0</v>
      </c>
      <c r="N239" s="129"/>
      <c r="O239" s="129">
        <f>SUM(O240:O242)</f>
        <v>0</v>
      </c>
      <c r="P239" s="129"/>
      <c r="Q239" s="129">
        <f>SUM(Q240:Q242)</f>
        <v>0</v>
      </c>
      <c r="R239" s="129"/>
      <c r="S239" s="129"/>
      <c r="T239" s="129"/>
      <c r="U239" s="129"/>
      <c r="V239" s="129">
        <f>SUM(V240:V242)</f>
        <v>0.25</v>
      </c>
      <c r="W239" s="129"/>
      <c r="X239" s="129"/>
      <c r="AG239" t="s">
        <v>138</v>
      </c>
    </row>
    <row r="240" spans="1:60" ht="22.5" outlineLevel="1" x14ac:dyDescent="0.2">
      <c r="A240" s="142">
        <v>107</v>
      </c>
      <c r="B240" s="143" t="s">
        <v>426</v>
      </c>
      <c r="C240" s="149" t="s">
        <v>427</v>
      </c>
      <c r="D240" s="144" t="s">
        <v>141</v>
      </c>
      <c r="E240" s="145">
        <v>1</v>
      </c>
      <c r="F240" s="146"/>
      <c r="G240" s="147">
        <f>ROUND(E240*F240,2)</f>
        <v>0</v>
      </c>
      <c r="H240" s="124">
        <v>691.52</v>
      </c>
      <c r="I240" s="124">
        <f>ROUND(E240*H240,2)</f>
        <v>691.52</v>
      </c>
      <c r="J240" s="124">
        <v>139.47999999999999</v>
      </c>
      <c r="K240" s="124">
        <f>ROUND(E240*J240,2)</f>
        <v>139.47999999999999</v>
      </c>
      <c r="L240" s="124">
        <v>21</v>
      </c>
      <c r="M240" s="124">
        <f>G240*(1+L240/100)</f>
        <v>0</v>
      </c>
      <c r="N240" s="124">
        <v>8.9999999999999998E-4</v>
      </c>
      <c r="O240" s="124">
        <f>ROUND(E240*N240,2)</f>
        <v>0</v>
      </c>
      <c r="P240" s="124">
        <v>0</v>
      </c>
      <c r="Q240" s="124">
        <f>ROUND(E240*P240,2)</f>
        <v>0</v>
      </c>
      <c r="R240" s="124"/>
      <c r="S240" s="124" t="s">
        <v>142</v>
      </c>
      <c r="T240" s="124" t="s">
        <v>161</v>
      </c>
      <c r="U240" s="124">
        <v>0.247</v>
      </c>
      <c r="V240" s="124">
        <f>ROUND(E240*U240,2)</f>
        <v>0.25</v>
      </c>
      <c r="W240" s="124"/>
      <c r="X240" s="124" t="s">
        <v>143</v>
      </c>
      <c r="Y240" s="119"/>
      <c r="Z240" s="119"/>
      <c r="AA240" s="119"/>
      <c r="AB240" s="119"/>
      <c r="AC240" s="119"/>
      <c r="AD240" s="119"/>
      <c r="AE240" s="119"/>
      <c r="AF240" s="119"/>
      <c r="AG240" s="119" t="s">
        <v>144</v>
      </c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</row>
    <row r="241" spans="1:60" outlineLevel="1" x14ac:dyDescent="0.2">
      <c r="A241" s="142">
        <v>108</v>
      </c>
      <c r="B241" s="143" t="s">
        <v>428</v>
      </c>
      <c r="C241" s="149" t="s">
        <v>429</v>
      </c>
      <c r="D241" s="144" t="s">
        <v>141</v>
      </c>
      <c r="E241" s="145">
        <v>1</v>
      </c>
      <c r="F241" s="146"/>
      <c r="G241" s="147">
        <f>ROUND(E241*F241,2)</f>
        <v>0</v>
      </c>
      <c r="H241" s="124">
        <v>0</v>
      </c>
      <c r="I241" s="124">
        <f>ROUND(E241*H241,2)</f>
        <v>0</v>
      </c>
      <c r="J241" s="124">
        <v>311</v>
      </c>
      <c r="K241" s="124">
        <f>ROUND(E241*J241,2)</f>
        <v>311</v>
      </c>
      <c r="L241" s="124">
        <v>21</v>
      </c>
      <c r="M241" s="124">
        <f>G241*(1+L241/100)</f>
        <v>0</v>
      </c>
      <c r="N241" s="124">
        <v>0</v>
      </c>
      <c r="O241" s="124">
        <f>ROUND(E241*N241,2)</f>
        <v>0</v>
      </c>
      <c r="P241" s="124">
        <v>0</v>
      </c>
      <c r="Q241" s="124">
        <f>ROUND(E241*P241,2)</f>
        <v>0</v>
      </c>
      <c r="R241" s="124"/>
      <c r="S241" s="124" t="s">
        <v>160</v>
      </c>
      <c r="T241" s="124" t="s">
        <v>142</v>
      </c>
      <c r="U241" s="124">
        <v>0</v>
      </c>
      <c r="V241" s="124">
        <f>ROUND(E241*U241,2)</f>
        <v>0</v>
      </c>
      <c r="W241" s="124"/>
      <c r="X241" s="124" t="s">
        <v>143</v>
      </c>
      <c r="Y241" s="119"/>
      <c r="Z241" s="119"/>
      <c r="AA241" s="119"/>
      <c r="AB241" s="119"/>
      <c r="AC241" s="119"/>
      <c r="AD241" s="119"/>
      <c r="AE241" s="119"/>
      <c r="AF241" s="119"/>
      <c r="AG241" s="119" t="s">
        <v>144</v>
      </c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</row>
    <row r="242" spans="1:60" outlineLevel="1" x14ac:dyDescent="0.2">
      <c r="A242" s="142">
        <v>109</v>
      </c>
      <c r="B242" s="143" t="s">
        <v>430</v>
      </c>
      <c r="C242" s="149" t="s">
        <v>431</v>
      </c>
      <c r="D242" s="144" t="s">
        <v>0</v>
      </c>
      <c r="E242" s="145">
        <v>11.42</v>
      </c>
      <c r="F242" s="146"/>
      <c r="G242" s="147">
        <f>ROUND(E242*F242,2)</f>
        <v>0</v>
      </c>
      <c r="H242" s="124">
        <v>0</v>
      </c>
      <c r="I242" s="124">
        <f>ROUND(E242*H242,2)</f>
        <v>0</v>
      </c>
      <c r="J242" s="124">
        <v>2</v>
      </c>
      <c r="K242" s="124">
        <f>ROUND(E242*J242,2)</f>
        <v>22.84</v>
      </c>
      <c r="L242" s="124">
        <v>21</v>
      </c>
      <c r="M242" s="124">
        <f>G242*(1+L242/100)</f>
        <v>0</v>
      </c>
      <c r="N242" s="124">
        <v>0</v>
      </c>
      <c r="O242" s="124">
        <f>ROUND(E242*N242,2)</f>
        <v>0</v>
      </c>
      <c r="P242" s="124">
        <v>0</v>
      </c>
      <c r="Q242" s="124">
        <f>ROUND(E242*P242,2)</f>
        <v>0</v>
      </c>
      <c r="R242" s="124"/>
      <c r="S242" s="124" t="s">
        <v>142</v>
      </c>
      <c r="T242" s="124" t="s">
        <v>161</v>
      </c>
      <c r="U242" s="124">
        <v>0</v>
      </c>
      <c r="V242" s="124">
        <f>ROUND(E242*U242,2)</f>
        <v>0</v>
      </c>
      <c r="W242" s="124"/>
      <c r="X242" s="124" t="s">
        <v>273</v>
      </c>
      <c r="Y242" s="119"/>
      <c r="Z242" s="119"/>
      <c r="AA242" s="119"/>
      <c r="AB242" s="119"/>
      <c r="AC242" s="119"/>
      <c r="AD242" s="119"/>
      <c r="AE242" s="119"/>
      <c r="AF242" s="119"/>
      <c r="AG242" s="119" t="s">
        <v>274</v>
      </c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</row>
    <row r="243" spans="1:60" x14ac:dyDescent="0.2">
      <c r="A243" s="130" t="s">
        <v>137</v>
      </c>
      <c r="B243" s="131" t="s">
        <v>81</v>
      </c>
      <c r="C243" s="148" t="s">
        <v>82</v>
      </c>
      <c r="D243" s="132"/>
      <c r="E243" s="133"/>
      <c r="F243" s="134"/>
      <c r="G243" s="135">
        <f>SUMIF(AG244:AG248,"&lt;&gt;NOR",G244:G248)</f>
        <v>0</v>
      </c>
      <c r="H243" s="129"/>
      <c r="I243" s="129">
        <f>SUM(I244:I248)</f>
        <v>0</v>
      </c>
      <c r="J243" s="129"/>
      <c r="K243" s="129">
        <f>SUM(K244:K248)</f>
        <v>3948.99</v>
      </c>
      <c r="L243" s="129"/>
      <c r="M243" s="129">
        <f>SUM(M244:M248)</f>
        <v>0</v>
      </c>
      <c r="N243" s="129"/>
      <c r="O243" s="129">
        <f>SUM(O244:O248)</f>
        <v>0</v>
      </c>
      <c r="P243" s="129"/>
      <c r="Q243" s="129">
        <f>SUM(Q244:Q248)</f>
        <v>0.01</v>
      </c>
      <c r="R243" s="129"/>
      <c r="S243" s="129"/>
      <c r="T243" s="129"/>
      <c r="U243" s="129"/>
      <c r="V243" s="129">
        <f>SUM(V244:V248)</f>
        <v>0.16</v>
      </c>
      <c r="W243" s="129"/>
      <c r="X243" s="129"/>
      <c r="AG243" t="s">
        <v>138</v>
      </c>
    </row>
    <row r="244" spans="1:60" outlineLevel="1" x14ac:dyDescent="0.2">
      <c r="A244" s="142">
        <v>110</v>
      </c>
      <c r="B244" s="143" t="s">
        <v>432</v>
      </c>
      <c r="C244" s="149" t="s">
        <v>433</v>
      </c>
      <c r="D244" s="144" t="s">
        <v>149</v>
      </c>
      <c r="E244" s="145">
        <v>1</v>
      </c>
      <c r="F244" s="146"/>
      <c r="G244" s="147">
        <f>ROUND(E244*F244,2)</f>
        <v>0</v>
      </c>
      <c r="H244" s="124">
        <v>0</v>
      </c>
      <c r="I244" s="124">
        <f>ROUND(E244*H244,2)</f>
        <v>0</v>
      </c>
      <c r="J244" s="124">
        <v>37.700000000000003</v>
      </c>
      <c r="K244" s="124">
        <f>ROUND(E244*J244,2)</f>
        <v>37.700000000000003</v>
      </c>
      <c r="L244" s="124">
        <v>21</v>
      </c>
      <c r="M244" s="124">
        <f>G244*(1+L244/100)</f>
        <v>0</v>
      </c>
      <c r="N244" s="124">
        <v>0</v>
      </c>
      <c r="O244" s="124">
        <f>ROUND(E244*N244,2)</f>
        <v>0</v>
      </c>
      <c r="P244" s="124">
        <v>1.057E-2</v>
      </c>
      <c r="Q244" s="124">
        <f>ROUND(E244*P244,2)</f>
        <v>0.01</v>
      </c>
      <c r="R244" s="124"/>
      <c r="S244" s="124" t="s">
        <v>142</v>
      </c>
      <c r="T244" s="124" t="s">
        <v>142</v>
      </c>
      <c r="U244" s="124">
        <v>8.2000000000000003E-2</v>
      </c>
      <c r="V244" s="124">
        <f>ROUND(E244*U244,2)</f>
        <v>0.08</v>
      </c>
      <c r="W244" s="124"/>
      <c r="X244" s="124" t="s">
        <v>143</v>
      </c>
      <c r="Y244" s="119"/>
      <c r="Z244" s="119"/>
      <c r="AA244" s="119"/>
      <c r="AB244" s="119"/>
      <c r="AC244" s="119"/>
      <c r="AD244" s="119"/>
      <c r="AE244" s="119"/>
      <c r="AF244" s="119"/>
      <c r="AG244" s="119" t="s">
        <v>144</v>
      </c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</row>
    <row r="245" spans="1:60" outlineLevel="1" x14ac:dyDescent="0.2">
      <c r="A245" s="142">
        <v>111</v>
      </c>
      <c r="B245" s="143" t="s">
        <v>434</v>
      </c>
      <c r="C245" s="149" t="s">
        <v>435</v>
      </c>
      <c r="D245" s="144" t="s">
        <v>287</v>
      </c>
      <c r="E245" s="145">
        <v>1</v>
      </c>
      <c r="F245" s="146"/>
      <c r="G245" s="147">
        <f>ROUND(E245*F245,2)</f>
        <v>0</v>
      </c>
      <c r="H245" s="124">
        <v>0</v>
      </c>
      <c r="I245" s="124">
        <f>ROUND(E245*H245,2)</f>
        <v>0</v>
      </c>
      <c r="J245" s="124">
        <v>800</v>
      </c>
      <c r="K245" s="124">
        <f>ROUND(E245*J245,2)</f>
        <v>800</v>
      </c>
      <c r="L245" s="124">
        <v>21</v>
      </c>
      <c r="M245" s="124">
        <f>G245*(1+L245/100)</f>
        <v>0</v>
      </c>
      <c r="N245" s="124">
        <v>0</v>
      </c>
      <c r="O245" s="124">
        <f>ROUND(E245*N245,2)</f>
        <v>0</v>
      </c>
      <c r="P245" s="124">
        <v>0</v>
      </c>
      <c r="Q245" s="124">
        <f>ROUND(E245*P245,2)</f>
        <v>0</v>
      </c>
      <c r="R245" s="124"/>
      <c r="S245" s="124" t="s">
        <v>142</v>
      </c>
      <c r="T245" s="124" t="s">
        <v>161</v>
      </c>
      <c r="U245" s="124">
        <v>3.1E-2</v>
      </c>
      <c r="V245" s="124">
        <f>ROUND(E245*U245,2)</f>
        <v>0.03</v>
      </c>
      <c r="W245" s="124"/>
      <c r="X245" s="124" t="s">
        <v>143</v>
      </c>
      <c r="Y245" s="119"/>
      <c r="Z245" s="119"/>
      <c r="AA245" s="119"/>
      <c r="AB245" s="119"/>
      <c r="AC245" s="119"/>
      <c r="AD245" s="119"/>
      <c r="AE245" s="119"/>
      <c r="AF245" s="119"/>
      <c r="AG245" s="119" t="s">
        <v>144</v>
      </c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H245" s="119"/>
    </row>
    <row r="246" spans="1:60" outlineLevel="1" x14ac:dyDescent="0.2">
      <c r="A246" s="142">
        <v>112</v>
      </c>
      <c r="B246" s="143" t="s">
        <v>436</v>
      </c>
      <c r="C246" s="149" t="s">
        <v>437</v>
      </c>
      <c r="D246" s="144" t="s">
        <v>287</v>
      </c>
      <c r="E246" s="145">
        <v>1</v>
      </c>
      <c r="F246" s="146"/>
      <c r="G246" s="147">
        <f>ROUND(E246*F246,2)</f>
        <v>0</v>
      </c>
      <c r="H246" s="124">
        <v>0</v>
      </c>
      <c r="I246" s="124">
        <f>ROUND(E246*H246,2)</f>
        <v>0</v>
      </c>
      <c r="J246" s="124">
        <v>500</v>
      </c>
      <c r="K246" s="124">
        <f>ROUND(E246*J246,2)</f>
        <v>500</v>
      </c>
      <c r="L246" s="124">
        <v>21</v>
      </c>
      <c r="M246" s="124">
        <f>G246*(1+L246/100)</f>
        <v>0</v>
      </c>
      <c r="N246" s="124">
        <v>0</v>
      </c>
      <c r="O246" s="124">
        <f>ROUND(E246*N246,2)</f>
        <v>0</v>
      </c>
      <c r="P246" s="124">
        <v>0</v>
      </c>
      <c r="Q246" s="124">
        <f>ROUND(E246*P246,2)</f>
        <v>0</v>
      </c>
      <c r="R246" s="124"/>
      <c r="S246" s="124" t="s">
        <v>142</v>
      </c>
      <c r="T246" s="124" t="s">
        <v>161</v>
      </c>
      <c r="U246" s="124">
        <v>5.1999999999999998E-2</v>
      </c>
      <c r="V246" s="124">
        <f>ROUND(E246*U246,2)</f>
        <v>0.05</v>
      </c>
      <c r="W246" s="124"/>
      <c r="X246" s="124" t="s">
        <v>143</v>
      </c>
      <c r="Y246" s="119"/>
      <c r="Z246" s="119"/>
      <c r="AA246" s="119"/>
      <c r="AB246" s="119"/>
      <c r="AC246" s="119"/>
      <c r="AD246" s="119"/>
      <c r="AE246" s="119"/>
      <c r="AF246" s="119"/>
      <c r="AG246" s="119" t="s">
        <v>144</v>
      </c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</row>
    <row r="247" spans="1:60" ht="33.75" outlineLevel="1" x14ac:dyDescent="0.2">
      <c r="A247" s="142">
        <v>113</v>
      </c>
      <c r="B247" s="143" t="s">
        <v>438</v>
      </c>
      <c r="C247" s="149" t="s">
        <v>439</v>
      </c>
      <c r="D247" s="144" t="s">
        <v>141</v>
      </c>
      <c r="E247" s="145">
        <v>1</v>
      </c>
      <c r="F247" s="146"/>
      <c r="G247" s="147">
        <f>ROUND(E247*F247,2)</f>
        <v>0</v>
      </c>
      <c r="H247" s="124">
        <v>0</v>
      </c>
      <c r="I247" s="124">
        <f>ROUND(E247*H247,2)</f>
        <v>0</v>
      </c>
      <c r="J247" s="124">
        <v>2500</v>
      </c>
      <c r="K247" s="124">
        <f>ROUND(E247*J247,2)</f>
        <v>2500</v>
      </c>
      <c r="L247" s="124">
        <v>21</v>
      </c>
      <c r="M247" s="124">
        <f>G247*(1+L247/100)</f>
        <v>0</v>
      </c>
      <c r="N247" s="124">
        <v>2.0000000000000002E-5</v>
      </c>
      <c r="O247" s="124">
        <f>ROUND(E247*N247,2)</f>
        <v>0</v>
      </c>
      <c r="P247" s="124">
        <v>0</v>
      </c>
      <c r="Q247" s="124">
        <f>ROUND(E247*P247,2)</f>
        <v>0</v>
      </c>
      <c r="R247" s="124"/>
      <c r="S247" s="124" t="s">
        <v>142</v>
      </c>
      <c r="T247" s="124" t="s">
        <v>161</v>
      </c>
      <c r="U247" s="124">
        <v>0</v>
      </c>
      <c r="V247" s="124">
        <f>ROUND(E247*U247,2)</f>
        <v>0</v>
      </c>
      <c r="W247" s="124"/>
      <c r="X247" s="124" t="s">
        <v>172</v>
      </c>
      <c r="Y247" s="119"/>
      <c r="Z247" s="119"/>
      <c r="AA247" s="119"/>
      <c r="AB247" s="119"/>
      <c r="AC247" s="119"/>
      <c r="AD247" s="119"/>
      <c r="AE247" s="119"/>
      <c r="AF247" s="119"/>
      <c r="AG247" s="119" t="s">
        <v>173</v>
      </c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</row>
    <row r="248" spans="1:60" outlineLevel="1" x14ac:dyDescent="0.2">
      <c r="A248" s="142">
        <v>114</v>
      </c>
      <c r="B248" s="143" t="s">
        <v>440</v>
      </c>
      <c r="C248" s="149" t="s">
        <v>441</v>
      </c>
      <c r="D248" s="144" t="s">
        <v>0</v>
      </c>
      <c r="E248" s="145">
        <v>38.377000000000002</v>
      </c>
      <c r="F248" s="146"/>
      <c r="G248" s="147">
        <f>ROUND(E248*F248,2)</f>
        <v>0</v>
      </c>
      <c r="H248" s="124">
        <v>0</v>
      </c>
      <c r="I248" s="124">
        <f>ROUND(E248*H248,2)</f>
        <v>0</v>
      </c>
      <c r="J248" s="124">
        <v>2.9</v>
      </c>
      <c r="K248" s="124">
        <f>ROUND(E248*J248,2)</f>
        <v>111.29</v>
      </c>
      <c r="L248" s="124">
        <v>21</v>
      </c>
      <c r="M248" s="124">
        <f>G248*(1+L248/100)</f>
        <v>0</v>
      </c>
      <c r="N248" s="124">
        <v>0</v>
      </c>
      <c r="O248" s="124">
        <f>ROUND(E248*N248,2)</f>
        <v>0</v>
      </c>
      <c r="P248" s="124">
        <v>0</v>
      </c>
      <c r="Q248" s="124">
        <f>ROUND(E248*P248,2)</f>
        <v>0</v>
      </c>
      <c r="R248" s="124"/>
      <c r="S248" s="124" t="s">
        <v>142</v>
      </c>
      <c r="T248" s="124" t="s">
        <v>142</v>
      </c>
      <c r="U248" s="124">
        <v>0</v>
      </c>
      <c r="V248" s="124">
        <f>ROUND(E248*U248,2)</f>
        <v>0</v>
      </c>
      <c r="W248" s="124"/>
      <c r="X248" s="124" t="s">
        <v>273</v>
      </c>
      <c r="Y248" s="119"/>
      <c r="Z248" s="119"/>
      <c r="AA248" s="119"/>
      <c r="AB248" s="119"/>
      <c r="AC248" s="119"/>
      <c r="AD248" s="119"/>
      <c r="AE248" s="119"/>
      <c r="AF248" s="119"/>
      <c r="AG248" s="119" t="s">
        <v>274</v>
      </c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</row>
    <row r="249" spans="1:60" x14ac:dyDescent="0.2">
      <c r="A249" s="130" t="s">
        <v>137</v>
      </c>
      <c r="B249" s="131" t="s">
        <v>83</v>
      </c>
      <c r="C249" s="148" t="s">
        <v>84</v>
      </c>
      <c r="D249" s="132"/>
      <c r="E249" s="133"/>
      <c r="F249" s="134"/>
      <c r="G249" s="135">
        <f>SUMIF(AG250:AG251,"&lt;&gt;NOR",G250:G251)</f>
        <v>0</v>
      </c>
      <c r="H249" s="129"/>
      <c r="I249" s="129">
        <f>SUM(I250:I251)</f>
        <v>0</v>
      </c>
      <c r="J249" s="129"/>
      <c r="K249" s="129">
        <f>SUM(K250:K251)</f>
        <v>1669.8</v>
      </c>
      <c r="L249" s="129"/>
      <c r="M249" s="129">
        <f>SUM(M250:M251)</f>
        <v>0</v>
      </c>
      <c r="N249" s="129"/>
      <c r="O249" s="129">
        <f>SUM(O250:O251)</f>
        <v>0</v>
      </c>
      <c r="P249" s="129"/>
      <c r="Q249" s="129">
        <f>SUM(Q250:Q251)</f>
        <v>0.44</v>
      </c>
      <c r="R249" s="129"/>
      <c r="S249" s="129"/>
      <c r="T249" s="129"/>
      <c r="U249" s="129"/>
      <c r="V249" s="129">
        <f>SUM(V250:V251)</f>
        <v>3.41</v>
      </c>
      <c r="W249" s="129"/>
      <c r="X249" s="129"/>
      <c r="AG249" t="s">
        <v>138</v>
      </c>
    </row>
    <row r="250" spans="1:60" outlineLevel="1" x14ac:dyDescent="0.2">
      <c r="A250" s="136">
        <v>115</v>
      </c>
      <c r="B250" s="137" t="s">
        <v>442</v>
      </c>
      <c r="C250" s="150" t="s">
        <v>443</v>
      </c>
      <c r="D250" s="138" t="s">
        <v>149</v>
      </c>
      <c r="E250" s="139">
        <v>14.52</v>
      </c>
      <c r="F250" s="140"/>
      <c r="G250" s="141">
        <f>ROUND(E250*F250,2)</f>
        <v>0</v>
      </c>
      <c r="H250" s="124">
        <v>0</v>
      </c>
      <c r="I250" s="124">
        <f>ROUND(E250*H250,2)</f>
        <v>0</v>
      </c>
      <c r="J250" s="124">
        <v>115</v>
      </c>
      <c r="K250" s="124">
        <f>ROUND(E250*J250,2)</f>
        <v>1669.8</v>
      </c>
      <c r="L250" s="124">
        <v>21</v>
      </c>
      <c r="M250" s="124">
        <f>G250*(1+L250/100)</f>
        <v>0</v>
      </c>
      <c r="N250" s="124">
        <v>0</v>
      </c>
      <c r="O250" s="124">
        <f>ROUND(E250*N250,2)</f>
        <v>0</v>
      </c>
      <c r="P250" s="124">
        <v>0.03</v>
      </c>
      <c r="Q250" s="124">
        <f>ROUND(E250*P250,2)</f>
        <v>0.44</v>
      </c>
      <c r="R250" s="124"/>
      <c r="S250" s="124" t="s">
        <v>142</v>
      </c>
      <c r="T250" s="124" t="s">
        <v>142</v>
      </c>
      <c r="U250" s="124">
        <v>0.23499999999999999</v>
      </c>
      <c r="V250" s="124">
        <f>ROUND(E250*U250,2)</f>
        <v>3.41</v>
      </c>
      <c r="W250" s="124"/>
      <c r="X250" s="124" t="s">
        <v>143</v>
      </c>
      <c r="Y250" s="119"/>
      <c r="Z250" s="119"/>
      <c r="AA250" s="119"/>
      <c r="AB250" s="119"/>
      <c r="AC250" s="119"/>
      <c r="AD250" s="119"/>
      <c r="AE250" s="119"/>
      <c r="AF250" s="119"/>
      <c r="AG250" s="119" t="s">
        <v>144</v>
      </c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</row>
    <row r="251" spans="1:60" outlineLevel="1" x14ac:dyDescent="0.2">
      <c r="A251" s="122"/>
      <c r="B251" s="123"/>
      <c r="C251" s="151" t="s">
        <v>191</v>
      </c>
      <c r="D251" s="125"/>
      <c r="E251" s="126">
        <v>14.52</v>
      </c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19"/>
      <c r="Z251" s="119"/>
      <c r="AA251" s="119"/>
      <c r="AB251" s="119"/>
      <c r="AC251" s="119"/>
      <c r="AD251" s="119"/>
      <c r="AE251" s="119"/>
      <c r="AF251" s="119"/>
      <c r="AG251" s="119" t="s">
        <v>151</v>
      </c>
      <c r="AH251" s="119">
        <v>0</v>
      </c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</row>
    <row r="252" spans="1:60" x14ac:dyDescent="0.2">
      <c r="A252" s="130" t="s">
        <v>137</v>
      </c>
      <c r="B252" s="131" t="s">
        <v>85</v>
      </c>
      <c r="C252" s="148" t="s">
        <v>86</v>
      </c>
      <c r="D252" s="132"/>
      <c r="E252" s="133"/>
      <c r="F252" s="134"/>
      <c r="G252" s="135">
        <f>SUMIF(AG253:AG254,"&lt;&gt;NOR",G253:G254)</f>
        <v>0</v>
      </c>
      <c r="H252" s="129"/>
      <c r="I252" s="129">
        <f>SUM(I253:I254)</f>
        <v>20418.900000000001</v>
      </c>
      <c r="J252" s="129"/>
      <c r="K252" s="129">
        <f>SUM(K253:K254)</f>
        <v>2813.1</v>
      </c>
      <c r="L252" s="129"/>
      <c r="M252" s="129">
        <f>SUM(M253:M254)</f>
        <v>0</v>
      </c>
      <c r="N252" s="129"/>
      <c r="O252" s="129">
        <f>SUM(O253:O254)</f>
        <v>0.3</v>
      </c>
      <c r="P252" s="129"/>
      <c r="Q252" s="129">
        <f>SUM(Q253:Q254)</f>
        <v>0</v>
      </c>
      <c r="R252" s="129"/>
      <c r="S252" s="129"/>
      <c r="T252" s="129"/>
      <c r="U252" s="129"/>
      <c r="V252" s="129">
        <f>SUM(V253:V254)</f>
        <v>6.74</v>
      </c>
      <c r="W252" s="129"/>
      <c r="X252" s="129"/>
      <c r="AG252" t="s">
        <v>138</v>
      </c>
    </row>
    <row r="253" spans="1:60" ht="33.75" outlineLevel="1" x14ac:dyDescent="0.2">
      <c r="A253" s="136">
        <v>116</v>
      </c>
      <c r="B253" s="137" t="s">
        <v>444</v>
      </c>
      <c r="C253" s="150" t="s">
        <v>445</v>
      </c>
      <c r="D253" s="138" t="s">
        <v>149</v>
      </c>
      <c r="E253" s="139">
        <v>29.04</v>
      </c>
      <c r="F253" s="140"/>
      <c r="G253" s="141">
        <f>ROUND(E253*F253,2)</f>
        <v>0</v>
      </c>
      <c r="H253" s="124">
        <v>703.13</v>
      </c>
      <c r="I253" s="124">
        <f>ROUND(E253*H253,2)</f>
        <v>20418.900000000001</v>
      </c>
      <c r="J253" s="124">
        <v>96.87</v>
      </c>
      <c r="K253" s="124">
        <f>ROUND(E253*J253,2)</f>
        <v>2813.1</v>
      </c>
      <c r="L253" s="124">
        <v>21</v>
      </c>
      <c r="M253" s="124">
        <f>G253*(1+L253/100)</f>
        <v>0</v>
      </c>
      <c r="N253" s="124">
        <v>1.0460000000000001E-2</v>
      </c>
      <c r="O253" s="124">
        <f>ROUND(E253*N253,2)</f>
        <v>0.3</v>
      </c>
      <c r="P253" s="124">
        <v>0</v>
      </c>
      <c r="Q253" s="124">
        <f>ROUND(E253*P253,2)</f>
        <v>0</v>
      </c>
      <c r="R253" s="124"/>
      <c r="S253" s="124" t="s">
        <v>142</v>
      </c>
      <c r="T253" s="124" t="s">
        <v>161</v>
      </c>
      <c r="U253" s="124">
        <v>0.23200000000000001</v>
      </c>
      <c r="V253" s="124">
        <f>ROUND(E253*U253,2)</f>
        <v>6.74</v>
      </c>
      <c r="W253" s="124"/>
      <c r="X253" s="124" t="s">
        <v>143</v>
      </c>
      <c r="Y253" s="119"/>
      <c r="Z253" s="119"/>
      <c r="AA253" s="119"/>
      <c r="AB253" s="119"/>
      <c r="AC253" s="119"/>
      <c r="AD253" s="119"/>
      <c r="AE253" s="119"/>
      <c r="AF253" s="119"/>
      <c r="AG253" s="119" t="s">
        <v>144</v>
      </c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</row>
    <row r="254" spans="1:60" outlineLevel="1" x14ac:dyDescent="0.2">
      <c r="A254" s="122"/>
      <c r="B254" s="123"/>
      <c r="C254" s="151" t="s">
        <v>446</v>
      </c>
      <c r="D254" s="125"/>
      <c r="E254" s="126">
        <v>29.04</v>
      </c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19"/>
      <c r="Z254" s="119"/>
      <c r="AA254" s="119"/>
      <c r="AB254" s="119"/>
      <c r="AC254" s="119"/>
      <c r="AD254" s="119"/>
      <c r="AE254" s="119"/>
      <c r="AF254" s="119"/>
      <c r="AG254" s="119" t="s">
        <v>151</v>
      </c>
      <c r="AH254" s="119">
        <v>0</v>
      </c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</row>
    <row r="255" spans="1:60" x14ac:dyDescent="0.2">
      <c r="A255" s="130" t="s">
        <v>137</v>
      </c>
      <c r="B255" s="131" t="s">
        <v>87</v>
      </c>
      <c r="C255" s="148" t="s">
        <v>88</v>
      </c>
      <c r="D255" s="132"/>
      <c r="E255" s="133"/>
      <c r="F255" s="134"/>
      <c r="G255" s="135">
        <f>SUMIF(AG256:AG275,"&lt;&gt;NOR",G256:G275)</f>
        <v>0</v>
      </c>
      <c r="H255" s="129"/>
      <c r="I255" s="129">
        <f>SUM(I256:I275)</f>
        <v>0</v>
      </c>
      <c r="J255" s="129"/>
      <c r="K255" s="129">
        <f>SUM(K256:K275)</f>
        <v>90174.430000000008</v>
      </c>
      <c r="L255" s="129"/>
      <c r="M255" s="129">
        <f>SUM(M256:M275)</f>
        <v>0</v>
      </c>
      <c r="N255" s="129"/>
      <c r="O255" s="129">
        <f>SUM(O256:O275)</f>
        <v>0</v>
      </c>
      <c r="P255" s="129"/>
      <c r="Q255" s="129">
        <f>SUM(Q256:Q275)</f>
        <v>1.4</v>
      </c>
      <c r="R255" s="129"/>
      <c r="S255" s="129"/>
      <c r="T255" s="129"/>
      <c r="U255" s="129"/>
      <c r="V255" s="129">
        <f>SUM(V256:V275)</f>
        <v>22.689999999999998</v>
      </c>
      <c r="W255" s="129"/>
      <c r="X255" s="129"/>
      <c r="AG255" t="s">
        <v>138</v>
      </c>
    </row>
    <row r="256" spans="1:60" outlineLevel="1" x14ac:dyDescent="0.2">
      <c r="A256" s="142">
        <v>117</v>
      </c>
      <c r="B256" s="143" t="s">
        <v>447</v>
      </c>
      <c r="C256" s="149" t="s">
        <v>448</v>
      </c>
      <c r="D256" s="144" t="s">
        <v>141</v>
      </c>
      <c r="E256" s="145">
        <v>10</v>
      </c>
      <c r="F256" s="146"/>
      <c r="G256" s="147">
        <f t="shared" ref="G256:G261" si="35">ROUND(E256*F256,2)</f>
        <v>0</v>
      </c>
      <c r="H256" s="124">
        <v>0</v>
      </c>
      <c r="I256" s="124">
        <f t="shared" ref="I256:I261" si="36">ROUND(E256*H256,2)</f>
        <v>0</v>
      </c>
      <c r="J256" s="124">
        <v>739</v>
      </c>
      <c r="K256" s="124">
        <f t="shared" ref="K256:K261" si="37">ROUND(E256*J256,2)</f>
        <v>7390</v>
      </c>
      <c r="L256" s="124">
        <v>21</v>
      </c>
      <c r="M256" s="124">
        <f t="shared" ref="M256:M261" si="38">G256*(1+L256/100)</f>
        <v>0</v>
      </c>
      <c r="N256" s="124">
        <v>0</v>
      </c>
      <c r="O256" s="124">
        <f t="shared" ref="O256:O261" si="39">ROUND(E256*N256,2)</f>
        <v>0</v>
      </c>
      <c r="P256" s="124">
        <v>0</v>
      </c>
      <c r="Q256" s="124">
        <f t="shared" ref="Q256:Q261" si="40">ROUND(E256*P256,2)</f>
        <v>0</v>
      </c>
      <c r="R256" s="124"/>
      <c r="S256" s="124" t="s">
        <v>142</v>
      </c>
      <c r="T256" s="124" t="s">
        <v>161</v>
      </c>
      <c r="U256" s="124">
        <v>1.45</v>
      </c>
      <c r="V256" s="124">
        <f t="shared" ref="V256:V261" si="41">ROUND(E256*U256,2)</f>
        <v>14.5</v>
      </c>
      <c r="W256" s="124"/>
      <c r="X256" s="124" t="s">
        <v>143</v>
      </c>
      <c r="Y256" s="119"/>
      <c r="Z256" s="119"/>
      <c r="AA256" s="119"/>
      <c r="AB256" s="119"/>
      <c r="AC256" s="119"/>
      <c r="AD256" s="119"/>
      <c r="AE256" s="119"/>
      <c r="AF256" s="119"/>
      <c r="AG256" s="119" t="s">
        <v>144</v>
      </c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</row>
    <row r="257" spans="1:60" outlineLevel="1" x14ac:dyDescent="0.2">
      <c r="A257" s="142">
        <v>118</v>
      </c>
      <c r="B257" s="143" t="s">
        <v>449</v>
      </c>
      <c r="C257" s="149" t="s">
        <v>450</v>
      </c>
      <c r="D257" s="144" t="s">
        <v>141</v>
      </c>
      <c r="E257" s="145">
        <v>4</v>
      </c>
      <c r="F257" s="146"/>
      <c r="G257" s="147">
        <f t="shared" si="35"/>
        <v>0</v>
      </c>
      <c r="H257" s="124">
        <v>0</v>
      </c>
      <c r="I257" s="124">
        <f t="shared" si="36"/>
        <v>0</v>
      </c>
      <c r="J257" s="124">
        <v>50.6</v>
      </c>
      <c r="K257" s="124">
        <f t="shared" si="37"/>
        <v>202.4</v>
      </c>
      <c r="L257" s="124">
        <v>21</v>
      </c>
      <c r="M257" s="124">
        <f t="shared" si="38"/>
        <v>0</v>
      </c>
      <c r="N257" s="124">
        <v>0</v>
      </c>
      <c r="O257" s="124">
        <f t="shared" si="39"/>
        <v>0</v>
      </c>
      <c r="P257" s="124">
        <v>1.8E-3</v>
      </c>
      <c r="Q257" s="124">
        <f t="shared" si="40"/>
        <v>0.01</v>
      </c>
      <c r="R257" s="124"/>
      <c r="S257" s="124" t="s">
        <v>142</v>
      </c>
      <c r="T257" s="124" t="s">
        <v>142</v>
      </c>
      <c r="U257" s="124">
        <v>0.11</v>
      </c>
      <c r="V257" s="124">
        <f t="shared" si="41"/>
        <v>0.44</v>
      </c>
      <c r="W257" s="124"/>
      <c r="X257" s="124" t="s">
        <v>143</v>
      </c>
      <c r="Y257" s="119"/>
      <c r="Z257" s="119"/>
      <c r="AA257" s="119"/>
      <c r="AB257" s="119"/>
      <c r="AC257" s="119"/>
      <c r="AD257" s="119"/>
      <c r="AE257" s="119"/>
      <c r="AF257" s="119"/>
      <c r="AG257" s="119" t="s">
        <v>144</v>
      </c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</row>
    <row r="258" spans="1:60" outlineLevel="1" x14ac:dyDescent="0.2">
      <c r="A258" s="142">
        <v>119</v>
      </c>
      <c r="B258" s="143" t="s">
        <v>451</v>
      </c>
      <c r="C258" s="149" t="s">
        <v>452</v>
      </c>
      <c r="D258" s="144" t="s">
        <v>141</v>
      </c>
      <c r="E258" s="145">
        <v>1</v>
      </c>
      <c r="F258" s="146"/>
      <c r="G258" s="147">
        <f t="shared" si="35"/>
        <v>0</v>
      </c>
      <c r="H258" s="124">
        <v>0</v>
      </c>
      <c r="I258" s="124">
        <f t="shared" si="36"/>
        <v>0</v>
      </c>
      <c r="J258" s="124">
        <v>68.900000000000006</v>
      </c>
      <c r="K258" s="124">
        <f t="shared" si="37"/>
        <v>68.900000000000006</v>
      </c>
      <c r="L258" s="124">
        <v>21</v>
      </c>
      <c r="M258" s="124">
        <f t="shared" si="38"/>
        <v>0</v>
      </c>
      <c r="N258" s="124">
        <v>0</v>
      </c>
      <c r="O258" s="124">
        <f t="shared" si="39"/>
        <v>0</v>
      </c>
      <c r="P258" s="124">
        <v>2.2300000000000002E-3</v>
      </c>
      <c r="Q258" s="124">
        <f t="shared" si="40"/>
        <v>0</v>
      </c>
      <c r="R258" s="124"/>
      <c r="S258" s="124" t="s">
        <v>142</v>
      </c>
      <c r="T258" s="124" t="s">
        <v>142</v>
      </c>
      <c r="U258" s="124">
        <v>0.15</v>
      </c>
      <c r="V258" s="124">
        <f t="shared" si="41"/>
        <v>0.15</v>
      </c>
      <c r="W258" s="124"/>
      <c r="X258" s="124" t="s">
        <v>143</v>
      </c>
      <c r="Y258" s="119"/>
      <c r="Z258" s="119"/>
      <c r="AA258" s="119"/>
      <c r="AB258" s="119"/>
      <c r="AC258" s="119"/>
      <c r="AD258" s="119"/>
      <c r="AE258" s="119"/>
      <c r="AF258" s="119"/>
      <c r="AG258" s="119" t="s">
        <v>144</v>
      </c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</row>
    <row r="259" spans="1:60" ht="22.5" outlineLevel="1" x14ac:dyDescent="0.2">
      <c r="A259" s="142">
        <v>120</v>
      </c>
      <c r="B259" s="143" t="s">
        <v>453</v>
      </c>
      <c r="C259" s="149" t="s">
        <v>454</v>
      </c>
      <c r="D259" s="144" t="s">
        <v>141</v>
      </c>
      <c r="E259" s="145">
        <v>8</v>
      </c>
      <c r="F259" s="146"/>
      <c r="G259" s="147">
        <f t="shared" si="35"/>
        <v>0</v>
      </c>
      <c r="H259" s="124">
        <v>0</v>
      </c>
      <c r="I259" s="124">
        <f t="shared" si="36"/>
        <v>0</v>
      </c>
      <c r="J259" s="124">
        <v>250</v>
      </c>
      <c r="K259" s="124">
        <f t="shared" si="37"/>
        <v>2000</v>
      </c>
      <c r="L259" s="124">
        <v>21</v>
      </c>
      <c r="M259" s="124">
        <f t="shared" si="38"/>
        <v>0</v>
      </c>
      <c r="N259" s="124">
        <v>0</v>
      </c>
      <c r="O259" s="124">
        <f t="shared" si="39"/>
        <v>0</v>
      </c>
      <c r="P259" s="124">
        <v>0.17399999999999999</v>
      </c>
      <c r="Q259" s="124">
        <f t="shared" si="40"/>
        <v>1.39</v>
      </c>
      <c r="R259" s="124"/>
      <c r="S259" s="124" t="s">
        <v>142</v>
      </c>
      <c r="T259" s="124" t="s">
        <v>161</v>
      </c>
      <c r="U259" s="124">
        <v>0.95</v>
      </c>
      <c r="V259" s="124">
        <f t="shared" si="41"/>
        <v>7.6</v>
      </c>
      <c r="W259" s="124"/>
      <c r="X259" s="124" t="s">
        <v>143</v>
      </c>
      <c r="Y259" s="119"/>
      <c r="Z259" s="119"/>
      <c r="AA259" s="119"/>
      <c r="AB259" s="119"/>
      <c r="AC259" s="119"/>
      <c r="AD259" s="119"/>
      <c r="AE259" s="119"/>
      <c r="AF259" s="119"/>
      <c r="AG259" s="119" t="s">
        <v>144</v>
      </c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</row>
    <row r="260" spans="1:60" ht="22.5" outlineLevel="1" x14ac:dyDescent="0.2">
      <c r="A260" s="142">
        <v>121</v>
      </c>
      <c r="B260" s="143" t="s">
        <v>455</v>
      </c>
      <c r="C260" s="149" t="s">
        <v>456</v>
      </c>
      <c r="D260" s="144" t="s">
        <v>141</v>
      </c>
      <c r="E260" s="145">
        <v>1</v>
      </c>
      <c r="F260" s="146"/>
      <c r="G260" s="147">
        <f t="shared" si="35"/>
        <v>0</v>
      </c>
      <c r="H260" s="124">
        <v>0</v>
      </c>
      <c r="I260" s="124">
        <f t="shared" si="36"/>
        <v>0</v>
      </c>
      <c r="J260" s="124">
        <v>2500</v>
      </c>
      <c r="K260" s="124">
        <f t="shared" si="37"/>
        <v>2500</v>
      </c>
      <c r="L260" s="124">
        <v>21</v>
      </c>
      <c r="M260" s="124">
        <f t="shared" si="38"/>
        <v>0</v>
      </c>
      <c r="N260" s="124">
        <v>0</v>
      </c>
      <c r="O260" s="124">
        <f t="shared" si="39"/>
        <v>0</v>
      </c>
      <c r="P260" s="124">
        <v>0</v>
      </c>
      <c r="Q260" s="124">
        <f t="shared" si="40"/>
        <v>0</v>
      </c>
      <c r="R260" s="124"/>
      <c r="S260" s="124" t="s">
        <v>160</v>
      </c>
      <c r="T260" s="124" t="s">
        <v>161</v>
      </c>
      <c r="U260" s="124">
        <v>0</v>
      </c>
      <c r="V260" s="124">
        <f t="shared" si="41"/>
        <v>0</v>
      </c>
      <c r="W260" s="124"/>
      <c r="X260" s="124" t="s">
        <v>172</v>
      </c>
      <c r="Y260" s="119"/>
      <c r="Z260" s="119"/>
      <c r="AA260" s="119"/>
      <c r="AB260" s="119"/>
      <c r="AC260" s="119"/>
      <c r="AD260" s="119"/>
      <c r="AE260" s="119"/>
      <c r="AF260" s="119"/>
      <c r="AG260" s="119" t="s">
        <v>173</v>
      </c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</row>
    <row r="261" spans="1:60" ht="22.5" outlineLevel="1" x14ac:dyDescent="0.2">
      <c r="A261" s="136">
        <v>122</v>
      </c>
      <c r="B261" s="137" t="s">
        <v>457</v>
      </c>
      <c r="C261" s="150" t="s">
        <v>458</v>
      </c>
      <c r="D261" s="138" t="s">
        <v>230</v>
      </c>
      <c r="E261" s="139">
        <v>3</v>
      </c>
      <c r="F261" s="140"/>
      <c r="G261" s="141">
        <f t="shared" si="35"/>
        <v>0</v>
      </c>
      <c r="H261" s="124">
        <v>0</v>
      </c>
      <c r="I261" s="124">
        <f t="shared" si="36"/>
        <v>0</v>
      </c>
      <c r="J261" s="124">
        <v>25415</v>
      </c>
      <c r="K261" s="124">
        <f t="shared" si="37"/>
        <v>76245</v>
      </c>
      <c r="L261" s="124">
        <v>21</v>
      </c>
      <c r="M261" s="124">
        <f t="shared" si="38"/>
        <v>0</v>
      </c>
      <c r="N261" s="124">
        <v>0</v>
      </c>
      <c r="O261" s="124">
        <f t="shared" si="39"/>
        <v>0</v>
      </c>
      <c r="P261" s="124">
        <v>0</v>
      </c>
      <c r="Q261" s="124">
        <f t="shared" si="40"/>
        <v>0</v>
      </c>
      <c r="R261" s="124"/>
      <c r="S261" s="124" t="s">
        <v>160</v>
      </c>
      <c r="T261" s="124" t="s">
        <v>161</v>
      </c>
      <c r="U261" s="124">
        <v>0</v>
      </c>
      <c r="V261" s="124">
        <f t="shared" si="41"/>
        <v>0</v>
      </c>
      <c r="W261" s="124"/>
      <c r="X261" s="124" t="s">
        <v>172</v>
      </c>
      <c r="Y261" s="119"/>
      <c r="Z261" s="119"/>
      <c r="AA261" s="119"/>
      <c r="AB261" s="119"/>
      <c r="AC261" s="119"/>
      <c r="AD261" s="119"/>
      <c r="AE261" s="119"/>
      <c r="AF261" s="119"/>
      <c r="AG261" s="119" t="s">
        <v>173</v>
      </c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</row>
    <row r="262" spans="1:60" ht="22.5" outlineLevel="1" x14ac:dyDescent="0.2">
      <c r="A262" s="122"/>
      <c r="B262" s="123"/>
      <c r="C262" s="151" t="s">
        <v>459</v>
      </c>
      <c r="D262" s="125"/>
      <c r="E262" s="126">
        <v>3</v>
      </c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19"/>
      <c r="Z262" s="119"/>
      <c r="AA262" s="119"/>
      <c r="AB262" s="119"/>
      <c r="AC262" s="119"/>
      <c r="AD262" s="119"/>
      <c r="AE262" s="119"/>
      <c r="AF262" s="119"/>
      <c r="AG262" s="119" t="s">
        <v>151</v>
      </c>
      <c r="AH262" s="119">
        <v>0</v>
      </c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</row>
    <row r="263" spans="1:60" outlineLevel="1" x14ac:dyDescent="0.2">
      <c r="A263" s="122"/>
      <c r="B263" s="123"/>
      <c r="C263" s="151" t="s">
        <v>460</v>
      </c>
      <c r="D263" s="125"/>
      <c r="E263" s="126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19"/>
      <c r="Z263" s="119"/>
      <c r="AA263" s="119"/>
      <c r="AB263" s="119"/>
      <c r="AC263" s="119"/>
      <c r="AD263" s="119"/>
      <c r="AE263" s="119"/>
      <c r="AF263" s="119"/>
      <c r="AG263" s="119" t="s">
        <v>151</v>
      </c>
      <c r="AH263" s="119">
        <v>0</v>
      </c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</row>
    <row r="264" spans="1:60" outlineLevel="1" x14ac:dyDescent="0.2">
      <c r="A264" s="122"/>
      <c r="B264" s="123"/>
      <c r="C264" s="151" t="s">
        <v>461</v>
      </c>
      <c r="D264" s="125"/>
      <c r="E264" s="126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19"/>
      <c r="Z264" s="119"/>
      <c r="AA264" s="119"/>
      <c r="AB264" s="119"/>
      <c r="AC264" s="119"/>
      <c r="AD264" s="119"/>
      <c r="AE264" s="119"/>
      <c r="AF264" s="119"/>
      <c r="AG264" s="119" t="s">
        <v>151</v>
      </c>
      <c r="AH264" s="119">
        <v>0</v>
      </c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</row>
    <row r="265" spans="1:60" ht="22.5" outlineLevel="1" x14ac:dyDescent="0.2">
      <c r="A265" s="122"/>
      <c r="B265" s="123"/>
      <c r="C265" s="151" t="s">
        <v>462</v>
      </c>
      <c r="D265" s="125"/>
      <c r="E265" s="126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19"/>
      <c r="Z265" s="119"/>
      <c r="AA265" s="119"/>
      <c r="AB265" s="119"/>
      <c r="AC265" s="119"/>
      <c r="AD265" s="119"/>
      <c r="AE265" s="119"/>
      <c r="AF265" s="119"/>
      <c r="AG265" s="119" t="s">
        <v>151</v>
      </c>
      <c r="AH265" s="119">
        <v>0</v>
      </c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</row>
    <row r="266" spans="1:60" outlineLevel="1" x14ac:dyDescent="0.2">
      <c r="A266" s="122"/>
      <c r="B266" s="123"/>
      <c r="C266" s="151" t="s">
        <v>463</v>
      </c>
      <c r="D266" s="125"/>
      <c r="E266" s="126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19"/>
      <c r="Z266" s="119"/>
      <c r="AA266" s="119"/>
      <c r="AB266" s="119"/>
      <c r="AC266" s="119"/>
      <c r="AD266" s="119"/>
      <c r="AE266" s="119"/>
      <c r="AF266" s="119"/>
      <c r="AG266" s="119" t="s">
        <v>151</v>
      </c>
      <c r="AH266" s="119">
        <v>0</v>
      </c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</row>
    <row r="267" spans="1:60" ht="22.5" outlineLevel="1" x14ac:dyDescent="0.2">
      <c r="A267" s="122"/>
      <c r="B267" s="123"/>
      <c r="C267" s="151" t="s">
        <v>464</v>
      </c>
      <c r="D267" s="125"/>
      <c r="E267" s="126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19"/>
      <c r="Z267" s="119"/>
      <c r="AA267" s="119"/>
      <c r="AB267" s="119"/>
      <c r="AC267" s="119"/>
      <c r="AD267" s="119"/>
      <c r="AE267" s="119"/>
      <c r="AF267" s="119"/>
      <c r="AG267" s="119" t="s">
        <v>151</v>
      </c>
      <c r="AH267" s="119">
        <v>0</v>
      </c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</row>
    <row r="268" spans="1:60" ht="22.5" outlineLevel="1" x14ac:dyDescent="0.2">
      <c r="A268" s="122"/>
      <c r="B268" s="123"/>
      <c r="C268" s="151" t="s">
        <v>465</v>
      </c>
      <c r="D268" s="125"/>
      <c r="E268" s="126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19"/>
      <c r="Z268" s="119"/>
      <c r="AA268" s="119"/>
      <c r="AB268" s="119"/>
      <c r="AC268" s="119"/>
      <c r="AD268" s="119"/>
      <c r="AE268" s="119"/>
      <c r="AF268" s="119"/>
      <c r="AG268" s="119" t="s">
        <v>151</v>
      </c>
      <c r="AH268" s="119">
        <v>0</v>
      </c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</row>
    <row r="269" spans="1:60" outlineLevel="1" x14ac:dyDescent="0.2">
      <c r="A269" s="122"/>
      <c r="B269" s="123"/>
      <c r="C269" s="151" t="s">
        <v>466</v>
      </c>
      <c r="D269" s="125"/>
      <c r="E269" s="126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19"/>
      <c r="Z269" s="119"/>
      <c r="AA269" s="119"/>
      <c r="AB269" s="119"/>
      <c r="AC269" s="119"/>
      <c r="AD269" s="119"/>
      <c r="AE269" s="119"/>
      <c r="AF269" s="119"/>
      <c r="AG269" s="119" t="s">
        <v>151</v>
      </c>
      <c r="AH269" s="119">
        <v>0</v>
      </c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</row>
    <row r="270" spans="1:60" outlineLevel="1" x14ac:dyDescent="0.2">
      <c r="A270" s="122"/>
      <c r="B270" s="123"/>
      <c r="C270" s="151" t="s">
        <v>467</v>
      </c>
      <c r="D270" s="125"/>
      <c r="E270" s="126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19"/>
      <c r="Z270" s="119"/>
      <c r="AA270" s="119"/>
      <c r="AB270" s="119"/>
      <c r="AC270" s="119"/>
      <c r="AD270" s="119"/>
      <c r="AE270" s="119"/>
      <c r="AF270" s="119"/>
      <c r="AG270" s="119" t="s">
        <v>151</v>
      </c>
      <c r="AH270" s="119">
        <v>0</v>
      </c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</row>
    <row r="271" spans="1:60" outlineLevel="1" x14ac:dyDescent="0.2">
      <c r="A271" s="122"/>
      <c r="B271" s="123"/>
      <c r="C271" s="151" t="s">
        <v>468</v>
      </c>
      <c r="D271" s="125"/>
      <c r="E271" s="126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19"/>
      <c r="Z271" s="119"/>
      <c r="AA271" s="119"/>
      <c r="AB271" s="119"/>
      <c r="AC271" s="119"/>
      <c r="AD271" s="119"/>
      <c r="AE271" s="119"/>
      <c r="AF271" s="119"/>
      <c r="AG271" s="119" t="s">
        <v>151</v>
      </c>
      <c r="AH271" s="119">
        <v>0</v>
      </c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</row>
    <row r="272" spans="1:60" ht="22.5" outlineLevel="1" x14ac:dyDescent="0.2">
      <c r="A272" s="122"/>
      <c r="B272" s="123"/>
      <c r="C272" s="151" t="s">
        <v>469</v>
      </c>
      <c r="D272" s="125"/>
      <c r="E272" s="126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19"/>
      <c r="Z272" s="119"/>
      <c r="AA272" s="119"/>
      <c r="AB272" s="119"/>
      <c r="AC272" s="119"/>
      <c r="AD272" s="119"/>
      <c r="AE272" s="119"/>
      <c r="AF272" s="119"/>
      <c r="AG272" s="119" t="s">
        <v>151</v>
      </c>
      <c r="AH272" s="119">
        <v>0</v>
      </c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</row>
    <row r="273" spans="1:60" ht="22.5" outlineLevel="1" x14ac:dyDescent="0.2">
      <c r="A273" s="122"/>
      <c r="B273" s="123"/>
      <c r="C273" s="151" t="s">
        <v>470</v>
      </c>
      <c r="D273" s="125"/>
      <c r="E273" s="126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19"/>
      <c r="Z273" s="119"/>
      <c r="AA273" s="119"/>
      <c r="AB273" s="119"/>
      <c r="AC273" s="119"/>
      <c r="AD273" s="119"/>
      <c r="AE273" s="119"/>
      <c r="AF273" s="119"/>
      <c r="AG273" s="119" t="s">
        <v>151</v>
      </c>
      <c r="AH273" s="119">
        <v>0</v>
      </c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</row>
    <row r="274" spans="1:60" outlineLevel="1" x14ac:dyDescent="0.2">
      <c r="A274" s="122"/>
      <c r="B274" s="123"/>
      <c r="C274" s="151" t="s">
        <v>471</v>
      </c>
      <c r="D274" s="125"/>
      <c r="E274" s="126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19"/>
      <c r="Z274" s="119"/>
      <c r="AA274" s="119"/>
      <c r="AB274" s="119"/>
      <c r="AC274" s="119"/>
      <c r="AD274" s="119"/>
      <c r="AE274" s="119"/>
      <c r="AF274" s="119"/>
      <c r="AG274" s="119" t="s">
        <v>151</v>
      </c>
      <c r="AH274" s="119">
        <v>0</v>
      </c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</row>
    <row r="275" spans="1:60" outlineLevel="1" x14ac:dyDescent="0.2">
      <c r="A275" s="142">
        <v>123</v>
      </c>
      <c r="B275" s="143" t="s">
        <v>472</v>
      </c>
      <c r="C275" s="149" t="s">
        <v>473</v>
      </c>
      <c r="D275" s="144" t="s">
        <v>0</v>
      </c>
      <c r="E275" s="145">
        <v>884.06299999999999</v>
      </c>
      <c r="F275" s="146"/>
      <c r="G275" s="147">
        <f>ROUND(E275*F275,2)</f>
        <v>0</v>
      </c>
      <c r="H275" s="124">
        <v>0</v>
      </c>
      <c r="I275" s="124">
        <f>ROUND(E275*H275,2)</f>
        <v>0</v>
      </c>
      <c r="J275" s="124">
        <v>2</v>
      </c>
      <c r="K275" s="124">
        <f>ROUND(E275*J275,2)</f>
        <v>1768.13</v>
      </c>
      <c r="L275" s="124">
        <v>21</v>
      </c>
      <c r="M275" s="124">
        <f>G275*(1+L275/100)</f>
        <v>0</v>
      </c>
      <c r="N275" s="124">
        <v>0</v>
      </c>
      <c r="O275" s="124">
        <f>ROUND(E275*N275,2)</f>
        <v>0</v>
      </c>
      <c r="P275" s="124">
        <v>0</v>
      </c>
      <c r="Q275" s="124">
        <f>ROUND(E275*P275,2)</f>
        <v>0</v>
      </c>
      <c r="R275" s="124"/>
      <c r="S275" s="124" t="s">
        <v>142</v>
      </c>
      <c r="T275" s="124" t="s">
        <v>161</v>
      </c>
      <c r="U275" s="124">
        <v>0</v>
      </c>
      <c r="V275" s="124">
        <f>ROUND(E275*U275,2)</f>
        <v>0</v>
      </c>
      <c r="W275" s="124"/>
      <c r="X275" s="124" t="s">
        <v>273</v>
      </c>
      <c r="Y275" s="119"/>
      <c r="Z275" s="119"/>
      <c r="AA275" s="119"/>
      <c r="AB275" s="119"/>
      <c r="AC275" s="119"/>
      <c r="AD275" s="119"/>
      <c r="AE275" s="119"/>
      <c r="AF275" s="119"/>
      <c r="AG275" s="119" t="s">
        <v>274</v>
      </c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</row>
    <row r="276" spans="1:60" x14ac:dyDescent="0.2">
      <c r="A276" s="130" t="s">
        <v>137</v>
      </c>
      <c r="B276" s="131" t="s">
        <v>89</v>
      </c>
      <c r="C276" s="148" t="s">
        <v>90</v>
      </c>
      <c r="D276" s="132"/>
      <c r="E276" s="133"/>
      <c r="F276" s="134"/>
      <c r="G276" s="135">
        <f>SUMIF(AG277:AG279,"&lt;&gt;NOR",G277:G279)</f>
        <v>0</v>
      </c>
      <c r="H276" s="129"/>
      <c r="I276" s="129">
        <f>SUM(I277:I279)</f>
        <v>0</v>
      </c>
      <c r="J276" s="129"/>
      <c r="K276" s="129">
        <f>SUM(K277:K279)</f>
        <v>2309.88</v>
      </c>
      <c r="L276" s="129"/>
      <c r="M276" s="129">
        <f>SUM(M277:M279)</f>
        <v>0</v>
      </c>
      <c r="N276" s="129"/>
      <c r="O276" s="129">
        <f>SUM(O277:O279)</f>
        <v>0</v>
      </c>
      <c r="P276" s="129"/>
      <c r="Q276" s="129">
        <f>SUM(Q277:Q279)</f>
        <v>0.05</v>
      </c>
      <c r="R276" s="129"/>
      <c r="S276" s="129"/>
      <c r="T276" s="129"/>
      <c r="U276" s="129"/>
      <c r="V276" s="129">
        <f>SUM(V277:V279)</f>
        <v>1.43</v>
      </c>
      <c r="W276" s="129"/>
      <c r="X276" s="129"/>
      <c r="AG276" t="s">
        <v>138</v>
      </c>
    </row>
    <row r="277" spans="1:60" outlineLevel="1" x14ac:dyDescent="0.2">
      <c r="A277" s="142">
        <v>124</v>
      </c>
      <c r="B277" s="143" t="s">
        <v>474</v>
      </c>
      <c r="C277" s="149" t="s">
        <v>475</v>
      </c>
      <c r="D277" s="144" t="s">
        <v>159</v>
      </c>
      <c r="E277" s="145">
        <v>2</v>
      </c>
      <c r="F277" s="146"/>
      <c r="G277" s="147">
        <f>ROUND(E277*F277,2)</f>
        <v>0</v>
      </c>
      <c r="H277" s="124">
        <v>0</v>
      </c>
      <c r="I277" s="124">
        <f>ROUND(E277*H277,2)</f>
        <v>0</v>
      </c>
      <c r="J277" s="124">
        <v>458</v>
      </c>
      <c r="K277" s="124">
        <f>ROUND(E277*J277,2)</f>
        <v>916</v>
      </c>
      <c r="L277" s="124">
        <v>21</v>
      </c>
      <c r="M277" s="124">
        <f>G277*(1+L277/100)</f>
        <v>0</v>
      </c>
      <c r="N277" s="124">
        <v>0</v>
      </c>
      <c r="O277" s="124">
        <f>ROUND(E277*N277,2)</f>
        <v>0</v>
      </c>
      <c r="P277" s="124">
        <v>1.4999999999999999E-2</v>
      </c>
      <c r="Q277" s="124">
        <f>ROUND(E277*P277,2)</f>
        <v>0.03</v>
      </c>
      <c r="R277" s="124"/>
      <c r="S277" s="124" t="s">
        <v>142</v>
      </c>
      <c r="T277" s="124" t="s">
        <v>161</v>
      </c>
      <c r="U277" s="124">
        <v>0.71399999999999997</v>
      </c>
      <c r="V277" s="124">
        <f>ROUND(E277*U277,2)</f>
        <v>1.43</v>
      </c>
      <c r="W277" s="124"/>
      <c r="X277" s="124" t="s">
        <v>143</v>
      </c>
      <c r="Y277" s="119"/>
      <c r="Z277" s="119"/>
      <c r="AA277" s="119"/>
      <c r="AB277" s="119"/>
      <c r="AC277" s="119"/>
      <c r="AD277" s="119"/>
      <c r="AE277" s="119"/>
      <c r="AF277" s="119"/>
      <c r="AG277" s="119" t="s">
        <v>144</v>
      </c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  <c r="BC277" s="119"/>
      <c r="BD277" s="119"/>
      <c r="BE277" s="119"/>
      <c r="BF277" s="119"/>
      <c r="BG277" s="119"/>
      <c r="BH277" s="119"/>
    </row>
    <row r="278" spans="1:60" outlineLevel="1" x14ac:dyDescent="0.2">
      <c r="A278" s="136">
        <v>125</v>
      </c>
      <c r="B278" s="137" t="s">
        <v>476</v>
      </c>
      <c r="C278" s="150" t="s">
        <v>477</v>
      </c>
      <c r="D278" s="138" t="s">
        <v>149</v>
      </c>
      <c r="E278" s="139">
        <v>1.575</v>
      </c>
      <c r="F278" s="140"/>
      <c r="G278" s="141">
        <f>ROUND(E278*F278,2)</f>
        <v>0</v>
      </c>
      <c r="H278" s="124">
        <v>0</v>
      </c>
      <c r="I278" s="124">
        <f>ROUND(E278*H278,2)</f>
        <v>0</v>
      </c>
      <c r="J278" s="124">
        <v>885</v>
      </c>
      <c r="K278" s="124">
        <f>ROUND(E278*J278,2)</f>
        <v>1393.88</v>
      </c>
      <c r="L278" s="124">
        <v>21</v>
      </c>
      <c r="M278" s="124">
        <f>G278*(1+L278/100)</f>
        <v>0</v>
      </c>
      <c r="N278" s="124">
        <v>0</v>
      </c>
      <c r="O278" s="124">
        <f>ROUND(E278*N278,2)</f>
        <v>0</v>
      </c>
      <c r="P278" s="124">
        <v>1.4999999999999999E-2</v>
      </c>
      <c r="Q278" s="124">
        <f>ROUND(E278*P278,2)</f>
        <v>0.02</v>
      </c>
      <c r="R278" s="124"/>
      <c r="S278" s="124" t="s">
        <v>142</v>
      </c>
      <c r="T278" s="124" t="s">
        <v>161</v>
      </c>
      <c r="U278" s="124">
        <v>0</v>
      </c>
      <c r="V278" s="124">
        <f>ROUND(E278*U278,2)</f>
        <v>0</v>
      </c>
      <c r="W278" s="124"/>
      <c r="X278" s="124" t="s">
        <v>172</v>
      </c>
      <c r="Y278" s="119"/>
      <c r="Z278" s="119"/>
      <c r="AA278" s="119"/>
      <c r="AB278" s="119"/>
      <c r="AC278" s="119"/>
      <c r="AD278" s="119"/>
      <c r="AE278" s="119"/>
      <c r="AF278" s="119"/>
      <c r="AG278" s="119" t="s">
        <v>173</v>
      </c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H278" s="119"/>
    </row>
    <row r="279" spans="1:60" outlineLevel="1" x14ac:dyDescent="0.2">
      <c r="A279" s="122"/>
      <c r="B279" s="123"/>
      <c r="C279" s="151" t="s">
        <v>478</v>
      </c>
      <c r="D279" s="125"/>
      <c r="E279" s="126">
        <v>1.575</v>
      </c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19"/>
      <c r="Z279" s="119"/>
      <c r="AA279" s="119"/>
      <c r="AB279" s="119"/>
      <c r="AC279" s="119"/>
      <c r="AD279" s="119"/>
      <c r="AE279" s="119"/>
      <c r="AF279" s="119"/>
      <c r="AG279" s="119" t="s">
        <v>151</v>
      </c>
      <c r="AH279" s="119">
        <v>0</v>
      </c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</row>
    <row r="280" spans="1:60" x14ac:dyDescent="0.2">
      <c r="A280" s="130" t="s">
        <v>137</v>
      </c>
      <c r="B280" s="131" t="s">
        <v>91</v>
      </c>
      <c r="C280" s="148" t="s">
        <v>92</v>
      </c>
      <c r="D280" s="132"/>
      <c r="E280" s="133"/>
      <c r="F280" s="134"/>
      <c r="G280" s="135">
        <f>SUMIF(AG281:AG315,"&lt;&gt;NOR",G281:G315)</f>
        <v>0</v>
      </c>
      <c r="H280" s="129"/>
      <c r="I280" s="129">
        <f>SUM(I281:I315)</f>
        <v>5315.1399999999994</v>
      </c>
      <c r="J280" s="129"/>
      <c r="K280" s="129">
        <f>SUM(K281:K315)</f>
        <v>7048.87</v>
      </c>
      <c r="L280" s="129"/>
      <c r="M280" s="129">
        <f>SUM(M281:M315)</f>
        <v>0</v>
      </c>
      <c r="N280" s="129"/>
      <c r="O280" s="129">
        <f>SUM(O281:O315)</f>
        <v>0.04</v>
      </c>
      <c r="P280" s="129"/>
      <c r="Q280" s="129">
        <f>SUM(Q281:Q315)</f>
        <v>0</v>
      </c>
      <c r="R280" s="129"/>
      <c r="S280" s="129"/>
      <c r="T280" s="129"/>
      <c r="U280" s="129"/>
      <c r="V280" s="129">
        <f>SUM(V281:V315)</f>
        <v>12.36</v>
      </c>
      <c r="W280" s="129"/>
      <c r="X280" s="129"/>
      <c r="AG280" t="s">
        <v>138</v>
      </c>
    </row>
    <row r="281" spans="1:60" ht="22.5" outlineLevel="1" x14ac:dyDescent="0.2">
      <c r="A281" s="136">
        <v>126</v>
      </c>
      <c r="B281" s="137" t="s">
        <v>479</v>
      </c>
      <c r="C281" s="150" t="s">
        <v>480</v>
      </c>
      <c r="D281" s="138" t="s">
        <v>149</v>
      </c>
      <c r="E281" s="139">
        <v>6.65</v>
      </c>
      <c r="F281" s="140"/>
      <c r="G281" s="141">
        <f>ROUND(E281*F281,2)</f>
        <v>0</v>
      </c>
      <c r="H281" s="124">
        <v>0</v>
      </c>
      <c r="I281" s="124">
        <f>ROUND(E281*H281,2)</f>
        <v>0</v>
      </c>
      <c r="J281" s="124">
        <v>7.1</v>
      </c>
      <c r="K281" s="124">
        <f>ROUND(E281*J281,2)</f>
        <v>47.22</v>
      </c>
      <c r="L281" s="124">
        <v>21</v>
      </c>
      <c r="M281" s="124">
        <f>G281*(1+L281/100)</f>
        <v>0</v>
      </c>
      <c r="N281" s="124">
        <v>0</v>
      </c>
      <c r="O281" s="124">
        <f>ROUND(E281*N281,2)</f>
        <v>0</v>
      </c>
      <c r="P281" s="124">
        <v>0</v>
      </c>
      <c r="Q281" s="124">
        <f>ROUND(E281*P281,2)</f>
        <v>0</v>
      </c>
      <c r="R281" s="124"/>
      <c r="S281" s="124" t="s">
        <v>142</v>
      </c>
      <c r="T281" s="124" t="s">
        <v>142</v>
      </c>
      <c r="U281" s="124">
        <v>1.6E-2</v>
      </c>
      <c r="V281" s="124">
        <f>ROUND(E281*U281,2)</f>
        <v>0.11</v>
      </c>
      <c r="W281" s="124"/>
      <c r="X281" s="124" t="s">
        <v>143</v>
      </c>
      <c r="Y281" s="119"/>
      <c r="Z281" s="119"/>
      <c r="AA281" s="119"/>
      <c r="AB281" s="119"/>
      <c r="AC281" s="119"/>
      <c r="AD281" s="119"/>
      <c r="AE281" s="119"/>
      <c r="AF281" s="119"/>
      <c r="AG281" s="119" t="s">
        <v>144</v>
      </c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</row>
    <row r="282" spans="1:60" outlineLevel="1" x14ac:dyDescent="0.2">
      <c r="A282" s="122"/>
      <c r="B282" s="123"/>
      <c r="C282" s="151" t="s">
        <v>155</v>
      </c>
      <c r="D282" s="125"/>
      <c r="E282" s="126">
        <v>3.4</v>
      </c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19"/>
      <c r="Z282" s="119"/>
      <c r="AA282" s="119"/>
      <c r="AB282" s="119"/>
      <c r="AC282" s="119"/>
      <c r="AD282" s="119"/>
      <c r="AE282" s="119"/>
      <c r="AF282" s="119"/>
      <c r="AG282" s="119" t="s">
        <v>151</v>
      </c>
      <c r="AH282" s="119">
        <v>0</v>
      </c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</row>
    <row r="283" spans="1:60" outlineLevel="1" x14ac:dyDescent="0.2">
      <c r="A283" s="122"/>
      <c r="B283" s="123"/>
      <c r="C283" s="151" t="s">
        <v>156</v>
      </c>
      <c r="D283" s="125"/>
      <c r="E283" s="126">
        <v>1.35</v>
      </c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19"/>
      <c r="Z283" s="119"/>
      <c r="AA283" s="119"/>
      <c r="AB283" s="119"/>
      <c r="AC283" s="119"/>
      <c r="AD283" s="119"/>
      <c r="AE283" s="119"/>
      <c r="AF283" s="119"/>
      <c r="AG283" s="119" t="s">
        <v>151</v>
      </c>
      <c r="AH283" s="119">
        <v>0</v>
      </c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</row>
    <row r="284" spans="1:60" outlineLevel="1" x14ac:dyDescent="0.2">
      <c r="A284" s="122"/>
      <c r="B284" s="123"/>
      <c r="C284" s="151" t="s">
        <v>190</v>
      </c>
      <c r="D284" s="125"/>
      <c r="E284" s="126">
        <v>1.9</v>
      </c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19"/>
      <c r="Z284" s="119"/>
      <c r="AA284" s="119"/>
      <c r="AB284" s="119"/>
      <c r="AC284" s="119"/>
      <c r="AD284" s="119"/>
      <c r="AE284" s="119"/>
      <c r="AF284" s="119"/>
      <c r="AG284" s="119" t="s">
        <v>151</v>
      </c>
      <c r="AH284" s="119">
        <v>0</v>
      </c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</row>
    <row r="285" spans="1:60" outlineLevel="1" x14ac:dyDescent="0.2">
      <c r="A285" s="136">
        <v>127</v>
      </c>
      <c r="B285" s="137" t="s">
        <v>481</v>
      </c>
      <c r="C285" s="150" t="s">
        <v>482</v>
      </c>
      <c r="D285" s="138" t="s">
        <v>149</v>
      </c>
      <c r="E285" s="139">
        <v>6.65</v>
      </c>
      <c r="F285" s="140"/>
      <c r="G285" s="141">
        <f>ROUND(E285*F285,2)</f>
        <v>0</v>
      </c>
      <c r="H285" s="124">
        <v>24.89</v>
      </c>
      <c r="I285" s="124">
        <f>ROUND(E285*H285,2)</f>
        <v>165.52</v>
      </c>
      <c r="J285" s="124">
        <v>25.21</v>
      </c>
      <c r="K285" s="124">
        <f>ROUND(E285*J285,2)</f>
        <v>167.65</v>
      </c>
      <c r="L285" s="124">
        <v>21</v>
      </c>
      <c r="M285" s="124">
        <f>G285*(1+L285/100)</f>
        <v>0</v>
      </c>
      <c r="N285" s="124">
        <v>2.1000000000000001E-4</v>
      </c>
      <c r="O285" s="124">
        <f>ROUND(E285*N285,2)</f>
        <v>0</v>
      </c>
      <c r="P285" s="124">
        <v>0</v>
      </c>
      <c r="Q285" s="124">
        <f>ROUND(E285*P285,2)</f>
        <v>0</v>
      </c>
      <c r="R285" s="124"/>
      <c r="S285" s="124" t="s">
        <v>142</v>
      </c>
      <c r="T285" s="124" t="s">
        <v>142</v>
      </c>
      <c r="U285" s="124">
        <v>0.05</v>
      </c>
      <c r="V285" s="124">
        <f>ROUND(E285*U285,2)</f>
        <v>0.33</v>
      </c>
      <c r="W285" s="124"/>
      <c r="X285" s="124" t="s">
        <v>143</v>
      </c>
      <c r="Y285" s="119"/>
      <c r="Z285" s="119"/>
      <c r="AA285" s="119"/>
      <c r="AB285" s="119"/>
      <c r="AC285" s="119"/>
      <c r="AD285" s="119"/>
      <c r="AE285" s="119"/>
      <c r="AF285" s="119"/>
      <c r="AG285" s="119" t="s">
        <v>144</v>
      </c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</row>
    <row r="286" spans="1:60" outlineLevel="1" x14ac:dyDescent="0.2">
      <c r="A286" s="122"/>
      <c r="B286" s="123"/>
      <c r="C286" s="151" t="s">
        <v>155</v>
      </c>
      <c r="D286" s="125"/>
      <c r="E286" s="126">
        <v>3.4</v>
      </c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19"/>
      <c r="Z286" s="119"/>
      <c r="AA286" s="119"/>
      <c r="AB286" s="119"/>
      <c r="AC286" s="119"/>
      <c r="AD286" s="119"/>
      <c r="AE286" s="119"/>
      <c r="AF286" s="119"/>
      <c r="AG286" s="119" t="s">
        <v>151</v>
      </c>
      <c r="AH286" s="119">
        <v>0</v>
      </c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</row>
    <row r="287" spans="1:60" outlineLevel="1" x14ac:dyDescent="0.2">
      <c r="A287" s="122"/>
      <c r="B287" s="123"/>
      <c r="C287" s="151" t="s">
        <v>156</v>
      </c>
      <c r="D287" s="125"/>
      <c r="E287" s="126">
        <v>1.35</v>
      </c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19"/>
      <c r="Z287" s="119"/>
      <c r="AA287" s="119"/>
      <c r="AB287" s="119"/>
      <c r="AC287" s="119"/>
      <c r="AD287" s="119"/>
      <c r="AE287" s="119"/>
      <c r="AF287" s="119"/>
      <c r="AG287" s="119" t="s">
        <v>151</v>
      </c>
      <c r="AH287" s="119">
        <v>0</v>
      </c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</row>
    <row r="288" spans="1:60" outlineLevel="1" x14ac:dyDescent="0.2">
      <c r="A288" s="122"/>
      <c r="B288" s="123"/>
      <c r="C288" s="151" t="s">
        <v>190</v>
      </c>
      <c r="D288" s="125"/>
      <c r="E288" s="126">
        <v>1.9</v>
      </c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19"/>
      <c r="Z288" s="119"/>
      <c r="AA288" s="119"/>
      <c r="AB288" s="119"/>
      <c r="AC288" s="119"/>
      <c r="AD288" s="119"/>
      <c r="AE288" s="119"/>
      <c r="AF288" s="119"/>
      <c r="AG288" s="119" t="s">
        <v>151</v>
      </c>
      <c r="AH288" s="119">
        <v>0</v>
      </c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</row>
    <row r="289" spans="1:60" outlineLevel="1" x14ac:dyDescent="0.2">
      <c r="A289" s="136">
        <v>128</v>
      </c>
      <c r="B289" s="137" t="s">
        <v>483</v>
      </c>
      <c r="C289" s="150" t="s">
        <v>484</v>
      </c>
      <c r="D289" s="138" t="s">
        <v>230</v>
      </c>
      <c r="E289" s="139">
        <v>9.4</v>
      </c>
      <c r="F289" s="140"/>
      <c r="G289" s="141">
        <f>ROUND(E289*F289,2)</f>
        <v>0</v>
      </c>
      <c r="H289" s="124">
        <v>9.8800000000000008</v>
      </c>
      <c r="I289" s="124">
        <f>ROUND(E289*H289,2)</f>
        <v>92.87</v>
      </c>
      <c r="J289" s="124">
        <v>116.12</v>
      </c>
      <c r="K289" s="124">
        <f>ROUND(E289*J289,2)</f>
        <v>1091.53</v>
      </c>
      <c r="L289" s="124">
        <v>21</v>
      </c>
      <c r="M289" s="124">
        <f>G289*(1+L289/100)</f>
        <v>0</v>
      </c>
      <c r="N289" s="124">
        <v>3.2000000000000003E-4</v>
      </c>
      <c r="O289" s="124">
        <f>ROUND(E289*N289,2)</f>
        <v>0</v>
      </c>
      <c r="P289" s="124">
        <v>0</v>
      </c>
      <c r="Q289" s="124">
        <f>ROUND(E289*P289,2)</f>
        <v>0</v>
      </c>
      <c r="R289" s="124"/>
      <c r="S289" s="124" t="s">
        <v>142</v>
      </c>
      <c r="T289" s="124" t="s">
        <v>176</v>
      </c>
      <c r="U289" s="124">
        <v>0.23599999999999999</v>
      </c>
      <c r="V289" s="124">
        <f>ROUND(E289*U289,2)</f>
        <v>2.2200000000000002</v>
      </c>
      <c r="W289" s="124"/>
      <c r="X289" s="124" t="s">
        <v>143</v>
      </c>
      <c r="Y289" s="119"/>
      <c r="Z289" s="119"/>
      <c r="AA289" s="119"/>
      <c r="AB289" s="119"/>
      <c r="AC289" s="119"/>
      <c r="AD289" s="119"/>
      <c r="AE289" s="119"/>
      <c r="AF289" s="119"/>
      <c r="AG289" s="119" t="s">
        <v>144</v>
      </c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H289" s="119"/>
    </row>
    <row r="290" spans="1:60" outlineLevel="1" x14ac:dyDescent="0.2">
      <c r="A290" s="122"/>
      <c r="B290" s="123"/>
      <c r="C290" s="151" t="s">
        <v>485</v>
      </c>
      <c r="D290" s="125"/>
      <c r="E290" s="126">
        <v>4.2</v>
      </c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19"/>
      <c r="Z290" s="119"/>
      <c r="AA290" s="119"/>
      <c r="AB290" s="119"/>
      <c r="AC290" s="119"/>
      <c r="AD290" s="119"/>
      <c r="AE290" s="119"/>
      <c r="AF290" s="119"/>
      <c r="AG290" s="119" t="s">
        <v>151</v>
      </c>
      <c r="AH290" s="119">
        <v>0</v>
      </c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X290" s="119"/>
      <c r="AY290" s="119"/>
      <c r="AZ290" s="119"/>
      <c r="BA290" s="119"/>
      <c r="BB290" s="119"/>
      <c r="BC290" s="119"/>
      <c r="BD290" s="119"/>
      <c r="BE290" s="119"/>
      <c r="BF290" s="119"/>
      <c r="BG290" s="119"/>
      <c r="BH290" s="119"/>
    </row>
    <row r="291" spans="1:60" outlineLevel="1" x14ac:dyDescent="0.2">
      <c r="A291" s="122"/>
      <c r="B291" s="123"/>
      <c r="C291" s="151" t="s">
        <v>486</v>
      </c>
      <c r="D291" s="125"/>
      <c r="E291" s="126">
        <v>5.2</v>
      </c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19"/>
      <c r="Z291" s="119"/>
      <c r="AA291" s="119"/>
      <c r="AB291" s="119"/>
      <c r="AC291" s="119"/>
      <c r="AD291" s="119"/>
      <c r="AE291" s="119"/>
      <c r="AF291" s="119"/>
      <c r="AG291" s="119" t="s">
        <v>151</v>
      </c>
      <c r="AH291" s="119">
        <v>0</v>
      </c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H291" s="119"/>
    </row>
    <row r="292" spans="1:60" outlineLevel="1" x14ac:dyDescent="0.2">
      <c r="A292" s="136">
        <v>129</v>
      </c>
      <c r="B292" s="137" t="s">
        <v>487</v>
      </c>
      <c r="C292" s="150" t="s">
        <v>488</v>
      </c>
      <c r="D292" s="138" t="s">
        <v>230</v>
      </c>
      <c r="E292" s="139">
        <v>9.4</v>
      </c>
      <c r="F292" s="140"/>
      <c r="G292" s="141">
        <f>ROUND(E292*F292,2)</f>
        <v>0</v>
      </c>
      <c r="H292" s="124">
        <v>5.42</v>
      </c>
      <c r="I292" s="124">
        <f>ROUND(E292*H292,2)</f>
        <v>50.95</v>
      </c>
      <c r="J292" s="124">
        <v>86.78</v>
      </c>
      <c r="K292" s="124">
        <f>ROUND(E292*J292,2)</f>
        <v>815.73</v>
      </c>
      <c r="L292" s="124">
        <v>21</v>
      </c>
      <c r="M292" s="124">
        <f>G292*(1+L292/100)</f>
        <v>0</v>
      </c>
      <c r="N292" s="124">
        <v>0</v>
      </c>
      <c r="O292" s="124">
        <f>ROUND(E292*N292,2)</f>
        <v>0</v>
      </c>
      <c r="P292" s="124">
        <v>0</v>
      </c>
      <c r="Q292" s="124">
        <f>ROUND(E292*P292,2)</f>
        <v>0</v>
      </c>
      <c r="R292" s="124"/>
      <c r="S292" s="124" t="s">
        <v>142</v>
      </c>
      <c r="T292" s="124" t="s">
        <v>176</v>
      </c>
      <c r="U292" s="124">
        <v>0.154</v>
      </c>
      <c r="V292" s="124">
        <f>ROUND(E292*U292,2)</f>
        <v>1.45</v>
      </c>
      <c r="W292" s="124"/>
      <c r="X292" s="124" t="s">
        <v>143</v>
      </c>
      <c r="Y292" s="119"/>
      <c r="Z292" s="119"/>
      <c r="AA292" s="119"/>
      <c r="AB292" s="119"/>
      <c r="AC292" s="119"/>
      <c r="AD292" s="119"/>
      <c r="AE292" s="119"/>
      <c r="AF292" s="119"/>
      <c r="AG292" s="119" t="s">
        <v>144</v>
      </c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</row>
    <row r="293" spans="1:60" outlineLevel="1" x14ac:dyDescent="0.2">
      <c r="A293" s="122"/>
      <c r="B293" s="123"/>
      <c r="C293" s="151" t="s">
        <v>485</v>
      </c>
      <c r="D293" s="125"/>
      <c r="E293" s="126">
        <v>4.2</v>
      </c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19"/>
      <c r="Z293" s="119"/>
      <c r="AA293" s="119"/>
      <c r="AB293" s="119"/>
      <c r="AC293" s="119"/>
      <c r="AD293" s="119"/>
      <c r="AE293" s="119"/>
      <c r="AF293" s="119"/>
      <c r="AG293" s="119" t="s">
        <v>151</v>
      </c>
      <c r="AH293" s="119">
        <v>0</v>
      </c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</row>
    <row r="294" spans="1:60" outlineLevel="1" x14ac:dyDescent="0.2">
      <c r="A294" s="122"/>
      <c r="B294" s="123"/>
      <c r="C294" s="151" t="s">
        <v>486</v>
      </c>
      <c r="D294" s="125"/>
      <c r="E294" s="126">
        <v>5.2</v>
      </c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19"/>
      <c r="Z294" s="119"/>
      <c r="AA294" s="119"/>
      <c r="AB294" s="119"/>
      <c r="AC294" s="119"/>
      <c r="AD294" s="119"/>
      <c r="AE294" s="119"/>
      <c r="AF294" s="119"/>
      <c r="AG294" s="119" t="s">
        <v>151</v>
      </c>
      <c r="AH294" s="119">
        <v>0</v>
      </c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</row>
    <row r="295" spans="1:60" outlineLevel="1" x14ac:dyDescent="0.2">
      <c r="A295" s="136">
        <v>130</v>
      </c>
      <c r="B295" s="137" t="s">
        <v>489</v>
      </c>
      <c r="C295" s="150" t="s">
        <v>490</v>
      </c>
      <c r="D295" s="138" t="s">
        <v>149</v>
      </c>
      <c r="E295" s="139">
        <v>6.65</v>
      </c>
      <c r="F295" s="140"/>
      <c r="G295" s="141">
        <f>ROUND(E295*F295,2)</f>
        <v>0</v>
      </c>
      <c r="H295" s="124">
        <v>137.32</v>
      </c>
      <c r="I295" s="124">
        <f>ROUND(E295*H295,2)</f>
        <v>913.18</v>
      </c>
      <c r="J295" s="124">
        <v>524.67999999999995</v>
      </c>
      <c r="K295" s="124">
        <f>ROUND(E295*J295,2)</f>
        <v>3489.12</v>
      </c>
      <c r="L295" s="124">
        <v>21</v>
      </c>
      <c r="M295" s="124">
        <f>G295*(1+L295/100)</f>
        <v>0</v>
      </c>
      <c r="N295" s="124">
        <v>5.1500000000000001E-3</v>
      </c>
      <c r="O295" s="124">
        <f>ROUND(E295*N295,2)</f>
        <v>0.03</v>
      </c>
      <c r="P295" s="124">
        <v>0</v>
      </c>
      <c r="Q295" s="124">
        <f>ROUND(E295*P295,2)</f>
        <v>0</v>
      </c>
      <c r="R295" s="124"/>
      <c r="S295" s="124" t="s">
        <v>142</v>
      </c>
      <c r="T295" s="124" t="s">
        <v>142</v>
      </c>
      <c r="U295" s="124">
        <v>1.04</v>
      </c>
      <c r="V295" s="124">
        <f>ROUND(E295*U295,2)</f>
        <v>6.92</v>
      </c>
      <c r="W295" s="124"/>
      <c r="X295" s="124" t="s">
        <v>143</v>
      </c>
      <c r="Y295" s="119"/>
      <c r="Z295" s="119"/>
      <c r="AA295" s="119"/>
      <c r="AB295" s="119"/>
      <c r="AC295" s="119"/>
      <c r="AD295" s="119"/>
      <c r="AE295" s="119"/>
      <c r="AF295" s="119"/>
      <c r="AG295" s="119" t="s">
        <v>144</v>
      </c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H295" s="119"/>
    </row>
    <row r="296" spans="1:60" outlineLevel="1" x14ac:dyDescent="0.2">
      <c r="A296" s="122"/>
      <c r="B296" s="123"/>
      <c r="C296" s="151" t="s">
        <v>155</v>
      </c>
      <c r="D296" s="125"/>
      <c r="E296" s="126">
        <v>3.4</v>
      </c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19"/>
      <c r="Z296" s="119"/>
      <c r="AA296" s="119"/>
      <c r="AB296" s="119"/>
      <c r="AC296" s="119"/>
      <c r="AD296" s="119"/>
      <c r="AE296" s="119"/>
      <c r="AF296" s="119"/>
      <c r="AG296" s="119" t="s">
        <v>151</v>
      </c>
      <c r="AH296" s="119">
        <v>0</v>
      </c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H296" s="119"/>
    </row>
    <row r="297" spans="1:60" outlineLevel="1" x14ac:dyDescent="0.2">
      <c r="A297" s="122"/>
      <c r="B297" s="123"/>
      <c r="C297" s="151" t="s">
        <v>156</v>
      </c>
      <c r="D297" s="125"/>
      <c r="E297" s="126">
        <v>1.35</v>
      </c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19"/>
      <c r="Z297" s="119"/>
      <c r="AA297" s="119"/>
      <c r="AB297" s="119"/>
      <c r="AC297" s="119"/>
      <c r="AD297" s="119"/>
      <c r="AE297" s="119"/>
      <c r="AF297" s="119"/>
      <c r="AG297" s="119" t="s">
        <v>151</v>
      </c>
      <c r="AH297" s="119">
        <v>0</v>
      </c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</row>
    <row r="298" spans="1:60" outlineLevel="1" x14ac:dyDescent="0.2">
      <c r="A298" s="122"/>
      <c r="B298" s="123"/>
      <c r="C298" s="151" t="s">
        <v>190</v>
      </c>
      <c r="D298" s="125"/>
      <c r="E298" s="126">
        <v>1.9</v>
      </c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19"/>
      <c r="Z298" s="119"/>
      <c r="AA298" s="119"/>
      <c r="AB298" s="119"/>
      <c r="AC298" s="119"/>
      <c r="AD298" s="119"/>
      <c r="AE298" s="119"/>
      <c r="AF298" s="119"/>
      <c r="AG298" s="119" t="s">
        <v>151</v>
      </c>
      <c r="AH298" s="119">
        <v>0</v>
      </c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</row>
    <row r="299" spans="1:60" outlineLevel="1" x14ac:dyDescent="0.2">
      <c r="A299" s="136">
        <v>131</v>
      </c>
      <c r="B299" s="137" t="s">
        <v>491</v>
      </c>
      <c r="C299" s="150" t="s">
        <v>492</v>
      </c>
      <c r="D299" s="138" t="s">
        <v>230</v>
      </c>
      <c r="E299" s="139">
        <v>16.2</v>
      </c>
      <c r="F299" s="140"/>
      <c r="G299" s="141">
        <f>ROUND(E299*F299,2)</f>
        <v>0</v>
      </c>
      <c r="H299" s="124">
        <v>21.81</v>
      </c>
      <c r="I299" s="124">
        <f>ROUND(E299*H299,2)</f>
        <v>353.32</v>
      </c>
      <c r="J299" s="124">
        <v>35.29</v>
      </c>
      <c r="K299" s="124">
        <f>ROUND(E299*J299,2)</f>
        <v>571.70000000000005</v>
      </c>
      <c r="L299" s="124">
        <v>21</v>
      </c>
      <c r="M299" s="124">
        <f>G299*(1+L299/100)</f>
        <v>0</v>
      </c>
      <c r="N299" s="124">
        <v>4.0000000000000003E-5</v>
      </c>
      <c r="O299" s="124">
        <f>ROUND(E299*N299,2)</f>
        <v>0</v>
      </c>
      <c r="P299" s="124">
        <v>0</v>
      </c>
      <c r="Q299" s="124">
        <f>ROUND(E299*P299,2)</f>
        <v>0</v>
      </c>
      <c r="R299" s="124"/>
      <c r="S299" s="124" t="s">
        <v>142</v>
      </c>
      <c r="T299" s="124" t="s">
        <v>142</v>
      </c>
      <c r="U299" s="124">
        <v>7.0000000000000007E-2</v>
      </c>
      <c r="V299" s="124">
        <f>ROUND(E299*U299,2)</f>
        <v>1.1299999999999999</v>
      </c>
      <c r="W299" s="124"/>
      <c r="X299" s="124" t="s">
        <v>143</v>
      </c>
      <c r="Y299" s="119"/>
      <c r="Z299" s="119"/>
      <c r="AA299" s="119"/>
      <c r="AB299" s="119"/>
      <c r="AC299" s="119"/>
      <c r="AD299" s="119"/>
      <c r="AE299" s="119"/>
      <c r="AF299" s="119"/>
      <c r="AG299" s="119" t="s">
        <v>144</v>
      </c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H299" s="119"/>
    </row>
    <row r="300" spans="1:60" outlineLevel="1" x14ac:dyDescent="0.2">
      <c r="A300" s="122"/>
      <c r="B300" s="123"/>
      <c r="C300" s="151" t="s">
        <v>493</v>
      </c>
      <c r="D300" s="125"/>
      <c r="E300" s="126">
        <v>6.8</v>
      </c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19"/>
      <c r="Z300" s="119"/>
      <c r="AA300" s="119"/>
      <c r="AB300" s="119"/>
      <c r="AC300" s="119"/>
      <c r="AD300" s="119"/>
      <c r="AE300" s="119"/>
      <c r="AF300" s="119"/>
      <c r="AG300" s="119" t="s">
        <v>151</v>
      </c>
      <c r="AH300" s="119">
        <v>0</v>
      </c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H300" s="119"/>
    </row>
    <row r="301" spans="1:60" outlineLevel="1" x14ac:dyDescent="0.2">
      <c r="A301" s="122"/>
      <c r="B301" s="123"/>
      <c r="C301" s="151" t="s">
        <v>485</v>
      </c>
      <c r="D301" s="125"/>
      <c r="E301" s="126">
        <v>4.2</v>
      </c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19"/>
      <c r="Z301" s="119"/>
      <c r="AA301" s="119"/>
      <c r="AB301" s="119"/>
      <c r="AC301" s="119"/>
      <c r="AD301" s="119"/>
      <c r="AE301" s="119"/>
      <c r="AF301" s="119"/>
      <c r="AG301" s="119" t="s">
        <v>151</v>
      </c>
      <c r="AH301" s="119">
        <v>0</v>
      </c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</row>
    <row r="302" spans="1:60" outlineLevel="1" x14ac:dyDescent="0.2">
      <c r="A302" s="122"/>
      <c r="B302" s="123"/>
      <c r="C302" s="151" t="s">
        <v>486</v>
      </c>
      <c r="D302" s="125"/>
      <c r="E302" s="126">
        <v>5.2</v>
      </c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19"/>
      <c r="Z302" s="119"/>
      <c r="AA302" s="119"/>
      <c r="AB302" s="119"/>
      <c r="AC302" s="119"/>
      <c r="AD302" s="119"/>
      <c r="AE302" s="119"/>
      <c r="AF302" s="119"/>
      <c r="AG302" s="119" t="s">
        <v>151</v>
      </c>
      <c r="AH302" s="119">
        <v>0</v>
      </c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H302" s="119"/>
    </row>
    <row r="303" spans="1:60" outlineLevel="1" x14ac:dyDescent="0.2">
      <c r="A303" s="136">
        <v>132</v>
      </c>
      <c r="B303" s="137" t="s">
        <v>494</v>
      </c>
      <c r="C303" s="150" t="s">
        <v>495</v>
      </c>
      <c r="D303" s="138" t="s">
        <v>149</v>
      </c>
      <c r="E303" s="139">
        <v>6.65</v>
      </c>
      <c r="F303" s="140"/>
      <c r="G303" s="141">
        <f>ROUND(E303*F303,2)</f>
        <v>0</v>
      </c>
      <c r="H303" s="124">
        <v>0</v>
      </c>
      <c r="I303" s="124">
        <f>ROUND(E303*H303,2)</f>
        <v>0</v>
      </c>
      <c r="J303" s="124">
        <v>15.1</v>
      </c>
      <c r="K303" s="124">
        <f>ROUND(E303*J303,2)</f>
        <v>100.42</v>
      </c>
      <c r="L303" s="124">
        <v>21</v>
      </c>
      <c r="M303" s="124">
        <f>G303*(1+L303/100)</f>
        <v>0</v>
      </c>
      <c r="N303" s="124">
        <v>0</v>
      </c>
      <c r="O303" s="124">
        <f>ROUND(E303*N303,2)</f>
        <v>0</v>
      </c>
      <c r="P303" s="124">
        <v>0</v>
      </c>
      <c r="Q303" s="124">
        <f>ROUND(E303*P303,2)</f>
        <v>0</v>
      </c>
      <c r="R303" s="124"/>
      <c r="S303" s="124" t="s">
        <v>142</v>
      </c>
      <c r="T303" s="124" t="s">
        <v>142</v>
      </c>
      <c r="U303" s="124">
        <v>0.03</v>
      </c>
      <c r="V303" s="124">
        <f>ROUND(E303*U303,2)</f>
        <v>0.2</v>
      </c>
      <c r="W303" s="124"/>
      <c r="X303" s="124" t="s">
        <v>143</v>
      </c>
      <c r="Y303" s="119"/>
      <c r="Z303" s="119"/>
      <c r="AA303" s="119"/>
      <c r="AB303" s="119"/>
      <c r="AC303" s="119"/>
      <c r="AD303" s="119"/>
      <c r="AE303" s="119"/>
      <c r="AF303" s="119"/>
      <c r="AG303" s="119" t="s">
        <v>144</v>
      </c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H303" s="119"/>
    </row>
    <row r="304" spans="1:60" outlineLevel="1" x14ac:dyDescent="0.2">
      <c r="A304" s="122"/>
      <c r="B304" s="123"/>
      <c r="C304" s="151" t="s">
        <v>155</v>
      </c>
      <c r="D304" s="125"/>
      <c r="E304" s="126">
        <v>3.4</v>
      </c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19"/>
      <c r="Z304" s="119"/>
      <c r="AA304" s="119"/>
      <c r="AB304" s="119"/>
      <c r="AC304" s="119"/>
      <c r="AD304" s="119"/>
      <c r="AE304" s="119"/>
      <c r="AF304" s="119"/>
      <c r="AG304" s="119" t="s">
        <v>151</v>
      </c>
      <c r="AH304" s="119">
        <v>0</v>
      </c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</row>
    <row r="305" spans="1:60" outlineLevel="1" x14ac:dyDescent="0.2">
      <c r="A305" s="122"/>
      <c r="B305" s="123"/>
      <c r="C305" s="151" t="s">
        <v>156</v>
      </c>
      <c r="D305" s="125"/>
      <c r="E305" s="126">
        <v>1.35</v>
      </c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19"/>
      <c r="Z305" s="119"/>
      <c r="AA305" s="119"/>
      <c r="AB305" s="119"/>
      <c r="AC305" s="119"/>
      <c r="AD305" s="119"/>
      <c r="AE305" s="119"/>
      <c r="AF305" s="119"/>
      <c r="AG305" s="119" t="s">
        <v>151</v>
      </c>
      <c r="AH305" s="119">
        <v>0</v>
      </c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H305" s="119"/>
    </row>
    <row r="306" spans="1:60" outlineLevel="1" x14ac:dyDescent="0.2">
      <c r="A306" s="122"/>
      <c r="B306" s="123"/>
      <c r="C306" s="151" t="s">
        <v>190</v>
      </c>
      <c r="D306" s="125"/>
      <c r="E306" s="126">
        <v>1.9</v>
      </c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19"/>
      <c r="Z306" s="119"/>
      <c r="AA306" s="119"/>
      <c r="AB306" s="119"/>
      <c r="AC306" s="119"/>
      <c r="AD306" s="119"/>
      <c r="AE306" s="119"/>
      <c r="AF306" s="119"/>
      <c r="AG306" s="119" t="s">
        <v>151</v>
      </c>
      <c r="AH306" s="119">
        <v>0</v>
      </c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H306" s="119"/>
    </row>
    <row r="307" spans="1:60" outlineLevel="1" x14ac:dyDescent="0.2">
      <c r="A307" s="136">
        <v>133</v>
      </c>
      <c r="B307" s="137" t="s">
        <v>496</v>
      </c>
      <c r="C307" s="150" t="s">
        <v>497</v>
      </c>
      <c r="D307" s="138" t="s">
        <v>149</v>
      </c>
      <c r="E307" s="139">
        <v>6.65</v>
      </c>
      <c r="F307" s="140"/>
      <c r="G307" s="141">
        <f>ROUND(E307*F307,2)</f>
        <v>0</v>
      </c>
      <c r="H307" s="124">
        <v>12.3</v>
      </c>
      <c r="I307" s="124">
        <f>ROUND(E307*H307,2)</f>
        <v>81.8</v>
      </c>
      <c r="J307" s="124">
        <v>0</v>
      </c>
      <c r="K307" s="124">
        <f>ROUND(E307*J307,2)</f>
        <v>0</v>
      </c>
      <c r="L307" s="124">
        <v>21</v>
      </c>
      <c r="M307" s="124">
        <f>G307*(1+L307/100)</f>
        <v>0</v>
      </c>
      <c r="N307" s="124">
        <v>1.1999999999999999E-3</v>
      </c>
      <c r="O307" s="124">
        <f>ROUND(E307*N307,2)</f>
        <v>0.01</v>
      </c>
      <c r="P307" s="124">
        <v>0</v>
      </c>
      <c r="Q307" s="124">
        <f>ROUND(E307*P307,2)</f>
        <v>0</v>
      </c>
      <c r="R307" s="124"/>
      <c r="S307" s="124" t="s">
        <v>142</v>
      </c>
      <c r="T307" s="124" t="s">
        <v>142</v>
      </c>
      <c r="U307" s="124">
        <v>0</v>
      </c>
      <c r="V307" s="124">
        <f>ROUND(E307*U307,2)</f>
        <v>0</v>
      </c>
      <c r="W307" s="124"/>
      <c r="X307" s="124" t="s">
        <v>143</v>
      </c>
      <c r="Y307" s="119"/>
      <c r="Z307" s="119"/>
      <c r="AA307" s="119"/>
      <c r="AB307" s="119"/>
      <c r="AC307" s="119"/>
      <c r="AD307" s="119"/>
      <c r="AE307" s="119"/>
      <c r="AF307" s="119"/>
      <c r="AG307" s="119" t="s">
        <v>144</v>
      </c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H307" s="119"/>
    </row>
    <row r="308" spans="1:60" outlineLevel="1" x14ac:dyDescent="0.2">
      <c r="A308" s="122"/>
      <c r="B308" s="123"/>
      <c r="C308" s="151" t="s">
        <v>155</v>
      </c>
      <c r="D308" s="125"/>
      <c r="E308" s="126">
        <v>3.4</v>
      </c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19"/>
      <c r="Z308" s="119"/>
      <c r="AA308" s="119"/>
      <c r="AB308" s="119"/>
      <c r="AC308" s="119"/>
      <c r="AD308" s="119"/>
      <c r="AE308" s="119"/>
      <c r="AF308" s="119"/>
      <c r="AG308" s="119" t="s">
        <v>151</v>
      </c>
      <c r="AH308" s="119">
        <v>0</v>
      </c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</row>
    <row r="309" spans="1:60" outlineLevel="1" x14ac:dyDescent="0.2">
      <c r="A309" s="122"/>
      <c r="B309" s="123"/>
      <c r="C309" s="151" t="s">
        <v>156</v>
      </c>
      <c r="D309" s="125"/>
      <c r="E309" s="126">
        <v>1.35</v>
      </c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19"/>
      <c r="Z309" s="119"/>
      <c r="AA309" s="119"/>
      <c r="AB309" s="119"/>
      <c r="AC309" s="119"/>
      <c r="AD309" s="119"/>
      <c r="AE309" s="119"/>
      <c r="AF309" s="119"/>
      <c r="AG309" s="119" t="s">
        <v>151</v>
      </c>
      <c r="AH309" s="119">
        <v>0</v>
      </c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H309" s="119"/>
    </row>
    <row r="310" spans="1:60" outlineLevel="1" x14ac:dyDescent="0.2">
      <c r="A310" s="122"/>
      <c r="B310" s="123"/>
      <c r="C310" s="151" t="s">
        <v>190</v>
      </c>
      <c r="D310" s="125"/>
      <c r="E310" s="126">
        <v>1.9</v>
      </c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19"/>
      <c r="Z310" s="119"/>
      <c r="AA310" s="119"/>
      <c r="AB310" s="119"/>
      <c r="AC310" s="119"/>
      <c r="AD310" s="119"/>
      <c r="AE310" s="119"/>
      <c r="AF310" s="119"/>
      <c r="AG310" s="119" t="s">
        <v>151</v>
      </c>
      <c r="AH310" s="119">
        <v>0</v>
      </c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H310" s="119"/>
    </row>
    <row r="311" spans="1:60" ht="22.5" outlineLevel="1" x14ac:dyDescent="0.2">
      <c r="A311" s="136">
        <v>134</v>
      </c>
      <c r="B311" s="137" t="s">
        <v>498</v>
      </c>
      <c r="C311" s="150" t="s">
        <v>499</v>
      </c>
      <c r="D311" s="138" t="s">
        <v>149</v>
      </c>
      <c r="E311" s="139">
        <v>6.65</v>
      </c>
      <c r="F311" s="140"/>
      <c r="G311" s="141">
        <f>ROUND(E311*F311,2)</f>
        <v>0</v>
      </c>
      <c r="H311" s="124">
        <v>550</v>
      </c>
      <c r="I311" s="124">
        <f>ROUND(E311*H311,2)</f>
        <v>3657.5</v>
      </c>
      <c r="J311" s="124">
        <v>0</v>
      </c>
      <c r="K311" s="124">
        <f>ROUND(E311*J311,2)</f>
        <v>0</v>
      </c>
      <c r="L311" s="124">
        <v>21</v>
      </c>
      <c r="M311" s="124">
        <f>G311*(1+L311/100)</f>
        <v>0</v>
      </c>
      <c r="N311" s="124">
        <v>0</v>
      </c>
      <c r="O311" s="124">
        <f>ROUND(E311*N311,2)</f>
        <v>0</v>
      </c>
      <c r="P311" s="124">
        <v>0</v>
      </c>
      <c r="Q311" s="124">
        <f>ROUND(E311*P311,2)</f>
        <v>0</v>
      </c>
      <c r="R311" s="124"/>
      <c r="S311" s="124" t="s">
        <v>160</v>
      </c>
      <c r="T311" s="124" t="s">
        <v>161</v>
      </c>
      <c r="U311" s="124">
        <v>0</v>
      </c>
      <c r="V311" s="124">
        <f>ROUND(E311*U311,2)</f>
        <v>0</v>
      </c>
      <c r="W311" s="124"/>
      <c r="X311" s="124" t="s">
        <v>162</v>
      </c>
      <c r="Y311" s="119"/>
      <c r="Z311" s="119"/>
      <c r="AA311" s="119"/>
      <c r="AB311" s="119"/>
      <c r="AC311" s="119"/>
      <c r="AD311" s="119"/>
      <c r="AE311" s="119"/>
      <c r="AF311" s="119"/>
      <c r="AG311" s="119" t="s">
        <v>163</v>
      </c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H311" s="119"/>
    </row>
    <row r="312" spans="1:60" outlineLevel="1" x14ac:dyDescent="0.2">
      <c r="A312" s="122"/>
      <c r="B312" s="123"/>
      <c r="C312" s="151" t="s">
        <v>155</v>
      </c>
      <c r="D312" s="125"/>
      <c r="E312" s="126">
        <v>3.4</v>
      </c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19"/>
      <c r="Z312" s="119"/>
      <c r="AA312" s="119"/>
      <c r="AB312" s="119"/>
      <c r="AC312" s="119"/>
      <c r="AD312" s="119"/>
      <c r="AE312" s="119"/>
      <c r="AF312" s="119"/>
      <c r="AG312" s="119" t="s">
        <v>151</v>
      </c>
      <c r="AH312" s="119">
        <v>0</v>
      </c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H312" s="119"/>
    </row>
    <row r="313" spans="1:60" outlineLevel="1" x14ac:dyDescent="0.2">
      <c r="A313" s="122"/>
      <c r="B313" s="123"/>
      <c r="C313" s="151" t="s">
        <v>156</v>
      </c>
      <c r="D313" s="125"/>
      <c r="E313" s="126">
        <v>1.35</v>
      </c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19"/>
      <c r="Z313" s="119"/>
      <c r="AA313" s="119"/>
      <c r="AB313" s="119"/>
      <c r="AC313" s="119"/>
      <c r="AD313" s="119"/>
      <c r="AE313" s="119"/>
      <c r="AF313" s="119"/>
      <c r="AG313" s="119" t="s">
        <v>151</v>
      </c>
      <c r="AH313" s="119">
        <v>0</v>
      </c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H313" s="119"/>
    </row>
    <row r="314" spans="1:60" outlineLevel="1" x14ac:dyDescent="0.2">
      <c r="A314" s="122"/>
      <c r="B314" s="123"/>
      <c r="C314" s="151" t="s">
        <v>190</v>
      </c>
      <c r="D314" s="125"/>
      <c r="E314" s="126">
        <v>1.9</v>
      </c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19"/>
      <c r="Z314" s="119"/>
      <c r="AA314" s="119"/>
      <c r="AB314" s="119"/>
      <c r="AC314" s="119"/>
      <c r="AD314" s="119"/>
      <c r="AE314" s="119"/>
      <c r="AF314" s="119"/>
      <c r="AG314" s="119" t="s">
        <v>151</v>
      </c>
      <c r="AH314" s="119">
        <v>0</v>
      </c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</row>
    <row r="315" spans="1:60" outlineLevel="1" x14ac:dyDescent="0.2">
      <c r="A315" s="142">
        <v>135</v>
      </c>
      <c r="B315" s="143" t="s">
        <v>500</v>
      </c>
      <c r="C315" s="149" t="s">
        <v>501</v>
      </c>
      <c r="D315" s="144" t="s">
        <v>0</v>
      </c>
      <c r="E315" s="145">
        <v>115.9851</v>
      </c>
      <c r="F315" s="146"/>
      <c r="G315" s="147">
        <f>ROUND(E315*F315,2)</f>
        <v>0</v>
      </c>
      <c r="H315" s="124">
        <v>0</v>
      </c>
      <c r="I315" s="124">
        <f>ROUND(E315*H315,2)</f>
        <v>0</v>
      </c>
      <c r="J315" s="124">
        <v>6.6</v>
      </c>
      <c r="K315" s="124">
        <f>ROUND(E315*J315,2)</f>
        <v>765.5</v>
      </c>
      <c r="L315" s="124">
        <v>21</v>
      </c>
      <c r="M315" s="124">
        <f>G315*(1+L315/100)</f>
        <v>0</v>
      </c>
      <c r="N315" s="124">
        <v>0</v>
      </c>
      <c r="O315" s="124">
        <f>ROUND(E315*N315,2)</f>
        <v>0</v>
      </c>
      <c r="P315" s="124">
        <v>0</v>
      </c>
      <c r="Q315" s="124">
        <f>ROUND(E315*P315,2)</f>
        <v>0</v>
      </c>
      <c r="R315" s="124"/>
      <c r="S315" s="124" t="s">
        <v>142</v>
      </c>
      <c r="T315" s="124" t="s">
        <v>176</v>
      </c>
      <c r="U315" s="124">
        <v>0</v>
      </c>
      <c r="V315" s="124">
        <f>ROUND(E315*U315,2)</f>
        <v>0</v>
      </c>
      <c r="W315" s="124"/>
      <c r="X315" s="124" t="s">
        <v>273</v>
      </c>
      <c r="Y315" s="119"/>
      <c r="Z315" s="119"/>
      <c r="AA315" s="119"/>
      <c r="AB315" s="119"/>
      <c r="AC315" s="119"/>
      <c r="AD315" s="119"/>
      <c r="AE315" s="119"/>
      <c r="AF315" s="119"/>
      <c r="AG315" s="119" t="s">
        <v>274</v>
      </c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</row>
    <row r="316" spans="1:60" x14ac:dyDescent="0.2">
      <c r="A316" s="130" t="s">
        <v>137</v>
      </c>
      <c r="B316" s="131" t="s">
        <v>93</v>
      </c>
      <c r="C316" s="148" t="s">
        <v>94</v>
      </c>
      <c r="D316" s="132"/>
      <c r="E316" s="133"/>
      <c r="F316" s="134"/>
      <c r="G316" s="135">
        <f>SUMIF(AG317:AG335,"&lt;&gt;NOR",G317:G335)</f>
        <v>0</v>
      </c>
      <c r="H316" s="129"/>
      <c r="I316" s="129">
        <f>SUM(I317:I335)</f>
        <v>23438.38</v>
      </c>
      <c r="J316" s="129"/>
      <c r="K316" s="129">
        <f>SUM(K317:K335)</f>
        <v>32499.739999999998</v>
      </c>
      <c r="L316" s="129"/>
      <c r="M316" s="129">
        <f>SUM(M317:M335)</f>
        <v>0</v>
      </c>
      <c r="N316" s="129"/>
      <c r="O316" s="129">
        <f>SUM(O317:O335)</f>
        <v>0.03</v>
      </c>
      <c r="P316" s="129"/>
      <c r="Q316" s="129">
        <f>SUM(Q317:Q335)</f>
        <v>0.04</v>
      </c>
      <c r="R316" s="129"/>
      <c r="S316" s="129"/>
      <c r="T316" s="129"/>
      <c r="U316" s="129"/>
      <c r="V316" s="129">
        <f>SUM(V317:V335)</f>
        <v>46.410000000000004</v>
      </c>
      <c r="W316" s="129"/>
      <c r="X316" s="129"/>
      <c r="AG316" t="s">
        <v>138</v>
      </c>
    </row>
    <row r="317" spans="1:60" ht="22.5" outlineLevel="1" x14ac:dyDescent="0.2">
      <c r="A317" s="136">
        <v>136</v>
      </c>
      <c r="B317" s="137" t="s">
        <v>502</v>
      </c>
      <c r="C317" s="150" t="s">
        <v>503</v>
      </c>
      <c r="D317" s="138" t="s">
        <v>149</v>
      </c>
      <c r="E317" s="139">
        <v>64.14</v>
      </c>
      <c r="F317" s="140"/>
      <c r="G317" s="141">
        <f>ROUND(E317*F317,2)</f>
        <v>0</v>
      </c>
      <c r="H317" s="124">
        <v>0</v>
      </c>
      <c r="I317" s="124">
        <f>ROUND(E317*H317,2)</f>
        <v>0</v>
      </c>
      <c r="J317" s="124">
        <v>6.9</v>
      </c>
      <c r="K317" s="124">
        <f>ROUND(E317*J317,2)</f>
        <v>442.57</v>
      </c>
      <c r="L317" s="124">
        <v>21</v>
      </c>
      <c r="M317" s="124">
        <f>G317*(1+L317/100)</f>
        <v>0</v>
      </c>
      <c r="N317" s="124">
        <v>0</v>
      </c>
      <c r="O317" s="124">
        <f>ROUND(E317*N317,2)</f>
        <v>0</v>
      </c>
      <c r="P317" s="124">
        <v>0</v>
      </c>
      <c r="Q317" s="124">
        <f>ROUND(E317*P317,2)</f>
        <v>0</v>
      </c>
      <c r="R317" s="124"/>
      <c r="S317" s="124" t="s">
        <v>142</v>
      </c>
      <c r="T317" s="124" t="s">
        <v>504</v>
      </c>
      <c r="U317" s="124">
        <v>1.6E-2</v>
      </c>
      <c r="V317" s="124">
        <f>ROUND(E317*U317,2)</f>
        <v>1.03</v>
      </c>
      <c r="W317" s="124"/>
      <c r="X317" s="124" t="s">
        <v>143</v>
      </c>
      <c r="Y317" s="119"/>
      <c r="Z317" s="119"/>
      <c r="AA317" s="119"/>
      <c r="AB317" s="119"/>
      <c r="AC317" s="119"/>
      <c r="AD317" s="119"/>
      <c r="AE317" s="119"/>
      <c r="AF317" s="119"/>
      <c r="AG317" s="119" t="s">
        <v>144</v>
      </c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</row>
    <row r="318" spans="1:60" outlineLevel="1" x14ac:dyDescent="0.2">
      <c r="A318" s="122"/>
      <c r="B318" s="123"/>
      <c r="C318" s="151" t="s">
        <v>157</v>
      </c>
      <c r="D318" s="125"/>
      <c r="E318" s="126">
        <v>8.9</v>
      </c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19"/>
      <c r="Z318" s="119"/>
      <c r="AA318" s="119"/>
      <c r="AB318" s="119"/>
      <c r="AC318" s="119"/>
      <c r="AD318" s="119"/>
      <c r="AE318" s="119"/>
      <c r="AF318" s="119"/>
      <c r="AG318" s="119" t="s">
        <v>151</v>
      </c>
      <c r="AH318" s="119">
        <v>0</v>
      </c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</row>
    <row r="319" spans="1:60" outlineLevel="1" x14ac:dyDescent="0.2">
      <c r="A319" s="122"/>
      <c r="B319" s="123"/>
      <c r="C319" s="151" t="s">
        <v>188</v>
      </c>
      <c r="D319" s="125"/>
      <c r="E319" s="126">
        <v>26.04</v>
      </c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19"/>
      <c r="Z319" s="119"/>
      <c r="AA319" s="119"/>
      <c r="AB319" s="119"/>
      <c r="AC319" s="119"/>
      <c r="AD319" s="119"/>
      <c r="AE319" s="119"/>
      <c r="AF319" s="119"/>
      <c r="AG319" s="119" t="s">
        <v>151</v>
      </c>
      <c r="AH319" s="119">
        <v>0</v>
      </c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</row>
    <row r="320" spans="1:60" outlineLevel="1" x14ac:dyDescent="0.2">
      <c r="A320" s="122"/>
      <c r="B320" s="123"/>
      <c r="C320" s="151" t="s">
        <v>189</v>
      </c>
      <c r="D320" s="125"/>
      <c r="E320" s="126">
        <v>29.2</v>
      </c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19"/>
      <c r="Z320" s="119"/>
      <c r="AA320" s="119"/>
      <c r="AB320" s="119"/>
      <c r="AC320" s="119"/>
      <c r="AD320" s="119"/>
      <c r="AE320" s="119"/>
      <c r="AF320" s="119"/>
      <c r="AG320" s="119" t="s">
        <v>151</v>
      </c>
      <c r="AH320" s="119">
        <v>0</v>
      </c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H320" s="119"/>
    </row>
    <row r="321" spans="1:60" outlineLevel="1" x14ac:dyDescent="0.2">
      <c r="A321" s="136">
        <v>137</v>
      </c>
      <c r="B321" s="137" t="s">
        <v>505</v>
      </c>
      <c r="C321" s="150" t="s">
        <v>506</v>
      </c>
      <c r="D321" s="138" t="s">
        <v>230</v>
      </c>
      <c r="E321" s="139">
        <v>50.8</v>
      </c>
      <c r="F321" s="140"/>
      <c r="G321" s="141">
        <f>ROUND(E321*F321,2)</f>
        <v>0</v>
      </c>
      <c r="H321" s="124">
        <v>0.27</v>
      </c>
      <c r="I321" s="124">
        <f>ROUND(E321*H321,2)</f>
        <v>13.72</v>
      </c>
      <c r="J321" s="124">
        <v>75.63</v>
      </c>
      <c r="K321" s="124">
        <f>ROUND(E321*J321,2)</f>
        <v>3842</v>
      </c>
      <c r="L321" s="124">
        <v>21</v>
      </c>
      <c r="M321" s="124">
        <f>G321*(1+L321/100)</f>
        <v>0</v>
      </c>
      <c r="N321" s="124">
        <v>0</v>
      </c>
      <c r="O321" s="124">
        <f>ROUND(E321*N321,2)</f>
        <v>0</v>
      </c>
      <c r="P321" s="124">
        <v>0</v>
      </c>
      <c r="Q321" s="124">
        <f>ROUND(E321*P321,2)</f>
        <v>0</v>
      </c>
      <c r="R321" s="124"/>
      <c r="S321" s="124" t="s">
        <v>142</v>
      </c>
      <c r="T321" s="124" t="s">
        <v>142</v>
      </c>
      <c r="U321" s="124">
        <v>0.15</v>
      </c>
      <c r="V321" s="124">
        <f>ROUND(E321*U321,2)</f>
        <v>7.62</v>
      </c>
      <c r="W321" s="124"/>
      <c r="X321" s="124" t="s">
        <v>143</v>
      </c>
      <c r="Y321" s="119"/>
      <c r="Z321" s="119"/>
      <c r="AA321" s="119"/>
      <c r="AB321" s="119"/>
      <c r="AC321" s="119"/>
      <c r="AD321" s="119"/>
      <c r="AE321" s="119"/>
      <c r="AF321" s="119"/>
      <c r="AG321" s="119" t="s">
        <v>144</v>
      </c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H321" s="119"/>
    </row>
    <row r="322" spans="1:60" outlineLevel="1" x14ac:dyDescent="0.2">
      <c r="A322" s="122"/>
      <c r="B322" s="123"/>
      <c r="C322" s="151" t="s">
        <v>507</v>
      </c>
      <c r="D322" s="125"/>
      <c r="E322" s="126">
        <v>15.8</v>
      </c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19"/>
      <c r="Z322" s="119"/>
      <c r="AA322" s="119"/>
      <c r="AB322" s="119"/>
      <c r="AC322" s="119"/>
      <c r="AD322" s="119"/>
      <c r="AE322" s="119"/>
      <c r="AF322" s="119"/>
      <c r="AG322" s="119" t="s">
        <v>151</v>
      </c>
      <c r="AH322" s="119">
        <v>0</v>
      </c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</row>
    <row r="323" spans="1:60" outlineLevel="1" x14ac:dyDescent="0.2">
      <c r="A323" s="122"/>
      <c r="B323" s="123"/>
      <c r="C323" s="151" t="s">
        <v>508</v>
      </c>
      <c r="D323" s="125"/>
      <c r="E323" s="126">
        <v>-2.1</v>
      </c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19"/>
      <c r="Z323" s="119"/>
      <c r="AA323" s="119"/>
      <c r="AB323" s="119"/>
      <c r="AC323" s="119"/>
      <c r="AD323" s="119"/>
      <c r="AE323" s="119"/>
      <c r="AF323" s="119"/>
      <c r="AG323" s="119" t="s">
        <v>151</v>
      </c>
      <c r="AH323" s="119">
        <v>0</v>
      </c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H323" s="119"/>
    </row>
    <row r="324" spans="1:60" outlineLevel="1" x14ac:dyDescent="0.2">
      <c r="A324" s="122"/>
      <c r="B324" s="123"/>
      <c r="C324" s="151" t="s">
        <v>509</v>
      </c>
      <c r="D324" s="125"/>
      <c r="E324" s="126">
        <v>-0.9</v>
      </c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19"/>
      <c r="Z324" s="119"/>
      <c r="AA324" s="119"/>
      <c r="AB324" s="119"/>
      <c r="AC324" s="119"/>
      <c r="AD324" s="119"/>
      <c r="AE324" s="119"/>
      <c r="AF324" s="119"/>
      <c r="AG324" s="119" t="s">
        <v>151</v>
      </c>
      <c r="AH324" s="119">
        <v>0</v>
      </c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</row>
    <row r="325" spans="1:60" outlineLevel="1" x14ac:dyDescent="0.2">
      <c r="A325" s="122"/>
      <c r="B325" s="123"/>
      <c r="C325" s="151" t="s">
        <v>510</v>
      </c>
      <c r="D325" s="125"/>
      <c r="E325" s="126">
        <v>-1.1000000000000001</v>
      </c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19"/>
      <c r="Z325" s="119"/>
      <c r="AA325" s="119"/>
      <c r="AB325" s="119"/>
      <c r="AC325" s="119"/>
      <c r="AD325" s="119"/>
      <c r="AE325" s="119"/>
      <c r="AF325" s="119"/>
      <c r="AG325" s="119" t="s">
        <v>151</v>
      </c>
      <c r="AH325" s="119">
        <v>0</v>
      </c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</row>
    <row r="326" spans="1:60" outlineLevel="1" x14ac:dyDescent="0.2">
      <c r="A326" s="122"/>
      <c r="B326" s="123"/>
      <c r="C326" s="151" t="s">
        <v>511</v>
      </c>
      <c r="D326" s="125"/>
      <c r="E326" s="126">
        <v>-1</v>
      </c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19"/>
      <c r="Z326" s="119"/>
      <c r="AA326" s="119"/>
      <c r="AB326" s="119"/>
      <c r="AC326" s="119"/>
      <c r="AD326" s="119"/>
      <c r="AE326" s="119"/>
      <c r="AF326" s="119"/>
      <c r="AG326" s="119" t="s">
        <v>151</v>
      </c>
      <c r="AH326" s="119">
        <v>0</v>
      </c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</row>
    <row r="327" spans="1:60" outlineLevel="1" x14ac:dyDescent="0.2">
      <c r="A327" s="122"/>
      <c r="B327" s="123"/>
      <c r="C327" s="151" t="s">
        <v>512</v>
      </c>
      <c r="D327" s="125"/>
      <c r="E327" s="126">
        <v>18.600000000000001</v>
      </c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19"/>
      <c r="Z327" s="119"/>
      <c r="AA327" s="119"/>
      <c r="AB327" s="119"/>
      <c r="AC327" s="119"/>
      <c r="AD327" s="119"/>
      <c r="AE327" s="119"/>
      <c r="AF327" s="119"/>
      <c r="AG327" s="119" t="s">
        <v>151</v>
      </c>
      <c r="AH327" s="119">
        <v>0</v>
      </c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H327" s="119"/>
    </row>
    <row r="328" spans="1:60" outlineLevel="1" x14ac:dyDescent="0.2">
      <c r="A328" s="122"/>
      <c r="B328" s="123"/>
      <c r="C328" s="151" t="s">
        <v>513</v>
      </c>
      <c r="D328" s="125"/>
      <c r="E328" s="126">
        <v>21.5</v>
      </c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19"/>
      <c r="Z328" s="119"/>
      <c r="AA328" s="119"/>
      <c r="AB328" s="119"/>
      <c r="AC328" s="119"/>
      <c r="AD328" s="119"/>
      <c r="AE328" s="119"/>
      <c r="AF328" s="119"/>
      <c r="AG328" s="119" t="s">
        <v>151</v>
      </c>
      <c r="AH328" s="119">
        <v>0</v>
      </c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H328" s="119"/>
    </row>
    <row r="329" spans="1:60" outlineLevel="1" x14ac:dyDescent="0.2">
      <c r="A329" s="136">
        <v>138</v>
      </c>
      <c r="B329" s="137" t="s">
        <v>514</v>
      </c>
      <c r="C329" s="150" t="s">
        <v>515</v>
      </c>
      <c r="D329" s="138" t="s">
        <v>230</v>
      </c>
      <c r="E329" s="139">
        <v>40.1</v>
      </c>
      <c r="F329" s="140"/>
      <c r="G329" s="141">
        <f>ROUND(E329*F329,2)</f>
        <v>0</v>
      </c>
      <c r="H329" s="124">
        <v>0</v>
      </c>
      <c r="I329" s="124">
        <f>ROUND(E329*H329,2)</f>
        <v>0</v>
      </c>
      <c r="J329" s="124">
        <v>11.9</v>
      </c>
      <c r="K329" s="124">
        <f>ROUND(E329*J329,2)</f>
        <v>477.19</v>
      </c>
      <c r="L329" s="124">
        <v>21</v>
      </c>
      <c r="M329" s="124">
        <f>G329*(1+L329/100)</f>
        <v>0</v>
      </c>
      <c r="N329" s="124">
        <v>0</v>
      </c>
      <c r="O329" s="124">
        <f>ROUND(E329*N329,2)</f>
        <v>0</v>
      </c>
      <c r="P329" s="124">
        <v>1E-3</v>
      </c>
      <c r="Q329" s="124">
        <f>ROUND(E329*P329,2)</f>
        <v>0.04</v>
      </c>
      <c r="R329" s="124"/>
      <c r="S329" s="124" t="s">
        <v>142</v>
      </c>
      <c r="T329" s="124" t="s">
        <v>142</v>
      </c>
      <c r="U329" s="124">
        <v>0.03</v>
      </c>
      <c r="V329" s="124">
        <f>ROUND(E329*U329,2)</f>
        <v>1.2</v>
      </c>
      <c r="W329" s="124"/>
      <c r="X329" s="124" t="s">
        <v>143</v>
      </c>
      <c r="Y329" s="119"/>
      <c r="Z329" s="119"/>
      <c r="AA329" s="119"/>
      <c r="AB329" s="119"/>
      <c r="AC329" s="119"/>
      <c r="AD329" s="119"/>
      <c r="AE329" s="119"/>
      <c r="AF329" s="119"/>
      <c r="AG329" s="119" t="s">
        <v>144</v>
      </c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</row>
    <row r="330" spans="1:60" outlineLevel="1" x14ac:dyDescent="0.2">
      <c r="A330" s="122"/>
      <c r="B330" s="123"/>
      <c r="C330" s="151" t="s">
        <v>516</v>
      </c>
      <c r="D330" s="125"/>
      <c r="E330" s="126">
        <v>40.1</v>
      </c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19"/>
      <c r="Z330" s="119"/>
      <c r="AA330" s="119"/>
      <c r="AB330" s="119"/>
      <c r="AC330" s="119"/>
      <c r="AD330" s="119"/>
      <c r="AE330" s="119"/>
      <c r="AF330" s="119"/>
      <c r="AG330" s="119" t="s">
        <v>151</v>
      </c>
      <c r="AH330" s="119">
        <v>0</v>
      </c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</row>
    <row r="331" spans="1:60" ht="22.5" outlineLevel="1" x14ac:dyDescent="0.2">
      <c r="A331" s="136">
        <v>139</v>
      </c>
      <c r="B331" s="137" t="s">
        <v>517</v>
      </c>
      <c r="C331" s="150" t="s">
        <v>518</v>
      </c>
      <c r="D331" s="138" t="s">
        <v>149</v>
      </c>
      <c r="E331" s="139">
        <v>64.14</v>
      </c>
      <c r="F331" s="140"/>
      <c r="G331" s="141">
        <f>ROUND(E331*F331,2)</f>
        <v>0</v>
      </c>
      <c r="H331" s="124">
        <v>323.54000000000002</v>
      </c>
      <c r="I331" s="124">
        <f>ROUND(E331*H331,2)</f>
        <v>20751.86</v>
      </c>
      <c r="J331" s="124">
        <v>432.46</v>
      </c>
      <c r="K331" s="124">
        <f>ROUND(E331*J331,2)</f>
        <v>27737.98</v>
      </c>
      <c r="L331" s="124">
        <v>21</v>
      </c>
      <c r="M331" s="124">
        <f>G331*(1+L331/100)</f>
        <v>0</v>
      </c>
      <c r="N331" s="124">
        <v>3.5E-4</v>
      </c>
      <c r="O331" s="124">
        <f>ROUND(E331*N331,2)</f>
        <v>0.02</v>
      </c>
      <c r="P331" s="124">
        <v>0</v>
      </c>
      <c r="Q331" s="124">
        <f>ROUND(E331*P331,2)</f>
        <v>0</v>
      </c>
      <c r="R331" s="124"/>
      <c r="S331" s="124" t="s">
        <v>160</v>
      </c>
      <c r="T331" s="124" t="s">
        <v>161</v>
      </c>
      <c r="U331" s="124">
        <v>0.56999999999999995</v>
      </c>
      <c r="V331" s="124">
        <f>ROUND(E331*U331,2)</f>
        <v>36.56</v>
      </c>
      <c r="W331" s="124"/>
      <c r="X331" s="124" t="s">
        <v>143</v>
      </c>
      <c r="Y331" s="119"/>
      <c r="Z331" s="119"/>
      <c r="AA331" s="119"/>
      <c r="AB331" s="119"/>
      <c r="AC331" s="119"/>
      <c r="AD331" s="119"/>
      <c r="AE331" s="119"/>
      <c r="AF331" s="119"/>
      <c r="AG331" s="119" t="s">
        <v>144</v>
      </c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</row>
    <row r="332" spans="1:60" outlineLevel="1" x14ac:dyDescent="0.2">
      <c r="A332" s="122"/>
      <c r="B332" s="123"/>
      <c r="C332" s="151" t="s">
        <v>157</v>
      </c>
      <c r="D332" s="125"/>
      <c r="E332" s="126">
        <v>8.9</v>
      </c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19"/>
      <c r="Z332" s="119"/>
      <c r="AA332" s="119"/>
      <c r="AB332" s="119"/>
      <c r="AC332" s="119"/>
      <c r="AD332" s="119"/>
      <c r="AE332" s="119"/>
      <c r="AF332" s="119"/>
      <c r="AG332" s="119" t="s">
        <v>151</v>
      </c>
      <c r="AH332" s="119">
        <v>0</v>
      </c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</row>
    <row r="333" spans="1:60" outlineLevel="1" x14ac:dyDescent="0.2">
      <c r="A333" s="122"/>
      <c r="B333" s="123"/>
      <c r="C333" s="151" t="s">
        <v>188</v>
      </c>
      <c r="D333" s="125"/>
      <c r="E333" s="126">
        <v>26.04</v>
      </c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19"/>
      <c r="Z333" s="119"/>
      <c r="AA333" s="119"/>
      <c r="AB333" s="119"/>
      <c r="AC333" s="119"/>
      <c r="AD333" s="119"/>
      <c r="AE333" s="119"/>
      <c r="AF333" s="119"/>
      <c r="AG333" s="119" t="s">
        <v>151</v>
      </c>
      <c r="AH333" s="119">
        <v>0</v>
      </c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</row>
    <row r="334" spans="1:60" outlineLevel="1" x14ac:dyDescent="0.2">
      <c r="A334" s="122"/>
      <c r="B334" s="123"/>
      <c r="C334" s="151" t="s">
        <v>189</v>
      </c>
      <c r="D334" s="125"/>
      <c r="E334" s="126">
        <v>29.2</v>
      </c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19"/>
      <c r="Z334" s="119"/>
      <c r="AA334" s="119"/>
      <c r="AB334" s="119"/>
      <c r="AC334" s="119"/>
      <c r="AD334" s="119"/>
      <c r="AE334" s="119"/>
      <c r="AF334" s="119"/>
      <c r="AG334" s="119" t="s">
        <v>151</v>
      </c>
      <c r="AH334" s="119">
        <v>0</v>
      </c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</row>
    <row r="335" spans="1:60" outlineLevel="1" x14ac:dyDescent="0.2">
      <c r="A335" s="142">
        <v>140</v>
      </c>
      <c r="B335" s="143" t="s">
        <v>519</v>
      </c>
      <c r="C335" s="149" t="s">
        <v>520</v>
      </c>
      <c r="D335" s="144" t="s">
        <v>230</v>
      </c>
      <c r="E335" s="145">
        <v>52</v>
      </c>
      <c r="F335" s="146"/>
      <c r="G335" s="147">
        <f>ROUND(E335*F335,2)</f>
        <v>0</v>
      </c>
      <c r="H335" s="124">
        <v>51.4</v>
      </c>
      <c r="I335" s="124">
        <f>ROUND(E335*H335,2)</f>
        <v>2672.8</v>
      </c>
      <c r="J335" s="124">
        <v>0</v>
      </c>
      <c r="K335" s="124">
        <f>ROUND(E335*J335,2)</f>
        <v>0</v>
      </c>
      <c r="L335" s="124">
        <v>21</v>
      </c>
      <c r="M335" s="124">
        <f>G335*(1+L335/100)</f>
        <v>0</v>
      </c>
      <c r="N335" s="124">
        <v>1.2E-4</v>
      </c>
      <c r="O335" s="124">
        <f>ROUND(E335*N335,2)</f>
        <v>0.01</v>
      </c>
      <c r="P335" s="124">
        <v>0</v>
      </c>
      <c r="Q335" s="124">
        <f>ROUND(E335*P335,2)</f>
        <v>0</v>
      </c>
      <c r="R335" s="124" t="s">
        <v>166</v>
      </c>
      <c r="S335" s="124" t="s">
        <v>142</v>
      </c>
      <c r="T335" s="124" t="s">
        <v>142</v>
      </c>
      <c r="U335" s="124">
        <v>0</v>
      </c>
      <c r="V335" s="124">
        <f>ROUND(E335*U335,2)</f>
        <v>0</v>
      </c>
      <c r="W335" s="124"/>
      <c r="X335" s="124" t="s">
        <v>162</v>
      </c>
      <c r="Y335" s="119"/>
      <c r="Z335" s="119"/>
      <c r="AA335" s="119"/>
      <c r="AB335" s="119"/>
      <c r="AC335" s="119"/>
      <c r="AD335" s="119"/>
      <c r="AE335" s="119"/>
      <c r="AF335" s="119"/>
      <c r="AG335" s="119" t="s">
        <v>163</v>
      </c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</row>
    <row r="336" spans="1:60" x14ac:dyDescent="0.2">
      <c r="A336" s="130" t="s">
        <v>137</v>
      </c>
      <c r="B336" s="131" t="s">
        <v>95</v>
      </c>
      <c r="C336" s="148" t="s">
        <v>96</v>
      </c>
      <c r="D336" s="132"/>
      <c r="E336" s="133"/>
      <c r="F336" s="134"/>
      <c r="G336" s="135">
        <f>SUMIF(AG337:AG363,"&lt;&gt;NOR",G337:G363)</f>
        <v>0</v>
      </c>
      <c r="H336" s="129"/>
      <c r="I336" s="129">
        <f>SUM(I337:I363)</f>
        <v>6510.46</v>
      </c>
      <c r="J336" s="129"/>
      <c r="K336" s="129">
        <f>SUM(K337:K363)</f>
        <v>7645.97</v>
      </c>
      <c r="L336" s="129"/>
      <c r="M336" s="129">
        <f>SUM(M337:M363)</f>
        <v>0</v>
      </c>
      <c r="N336" s="129"/>
      <c r="O336" s="129">
        <f>SUM(O337:O363)</f>
        <v>0.05</v>
      </c>
      <c r="P336" s="129"/>
      <c r="Q336" s="129">
        <f>SUM(Q337:Q363)</f>
        <v>0.03</v>
      </c>
      <c r="R336" s="129"/>
      <c r="S336" s="129"/>
      <c r="T336" s="129"/>
      <c r="U336" s="129"/>
      <c r="V336" s="129">
        <f>SUM(V337:V363)</f>
        <v>17.04</v>
      </c>
      <c r="W336" s="129"/>
      <c r="X336" s="129"/>
      <c r="AG336" t="s">
        <v>138</v>
      </c>
    </row>
    <row r="337" spans="1:60" ht="22.5" outlineLevel="1" x14ac:dyDescent="0.2">
      <c r="A337" s="136">
        <v>141</v>
      </c>
      <c r="B337" s="137" t="s">
        <v>521</v>
      </c>
      <c r="C337" s="150" t="s">
        <v>522</v>
      </c>
      <c r="D337" s="138" t="s">
        <v>149</v>
      </c>
      <c r="E337" s="139">
        <v>14.52</v>
      </c>
      <c r="F337" s="140"/>
      <c r="G337" s="141">
        <f>ROUND(E337*F337,2)</f>
        <v>0</v>
      </c>
      <c r="H337" s="124">
        <v>0</v>
      </c>
      <c r="I337" s="124">
        <f>ROUND(E337*H337,2)</f>
        <v>0</v>
      </c>
      <c r="J337" s="124">
        <v>6.8</v>
      </c>
      <c r="K337" s="124">
        <f>ROUND(E337*J337,2)</f>
        <v>98.74</v>
      </c>
      <c r="L337" s="124">
        <v>21</v>
      </c>
      <c r="M337" s="124">
        <f>G337*(1+L337/100)</f>
        <v>0</v>
      </c>
      <c r="N337" s="124">
        <v>0</v>
      </c>
      <c r="O337" s="124">
        <f>ROUND(E337*N337,2)</f>
        <v>0</v>
      </c>
      <c r="P337" s="124">
        <v>0</v>
      </c>
      <c r="Q337" s="124">
        <f>ROUND(E337*P337,2)</f>
        <v>0</v>
      </c>
      <c r="R337" s="124"/>
      <c r="S337" s="124" t="s">
        <v>142</v>
      </c>
      <c r="T337" s="124" t="s">
        <v>176</v>
      </c>
      <c r="U337" s="124">
        <v>1.6E-2</v>
      </c>
      <c r="V337" s="124">
        <f>ROUND(E337*U337,2)</f>
        <v>0.23</v>
      </c>
      <c r="W337" s="124"/>
      <c r="X337" s="124" t="s">
        <v>143</v>
      </c>
      <c r="Y337" s="119"/>
      <c r="Z337" s="119"/>
      <c r="AA337" s="119"/>
      <c r="AB337" s="119"/>
      <c r="AC337" s="119"/>
      <c r="AD337" s="119"/>
      <c r="AE337" s="119"/>
      <c r="AF337" s="119"/>
      <c r="AG337" s="119" t="s">
        <v>144</v>
      </c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</row>
    <row r="338" spans="1:60" outlineLevel="1" x14ac:dyDescent="0.2">
      <c r="A338" s="122"/>
      <c r="B338" s="123"/>
      <c r="C338" s="151" t="s">
        <v>191</v>
      </c>
      <c r="D338" s="125"/>
      <c r="E338" s="126">
        <v>14.52</v>
      </c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19"/>
      <c r="Z338" s="119"/>
      <c r="AA338" s="119"/>
      <c r="AB338" s="119"/>
      <c r="AC338" s="119"/>
      <c r="AD338" s="119"/>
      <c r="AE338" s="119"/>
      <c r="AF338" s="119"/>
      <c r="AG338" s="119" t="s">
        <v>151</v>
      </c>
      <c r="AH338" s="119">
        <v>0</v>
      </c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H338" s="119"/>
    </row>
    <row r="339" spans="1:60" ht="22.5" outlineLevel="1" x14ac:dyDescent="0.2">
      <c r="A339" s="136">
        <v>142</v>
      </c>
      <c r="B339" s="137" t="s">
        <v>523</v>
      </c>
      <c r="C339" s="150" t="s">
        <v>524</v>
      </c>
      <c r="D339" s="138" t="s">
        <v>230</v>
      </c>
      <c r="E339" s="139">
        <v>28.8</v>
      </c>
      <c r="F339" s="140"/>
      <c r="G339" s="141">
        <f>ROUND(E339*F339,2)</f>
        <v>0</v>
      </c>
      <c r="H339" s="124">
        <v>0</v>
      </c>
      <c r="I339" s="124">
        <f>ROUND(E339*H339,2)</f>
        <v>0</v>
      </c>
      <c r="J339" s="124">
        <v>13.9</v>
      </c>
      <c r="K339" s="124">
        <f>ROUND(E339*J339,2)</f>
        <v>400.32</v>
      </c>
      <c r="L339" s="124">
        <v>21</v>
      </c>
      <c r="M339" s="124">
        <f>G339*(1+L339/100)</f>
        <v>0</v>
      </c>
      <c r="N339" s="124">
        <v>0</v>
      </c>
      <c r="O339" s="124">
        <f>ROUND(E339*N339,2)</f>
        <v>0</v>
      </c>
      <c r="P339" s="124">
        <v>8.0000000000000007E-5</v>
      </c>
      <c r="Q339" s="124">
        <f>ROUND(E339*P339,2)</f>
        <v>0</v>
      </c>
      <c r="R339" s="124"/>
      <c r="S339" s="124" t="s">
        <v>142</v>
      </c>
      <c r="T339" s="124" t="s">
        <v>142</v>
      </c>
      <c r="U339" s="124">
        <v>3.5000000000000003E-2</v>
      </c>
      <c r="V339" s="124">
        <f>ROUND(E339*U339,2)</f>
        <v>1.01</v>
      </c>
      <c r="W339" s="124"/>
      <c r="X339" s="124" t="s">
        <v>143</v>
      </c>
      <c r="Y339" s="119"/>
      <c r="Z339" s="119"/>
      <c r="AA339" s="119"/>
      <c r="AB339" s="119"/>
      <c r="AC339" s="119"/>
      <c r="AD339" s="119"/>
      <c r="AE339" s="119"/>
      <c r="AF339" s="119"/>
      <c r="AG339" s="119" t="s">
        <v>144</v>
      </c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</row>
    <row r="340" spans="1:60" outlineLevel="1" x14ac:dyDescent="0.2">
      <c r="A340" s="122"/>
      <c r="B340" s="123"/>
      <c r="C340" s="151" t="s">
        <v>507</v>
      </c>
      <c r="D340" s="125"/>
      <c r="E340" s="126">
        <v>15.8</v>
      </c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19"/>
      <c r="Z340" s="119"/>
      <c r="AA340" s="119"/>
      <c r="AB340" s="119"/>
      <c r="AC340" s="119"/>
      <c r="AD340" s="119"/>
      <c r="AE340" s="119"/>
      <c r="AF340" s="119"/>
      <c r="AG340" s="119" t="s">
        <v>151</v>
      </c>
      <c r="AH340" s="119">
        <v>0</v>
      </c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H340" s="119"/>
    </row>
    <row r="341" spans="1:60" outlineLevel="1" x14ac:dyDescent="0.2">
      <c r="A341" s="122"/>
      <c r="B341" s="123"/>
      <c r="C341" s="151" t="s">
        <v>508</v>
      </c>
      <c r="D341" s="125"/>
      <c r="E341" s="126">
        <v>-2.1</v>
      </c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19"/>
      <c r="Z341" s="119"/>
      <c r="AA341" s="119"/>
      <c r="AB341" s="119"/>
      <c r="AC341" s="119"/>
      <c r="AD341" s="119"/>
      <c r="AE341" s="119"/>
      <c r="AF341" s="119"/>
      <c r="AG341" s="119" t="s">
        <v>151</v>
      </c>
      <c r="AH341" s="119">
        <v>0</v>
      </c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H341" s="119"/>
    </row>
    <row r="342" spans="1:60" outlineLevel="1" x14ac:dyDescent="0.2">
      <c r="A342" s="122"/>
      <c r="B342" s="123"/>
      <c r="C342" s="151" t="s">
        <v>509</v>
      </c>
      <c r="D342" s="125"/>
      <c r="E342" s="126">
        <v>-0.9</v>
      </c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19"/>
      <c r="Z342" s="119"/>
      <c r="AA342" s="119"/>
      <c r="AB342" s="119"/>
      <c r="AC342" s="119"/>
      <c r="AD342" s="119"/>
      <c r="AE342" s="119"/>
      <c r="AF342" s="119"/>
      <c r="AG342" s="119" t="s">
        <v>151</v>
      </c>
      <c r="AH342" s="119">
        <v>0</v>
      </c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H342" s="119"/>
    </row>
    <row r="343" spans="1:60" outlineLevel="1" x14ac:dyDescent="0.2">
      <c r="A343" s="122"/>
      <c r="B343" s="123"/>
      <c r="C343" s="151" t="s">
        <v>510</v>
      </c>
      <c r="D343" s="125"/>
      <c r="E343" s="126">
        <v>-1.1000000000000001</v>
      </c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19"/>
      <c r="Z343" s="119"/>
      <c r="AA343" s="119"/>
      <c r="AB343" s="119"/>
      <c r="AC343" s="119"/>
      <c r="AD343" s="119"/>
      <c r="AE343" s="119"/>
      <c r="AF343" s="119"/>
      <c r="AG343" s="119" t="s">
        <v>151</v>
      </c>
      <c r="AH343" s="119">
        <v>0</v>
      </c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H343" s="119"/>
    </row>
    <row r="344" spans="1:60" outlineLevel="1" x14ac:dyDescent="0.2">
      <c r="A344" s="122"/>
      <c r="B344" s="123"/>
      <c r="C344" s="151" t="s">
        <v>511</v>
      </c>
      <c r="D344" s="125"/>
      <c r="E344" s="126">
        <v>-1</v>
      </c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19"/>
      <c r="Z344" s="119"/>
      <c r="AA344" s="119"/>
      <c r="AB344" s="119"/>
      <c r="AC344" s="119"/>
      <c r="AD344" s="119"/>
      <c r="AE344" s="119"/>
      <c r="AF344" s="119"/>
      <c r="AG344" s="119" t="s">
        <v>151</v>
      </c>
      <c r="AH344" s="119">
        <v>0</v>
      </c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H344" s="119"/>
    </row>
    <row r="345" spans="1:60" outlineLevel="1" x14ac:dyDescent="0.2">
      <c r="A345" s="122"/>
      <c r="B345" s="123"/>
      <c r="C345" s="151" t="s">
        <v>525</v>
      </c>
      <c r="D345" s="125"/>
      <c r="E345" s="126">
        <v>4.8</v>
      </c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19"/>
      <c r="Z345" s="119"/>
      <c r="AA345" s="119"/>
      <c r="AB345" s="119"/>
      <c r="AC345" s="119"/>
      <c r="AD345" s="119"/>
      <c r="AE345" s="119"/>
      <c r="AF345" s="119"/>
      <c r="AG345" s="119" t="s">
        <v>151</v>
      </c>
      <c r="AH345" s="119">
        <v>0</v>
      </c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</row>
    <row r="346" spans="1:60" outlineLevel="1" x14ac:dyDescent="0.2">
      <c r="A346" s="122"/>
      <c r="B346" s="123"/>
      <c r="C346" s="151" t="s">
        <v>526</v>
      </c>
      <c r="D346" s="125"/>
      <c r="E346" s="126">
        <v>-0.6</v>
      </c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19"/>
      <c r="Z346" s="119"/>
      <c r="AA346" s="119"/>
      <c r="AB346" s="119"/>
      <c r="AC346" s="119"/>
      <c r="AD346" s="119"/>
      <c r="AE346" s="119"/>
      <c r="AF346" s="119"/>
      <c r="AG346" s="119" t="s">
        <v>151</v>
      </c>
      <c r="AH346" s="119">
        <v>0</v>
      </c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</row>
    <row r="347" spans="1:60" outlineLevel="1" x14ac:dyDescent="0.2">
      <c r="A347" s="122"/>
      <c r="B347" s="123"/>
      <c r="C347" s="151" t="s">
        <v>527</v>
      </c>
      <c r="D347" s="125"/>
      <c r="E347" s="126">
        <v>13.9</v>
      </c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19"/>
      <c r="Z347" s="119"/>
      <c r="AA347" s="119"/>
      <c r="AB347" s="119"/>
      <c r="AC347" s="119"/>
      <c r="AD347" s="119"/>
      <c r="AE347" s="119"/>
      <c r="AF347" s="119"/>
      <c r="AG347" s="119" t="s">
        <v>151</v>
      </c>
      <c r="AH347" s="119">
        <v>0</v>
      </c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</row>
    <row r="348" spans="1:60" ht="22.5" outlineLevel="1" x14ac:dyDescent="0.2">
      <c r="A348" s="136">
        <v>143</v>
      </c>
      <c r="B348" s="137" t="s">
        <v>528</v>
      </c>
      <c r="C348" s="150" t="s">
        <v>529</v>
      </c>
      <c r="D348" s="138" t="s">
        <v>230</v>
      </c>
      <c r="E348" s="139">
        <v>13.9</v>
      </c>
      <c r="F348" s="140"/>
      <c r="G348" s="141">
        <f>ROUND(E348*F348,2)</f>
        <v>0</v>
      </c>
      <c r="H348" s="124">
        <v>31.22</v>
      </c>
      <c r="I348" s="124">
        <f>ROUND(E348*H348,2)</f>
        <v>433.96</v>
      </c>
      <c r="J348" s="124">
        <v>66.78</v>
      </c>
      <c r="K348" s="124">
        <f>ROUND(E348*J348,2)</f>
        <v>928.24</v>
      </c>
      <c r="L348" s="124">
        <v>21</v>
      </c>
      <c r="M348" s="124">
        <f>G348*(1+L348/100)</f>
        <v>0</v>
      </c>
      <c r="N348" s="124">
        <v>8.0000000000000007E-5</v>
      </c>
      <c r="O348" s="124">
        <f>ROUND(E348*N348,2)</f>
        <v>0</v>
      </c>
      <c r="P348" s="124">
        <v>0</v>
      </c>
      <c r="Q348" s="124">
        <f>ROUND(E348*P348,2)</f>
        <v>0</v>
      </c>
      <c r="R348" s="124"/>
      <c r="S348" s="124" t="s">
        <v>142</v>
      </c>
      <c r="T348" s="124" t="s">
        <v>176</v>
      </c>
      <c r="U348" s="124">
        <v>0.13719999999999999</v>
      </c>
      <c r="V348" s="124">
        <f>ROUND(E348*U348,2)</f>
        <v>1.91</v>
      </c>
      <c r="W348" s="124"/>
      <c r="X348" s="124" t="s">
        <v>143</v>
      </c>
      <c r="Y348" s="119"/>
      <c r="Z348" s="119"/>
      <c r="AA348" s="119"/>
      <c r="AB348" s="119"/>
      <c r="AC348" s="119"/>
      <c r="AD348" s="119"/>
      <c r="AE348" s="119"/>
      <c r="AF348" s="119"/>
      <c r="AG348" s="119" t="s">
        <v>144</v>
      </c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</row>
    <row r="349" spans="1:60" outlineLevel="1" x14ac:dyDescent="0.2">
      <c r="A349" s="122"/>
      <c r="B349" s="123"/>
      <c r="C349" s="151" t="s">
        <v>527</v>
      </c>
      <c r="D349" s="125"/>
      <c r="E349" s="126">
        <v>13.9</v>
      </c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19"/>
      <c r="Z349" s="119"/>
      <c r="AA349" s="119"/>
      <c r="AB349" s="119"/>
      <c r="AC349" s="119"/>
      <c r="AD349" s="119"/>
      <c r="AE349" s="119"/>
      <c r="AF349" s="119"/>
      <c r="AG349" s="119" t="s">
        <v>151</v>
      </c>
      <c r="AH349" s="119">
        <v>0</v>
      </c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H349" s="119"/>
    </row>
    <row r="350" spans="1:60" outlineLevel="1" x14ac:dyDescent="0.2">
      <c r="A350" s="136">
        <v>144</v>
      </c>
      <c r="B350" s="137" t="s">
        <v>530</v>
      </c>
      <c r="C350" s="150" t="s">
        <v>531</v>
      </c>
      <c r="D350" s="138" t="s">
        <v>149</v>
      </c>
      <c r="E350" s="139">
        <v>28.17</v>
      </c>
      <c r="F350" s="140"/>
      <c r="G350" s="141">
        <f>ROUND(E350*F350,2)</f>
        <v>0</v>
      </c>
      <c r="H350" s="124">
        <v>0</v>
      </c>
      <c r="I350" s="124">
        <f>ROUND(E350*H350,2)</f>
        <v>0</v>
      </c>
      <c r="J350" s="124">
        <v>101</v>
      </c>
      <c r="K350" s="124">
        <f>ROUND(E350*J350,2)</f>
        <v>2845.17</v>
      </c>
      <c r="L350" s="124">
        <v>21</v>
      </c>
      <c r="M350" s="124">
        <f>G350*(1+L350/100)</f>
        <v>0</v>
      </c>
      <c r="N350" s="124">
        <v>0</v>
      </c>
      <c r="O350" s="124">
        <f>ROUND(E350*N350,2)</f>
        <v>0</v>
      </c>
      <c r="P350" s="124">
        <v>1E-3</v>
      </c>
      <c r="Q350" s="124">
        <f>ROUND(E350*P350,2)</f>
        <v>0.03</v>
      </c>
      <c r="R350" s="124"/>
      <c r="S350" s="124" t="s">
        <v>142</v>
      </c>
      <c r="T350" s="124" t="s">
        <v>142</v>
      </c>
      <c r="U350" s="124">
        <v>0.255</v>
      </c>
      <c r="V350" s="124">
        <f>ROUND(E350*U350,2)</f>
        <v>7.18</v>
      </c>
      <c r="W350" s="124"/>
      <c r="X350" s="124" t="s">
        <v>143</v>
      </c>
      <c r="Y350" s="119"/>
      <c r="Z350" s="119"/>
      <c r="AA350" s="119"/>
      <c r="AB350" s="119"/>
      <c r="AC350" s="119"/>
      <c r="AD350" s="119"/>
      <c r="AE350" s="119"/>
      <c r="AF350" s="119"/>
      <c r="AG350" s="119" t="s">
        <v>144</v>
      </c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</row>
    <row r="351" spans="1:60" outlineLevel="1" x14ac:dyDescent="0.2">
      <c r="A351" s="122"/>
      <c r="B351" s="123"/>
      <c r="C351" s="151" t="s">
        <v>157</v>
      </c>
      <c r="D351" s="125"/>
      <c r="E351" s="126">
        <v>8.9</v>
      </c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19"/>
      <c r="Z351" s="119"/>
      <c r="AA351" s="119"/>
      <c r="AB351" s="119"/>
      <c r="AC351" s="119"/>
      <c r="AD351" s="119"/>
      <c r="AE351" s="119"/>
      <c r="AF351" s="119"/>
      <c r="AG351" s="119" t="s">
        <v>151</v>
      </c>
      <c r="AH351" s="119">
        <v>0</v>
      </c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</row>
    <row r="352" spans="1:60" outlineLevel="1" x14ac:dyDescent="0.2">
      <c r="A352" s="122"/>
      <c r="B352" s="123"/>
      <c r="C352" s="151" t="s">
        <v>155</v>
      </c>
      <c r="D352" s="125"/>
      <c r="E352" s="126">
        <v>3.4</v>
      </c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19"/>
      <c r="Z352" s="119"/>
      <c r="AA352" s="119"/>
      <c r="AB352" s="119"/>
      <c r="AC352" s="119"/>
      <c r="AD352" s="119"/>
      <c r="AE352" s="119"/>
      <c r="AF352" s="119"/>
      <c r="AG352" s="119" t="s">
        <v>151</v>
      </c>
      <c r="AH352" s="119">
        <v>0</v>
      </c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H352" s="119"/>
    </row>
    <row r="353" spans="1:60" outlineLevel="1" x14ac:dyDescent="0.2">
      <c r="A353" s="122"/>
      <c r="B353" s="123"/>
      <c r="C353" s="151" t="s">
        <v>156</v>
      </c>
      <c r="D353" s="125"/>
      <c r="E353" s="126">
        <v>1.35</v>
      </c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19"/>
      <c r="Z353" s="119"/>
      <c r="AA353" s="119"/>
      <c r="AB353" s="119"/>
      <c r="AC353" s="119"/>
      <c r="AD353" s="119"/>
      <c r="AE353" s="119"/>
      <c r="AF353" s="119"/>
      <c r="AG353" s="119" t="s">
        <v>151</v>
      </c>
      <c r="AH353" s="119">
        <v>0</v>
      </c>
      <c r="AI353" s="119"/>
      <c r="AJ353" s="119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</row>
    <row r="354" spans="1:60" outlineLevel="1" x14ac:dyDescent="0.2">
      <c r="A354" s="122"/>
      <c r="B354" s="123"/>
      <c r="C354" s="151" t="s">
        <v>191</v>
      </c>
      <c r="D354" s="125"/>
      <c r="E354" s="126">
        <v>14.52</v>
      </c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19"/>
      <c r="Z354" s="119"/>
      <c r="AA354" s="119"/>
      <c r="AB354" s="119"/>
      <c r="AC354" s="119"/>
      <c r="AD354" s="119"/>
      <c r="AE354" s="119"/>
      <c r="AF354" s="119"/>
      <c r="AG354" s="119" t="s">
        <v>151</v>
      </c>
      <c r="AH354" s="119">
        <v>0</v>
      </c>
      <c r="AI354" s="119"/>
      <c r="AJ354" s="119"/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</row>
    <row r="355" spans="1:60" ht="22.5" outlineLevel="1" x14ac:dyDescent="0.2">
      <c r="A355" s="136">
        <v>145</v>
      </c>
      <c r="B355" s="137" t="s">
        <v>532</v>
      </c>
      <c r="C355" s="150" t="s">
        <v>533</v>
      </c>
      <c r="D355" s="138" t="s">
        <v>149</v>
      </c>
      <c r="E355" s="139">
        <v>14.52</v>
      </c>
      <c r="F355" s="140"/>
      <c r="G355" s="141">
        <f>ROUND(E355*F355,2)</f>
        <v>0</v>
      </c>
      <c r="H355" s="124">
        <v>356.05</v>
      </c>
      <c r="I355" s="124">
        <f>ROUND(E355*H355,2)</f>
        <v>5169.8500000000004</v>
      </c>
      <c r="J355" s="124">
        <v>184.95</v>
      </c>
      <c r="K355" s="124">
        <f>ROUND(E355*J355,2)</f>
        <v>2685.47</v>
      </c>
      <c r="L355" s="124">
        <v>21</v>
      </c>
      <c r="M355" s="124">
        <f>G355*(1+L355/100)</f>
        <v>0</v>
      </c>
      <c r="N355" s="124">
        <v>3.63E-3</v>
      </c>
      <c r="O355" s="124">
        <f>ROUND(E355*N355,2)</f>
        <v>0.05</v>
      </c>
      <c r="P355" s="124">
        <v>0</v>
      </c>
      <c r="Q355" s="124">
        <f>ROUND(E355*P355,2)</f>
        <v>0</v>
      </c>
      <c r="R355" s="124"/>
      <c r="S355" s="124" t="s">
        <v>142</v>
      </c>
      <c r="T355" s="124" t="s">
        <v>176</v>
      </c>
      <c r="U355" s="124">
        <v>0.38</v>
      </c>
      <c r="V355" s="124">
        <f>ROUND(E355*U355,2)</f>
        <v>5.52</v>
      </c>
      <c r="W355" s="124"/>
      <c r="X355" s="124" t="s">
        <v>143</v>
      </c>
      <c r="Y355" s="119"/>
      <c r="Z355" s="119"/>
      <c r="AA355" s="119"/>
      <c r="AB355" s="119"/>
      <c r="AC355" s="119"/>
      <c r="AD355" s="119"/>
      <c r="AE355" s="119"/>
      <c r="AF355" s="119"/>
      <c r="AG355" s="119" t="s">
        <v>144</v>
      </c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</row>
    <row r="356" spans="1:60" outlineLevel="1" x14ac:dyDescent="0.2">
      <c r="A356" s="122"/>
      <c r="B356" s="123"/>
      <c r="C356" s="151" t="s">
        <v>191</v>
      </c>
      <c r="D356" s="125"/>
      <c r="E356" s="126">
        <v>14.52</v>
      </c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19"/>
      <c r="Z356" s="119"/>
      <c r="AA356" s="119"/>
      <c r="AB356" s="119"/>
      <c r="AC356" s="119"/>
      <c r="AD356" s="119"/>
      <c r="AE356" s="119"/>
      <c r="AF356" s="119"/>
      <c r="AG356" s="119" t="s">
        <v>151</v>
      </c>
      <c r="AH356" s="119">
        <v>0</v>
      </c>
      <c r="AI356" s="119"/>
      <c r="AJ356" s="119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</row>
    <row r="357" spans="1:60" outlineLevel="1" x14ac:dyDescent="0.2">
      <c r="A357" s="136">
        <v>146</v>
      </c>
      <c r="B357" s="137" t="s">
        <v>534</v>
      </c>
      <c r="C357" s="150" t="s">
        <v>535</v>
      </c>
      <c r="D357" s="138" t="s">
        <v>230</v>
      </c>
      <c r="E357" s="139">
        <v>4.0999999999999996</v>
      </c>
      <c r="F357" s="140"/>
      <c r="G357" s="141">
        <f>ROUND(E357*F357,2)</f>
        <v>0</v>
      </c>
      <c r="H357" s="124">
        <v>0</v>
      </c>
      <c r="I357" s="124">
        <f>ROUND(E357*H357,2)</f>
        <v>0</v>
      </c>
      <c r="J357" s="124">
        <v>74</v>
      </c>
      <c r="K357" s="124">
        <f>ROUND(E357*J357,2)</f>
        <v>303.39999999999998</v>
      </c>
      <c r="L357" s="124">
        <v>21</v>
      </c>
      <c r="M357" s="124">
        <f>G357*(1+L357/100)</f>
        <v>0</v>
      </c>
      <c r="N357" s="124">
        <v>0</v>
      </c>
      <c r="O357" s="124">
        <f>ROUND(E357*N357,2)</f>
        <v>0</v>
      </c>
      <c r="P357" s="124">
        <v>0</v>
      </c>
      <c r="Q357" s="124">
        <f>ROUND(E357*P357,2)</f>
        <v>0</v>
      </c>
      <c r="R357" s="124"/>
      <c r="S357" s="124" t="s">
        <v>142</v>
      </c>
      <c r="T357" s="124" t="s">
        <v>176</v>
      </c>
      <c r="U357" s="124">
        <v>0.152</v>
      </c>
      <c r="V357" s="124">
        <f>ROUND(E357*U357,2)</f>
        <v>0.62</v>
      </c>
      <c r="W357" s="124"/>
      <c r="X357" s="124" t="s">
        <v>143</v>
      </c>
      <c r="Y357" s="119"/>
      <c r="Z357" s="119"/>
      <c r="AA357" s="119"/>
      <c r="AB357" s="119"/>
      <c r="AC357" s="119"/>
      <c r="AD357" s="119"/>
      <c r="AE357" s="119"/>
      <c r="AF357" s="119"/>
      <c r="AG357" s="119" t="s">
        <v>144</v>
      </c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</row>
    <row r="358" spans="1:60" outlineLevel="1" x14ac:dyDescent="0.2">
      <c r="A358" s="122"/>
      <c r="B358" s="123"/>
      <c r="C358" s="151" t="s">
        <v>536</v>
      </c>
      <c r="D358" s="125"/>
      <c r="E358" s="126">
        <v>4.0999999999999996</v>
      </c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19"/>
      <c r="Z358" s="119"/>
      <c r="AA358" s="119"/>
      <c r="AB358" s="119"/>
      <c r="AC358" s="119"/>
      <c r="AD358" s="119"/>
      <c r="AE358" s="119"/>
      <c r="AF358" s="119"/>
      <c r="AG358" s="119" t="s">
        <v>151</v>
      </c>
      <c r="AH358" s="119">
        <v>0</v>
      </c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</row>
    <row r="359" spans="1:60" ht="22.5" outlineLevel="1" x14ac:dyDescent="0.2">
      <c r="A359" s="136">
        <v>147</v>
      </c>
      <c r="B359" s="137" t="s">
        <v>537</v>
      </c>
      <c r="C359" s="150" t="s">
        <v>538</v>
      </c>
      <c r="D359" s="138" t="s">
        <v>230</v>
      </c>
      <c r="E359" s="139">
        <v>7.26</v>
      </c>
      <c r="F359" s="140"/>
      <c r="G359" s="141">
        <f>ROUND(E359*F359,2)</f>
        <v>0</v>
      </c>
      <c r="H359" s="124">
        <v>10.42</v>
      </c>
      <c r="I359" s="124">
        <f>ROUND(E359*H359,2)</f>
        <v>75.650000000000006</v>
      </c>
      <c r="J359" s="124">
        <v>38.08</v>
      </c>
      <c r="K359" s="124">
        <f>ROUND(E359*J359,2)</f>
        <v>276.45999999999998</v>
      </c>
      <c r="L359" s="124">
        <v>21</v>
      </c>
      <c r="M359" s="124">
        <f>G359*(1+L359/100)</f>
        <v>0</v>
      </c>
      <c r="N359" s="124">
        <v>4.0000000000000003E-5</v>
      </c>
      <c r="O359" s="124">
        <f>ROUND(E359*N359,2)</f>
        <v>0</v>
      </c>
      <c r="P359" s="124">
        <v>0</v>
      </c>
      <c r="Q359" s="124">
        <f>ROUND(E359*P359,2)</f>
        <v>0</v>
      </c>
      <c r="R359" s="124"/>
      <c r="S359" s="124" t="s">
        <v>142</v>
      </c>
      <c r="T359" s="124" t="s">
        <v>176</v>
      </c>
      <c r="U359" s="124">
        <v>7.8200000000000006E-2</v>
      </c>
      <c r="V359" s="124">
        <f>ROUND(E359*U359,2)</f>
        <v>0.56999999999999995</v>
      </c>
      <c r="W359" s="124"/>
      <c r="X359" s="124" t="s">
        <v>143</v>
      </c>
      <c r="Y359" s="119"/>
      <c r="Z359" s="119"/>
      <c r="AA359" s="119"/>
      <c r="AB359" s="119"/>
      <c r="AC359" s="119"/>
      <c r="AD359" s="119"/>
      <c r="AE359" s="119"/>
      <c r="AF359" s="119"/>
      <c r="AG359" s="119" t="s">
        <v>144</v>
      </c>
      <c r="AH359" s="119"/>
      <c r="AI359" s="119"/>
      <c r="AJ359" s="119"/>
      <c r="AK359" s="119"/>
      <c r="AL359" s="119"/>
      <c r="AM359" s="119"/>
      <c r="AN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H359" s="119"/>
    </row>
    <row r="360" spans="1:60" outlineLevel="1" x14ac:dyDescent="0.2">
      <c r="A360" s="122"/>
      <c r="B360" s="123"/>
      <c r="C360" s="151" t="s">
        <v>539</v>
      </c>
      <c r="D360" s="125"/>
      <c r="E360" s="126">
        <v>7.26</v>
      </c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19"/>
      <c r="Z360" s="119"/>
      <c r="AA360" s="119"/>
      <c r="AB360" s="119"/>
      <c r="AC360" s="119"/>
      <c r="AD360" s="119"/>
      <c r="AE360" s="119"/>
      <c r="AF360" s="119"/>
      <c r="AG360" s="119" t="s">
        <v>151</v>
      </c>
      <c r="AH360" s="119">
        <v>0</v>
      </c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</row>
    <row r="361" spans="1:60" ht="22.5" outlineLevel="1" x14ac:dyDescent="0.2">
      <c r="A361" s="142">
        <v>148</v>
      </c>
      <c r="B361" s="143" t="s">
        <v>540</v>
      </c>
      <c r="C361" s="149" t="s">
        <v>541</v>
      </c>
      <c r="D361" s="144" t="s">
        <v>141</v>
      </c>
      <c r="E361" s="145">
        <v>4</v>
      </c>
      <c r="F361" s="146"/>
      <c r="G361" s="147">
        <f>ROUND(E361*F361,2)</f>
        <v>0</v>
      </c>
      <c r="H361" s="124">
        <v>131.5</v>
      </c>
      <c r="I361" s="124">
        <f>ROUND(E361*H361,2)</f>
        <v>526</v>
      </c>
      <c r="J361" s="124">
        <v>0</v>
      </c>
      <c r="K361" s="124">
        <f>ROUND(E361*J361,2)</f>
        <v>0</v>
      </c>
      <c r="L361" s="124">
        <v>21</v>
      </c>
      <c r="M361" s="124">
        <f>G361*(1+L361/100)</f>
        <v>0</v>
      </c>
      <c r="N361" s="124">
        <v>1.3999999999999999E-4</v>
      </c>
      <c r="O361" s="124">
        <f>ROUND(E361*N361,2)</f>
        <v>0</v>
      </c>
      <c r="P361" s="124">
        <v>0</v>
      </c>
      <c r="Q361" s="124">
        <f>ROUND(E361*P361,2)</f>
        <v>0</v>
      </c>
      <c r="R361" s="124" t="s">
        <v>166</v>
      </c>
      <c r="S361" s="124" t="s">
        <v>142</v>
      </c>
      <c r="T361" s="124" t="s">
        <v>142</v>
      </c>
      <c r="U361" s="124">
        <v>0</v>
      </c>
      <c r="V361" s="124">
        <f>ROUND(E361*U361,2)</f>
        <v>0</v>
      </c>
      <c r="W361" s="124"/>
      <c r="X361" s="124" t="s">
        <v>162</v>
      </c>
      <c r="Y361" s="119"/>
      <c r="Z361" s="119"/>
      <c r="AA361" s="119"/>
      <c r="AB361" s="119"/>
      <c r="AC361" s="119"/>
      <c r="AD361" s="119"/>
      <c r="AE361" s="119"/>
      <c r="AF361" s="119"/>
      <c r="AG361" s="119" t="s">
        <v>163</v>
      </c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X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H361" s="119"/>
    </row>
    <row r="362" spans="1:60" ht="22.5" outlineLevel="1" x14ac:dyDescent="0.2">
      <c r="A362" s="142">
        <v>149</v>
      </c>
      <c r="B362" s="143" t="s">
        <v>542</v>
      </c>
      <c r="C362" s="149" t="s">
        <v>543</v>
      </c>
      <c r="D362" s="144" t="s">
        <v>141</v>
      </c>
      <c r="E362" s="145">
        <v>1</v>
      </c>
      <c r="F362" s="146"/>
      <c r="G362" s="147">
        <f>ROUND(E362*F362,2)</f>
        <v>0</v>
      </c>
      <c r="H362" s="124">
        <v>305</v>
      </c>
      <c r="I362" s="124">
        <f>ROUND(E362*H362,2)</f>
        <v>305</v>
      </c>
      <c r="J362" s="124">
        <v>0</v>
      </c>
      <c r="K362" s="124">
        <f>ROUND(E362*J362,2)</f>
        <v>0</v>
      </c>
      <c r="L362" s="124">
        <v>21</v>
      </c>
      <c r="M362" s="124">
        <f>G362*(1+L362/100)</f>
        <v>0</v>
      </c>
      <c r="N362" s="124">
        <v>4.2000000000000002E-4</v>
      </c>
      <c r="O362" s="124">
        <f>ROUND(E362*N362,2)</f>
        <v>0</v>
      </c>
      <c r="P362" s="124">
        <v>0</v>
      </c>
      <c r="Q362" s="124">
        <f>ROUND(E362*P362,2)</f>
        <v>0</v>
      </c>
      <c r="R362" s="124" t="s">
        <v>166</v>
      </c>
      <c r="S362" s="124" t="s">
        <v>142</v>
      </c>
      <c r="T362" s="124" t="s">
        <v>142</v>
      </c>
      <c r="U362" s="124">
        <v>0</v>
      </c>
      <c r="V362" s="124">
        <f>ROUND(E362*U362,2)</f>
        <v>0</v>
      </c>
      <c r="W362" s="124"/>
      <c r="X362" s="124" t="s">
        <v>162</v>
      </c>
      <c r="Y362" s="119"/>
      <c r="Z362" s="119"/>
      <c r="AA362" s="119"/>
      <c r="AB362" s="119"/>
      <c r="AC362" s="119"/>
      <c r="AD362" s="119"/>
      <c r="AE362" s="119"/>
      <c r="AF362" s="119"/>
      <c r="AG362" s="119" t="s">
        <v>163</v>
      </c>
      <c r="AH362" s="119"/>
      <c r="AI362" s="119"/>
      <c r="AJ362" s="119"/>
      <c r="AK362" s="119"/>
      <c r="AL362" s="119"/>
      <c r="AM362" s="119"/>
      <c r="AN362" s="119"/>
      <c r="AO362" s="119"/>
      <c r="AP362" s="119"/>
      <c r="AQ362" s="119"/>
      <c r="AR362" s="119"/>
      <c r="AS362" s="119"/>
      <c r="AT362" s="119"/>
      <c r="AU362" s="119"/>
      <c r="AV362" s="119"/>
      <c r="AW362" s="119"/>
      <c r="AX362" s="119"/>
      <c r="AY362" s="119"/>
      <c r="AZ362" s="119"/>
      <c r="BA362" s="119"/>
      <c r="BB362" s="119"/>
      <c r="BC362" s="119"/>
      <c r="BD362" s="119"/>
      <c r="BE362" s="119"/>
      <c r="BF362" s="119"/>
      <c r="BG362" s="119"/>
      <c r="BH362" s="119"/>
    </row>
    <row r="363" spans="1:60" outlineLevel="1" x14ac:dyDescent="0.2">
      <c r="A363" s="142">
        <v>150</v>
      </c>
      <c r="B363" s="143" t="s">
        <v>544</v>
      </c>
      <c r="C363" s="149" t="s">
        <v>545</v>
      </c>
      <c r="D363" s="144" t="s">
        <v>0</v>
      </c>
      <c r="E363" s="145">
        <v>140.48259999999999</v>
      </c>
      <c r="F363" s="146"/>
      <c r="G363" s="147">
        <f>ROUND(E363*F363,2)</f>
        <v>0</v>
      </c>
      <c r="H363" s="124">
        <v>0</v>
      </c>
      <c r="I363" s="124">
        <f>ROUND(E363*H363,2)</f>
        <v>0</v>
      </c>
      <c r="J363" s="124">
        <v>0.77</v>
      </c>
      <c r="K363" s="124">
        <f>ROUND(E363*J363,2)</f>
        <v>108.17</v>
      </c>
      <c r="L363" s="124">
        <v>21</v>
      </c>
      <c r="M363" s="124">
        <f>G363*(1+L363/100)</f>
        <v>0</v>
      </c>
      <c r="N363" s="124">
        <v>0</v>
      </c>
      <c r="O363" s="124">
        <f>ROUND(E363*N363,2)</f>
        <v>0</v>
      </c>
      <c r="P363" s="124">
        <v>0</v>
      </c>
      <c r="Q363" s="124">
        <f>ROUND(E363*P363,2)</f>
        <v>0</v>
      </c>
      <c r="R363" s="124"/>
      <c r="S363" s="124" t="s">
        <v>142</v>
      </c>
      <c r="T363" s="124" t="s">
        <v>176</v>
      </c>
      <c r="U363" s="124">
        <v>0</v>
      </c>
      <c r="V363" s="124">
        <f>ROUND(E363*U363,2)</f>
        <v>0</v>
      </c>
      <c r="W363" s="124"/>
      <c r="X363" s="124" t="s">
        <v>273</v>
      </c>
      <c r="Y363" s="119"/>
      <c r="Z363" s="119"/>
      <c r="AA363" s="119"/>
      <c r="AB363" s="119"/>
      <c r="AC363" s="119"/>
      <c r="AD363" s="119"/>
      <c r="AE363" s="119"/>
      <c r="AF363" s="119"/>
      <c r="AG363" s="119" t="s">
        <v>274</v>
      </c>
      <c r="AH363" s="119"/>
      <c r="AI363" s="119"/>
      <c r="AJ363" s="119"/>
      <c r="AK363" s="119"/>
      <c r="AL363" s="119"/>
      <c r="AM363" s="119"/>
      <c r="AN363" s="119"/>
      <c r="AO363" s="119"/>
      <c r="AP363" s="119"/>
      <c r="AQ363" s="119"/>
      <c r="AR363" s="119"/>
      <c r="AS363" s="119"/>
      <c r="AT363" s="119"/>
      <c r="AU363" s="119"/>
      <c r="AV363" s="119"/>
      <c r="AW363" s="119"/>
      <c r="AX363" s="119"/>
      <c r="AY363" s="119"/>
      <c r="AZ363" s="119"/>
      <c r="BA363" s="119"/>
      <c r="BB363" s="119"/>
      <c r="BC363" s="119"/>
      <c r="BD363" s="119"/>
      <c r="BE363" s="119"/>
      <c r="BF363" s="119"/>
      <c r="BG363" s="119"/>
      <c r="BH363" s="119"/>
    </row>
    <row r="364" spans="1:60" x14ac:dyDescent="0.2">
      <c r="A364" s="130" t="s">
        <v>137</v>
      </c>
      <c r="B364" s="131" t="s">
        <v>97</v>
      </c>
      <c r="C364" s="148" t="s">
        <v>98</v>
      </c>
      <c r="D364" s="132"/>
      <c r="E364" s="133"/>
      <c r="F364" s="134"/>
      <c r="G364" s="135">
        <f>SUMIF(AG365:AG394,"&lt;&gt;NOR",G365:G394)</f>
        <v>0</v>
      </c>
      <c r="H364" s="129"/>
      <c r="I364" s="129">
        <f>SUM(I365:I394)</f>
        <v>12284.32</v>
      </c>
      <c r="J364" s="129"/>
      <c r="K364" s="129">
        <f>SUM(K365:K394)</f>
        <v>13486.09</v>
      </c>
      <c r="L364" s="129"/>
      <c r="M364" s="129">
        <f>SUM(M365:M394)</f>
        <v>0</v>
      </c>
      <c r="N364" s="129"/>
      <c r="O364" s="129">
        <f>SUM(O365:O394)</f>
        <v>0.09</v>
      </c>
      <c r="P364" s="129"/>
      <c r="Q364" s="129">
        <f>SUM(Q365:Q394)</f>
        <v>0</v>
      </c>
      <c r="R364" s="129"/>
      <c r="S364" s="129"/>
      <c r="T364" s="129"/>
      <c r="U364" s="129"/>
      <c r="V364" s="129">
        <f>SUM(V365:V394)</f>
        <v>24.86</v>
      </c>
      <c r="W364" s="129"/>
      <c r="X364" s="129"/>
      <c r="AG364" t="s">
        <v>138</v>
      </c>
    </row>
    <row r="365" spans="1:60" outlineLevel="1" x14ac:dyDescent="0.2">
      <c r="A365" s="136">
        <v>151</v>
      </c>
      <c r="B365" s="137" t="s">
        <v>546</v>
      </c>
      <c r="C365" s="150" t="s">
        <v>547</v>
      </c>
      <c r="D365" s="138" t="s">
        <v>149</v>
      </c>
      <c r="E365" s="139">
        <v>15.85</v>
      </c>
      <c r="F365" s="140"/>
      <c r="G365" s="141">
        <f>ROUND(E365*F365,2)</f>
        <v>0</v>
      </c>
      <c r="H365" s="124">
        <v>24.89</v>
      </c>
      <c r="I365" s="124">
        <f>ROUND(E365*H365,2)</f>
        <v>394.51</v>
      </c>
      <c r="J365" s="124">
        <v>25.21</v>
      </c>
      <c r="K365" s="124">
        <f>ROUND(E365*J365,2)</f>
        <v>399.58</v>
      </c>
      <c r="L365" s="124">
        <v>21</v>
      </c>
      <c r="M365" s="124">
        <f>G365*(1+L365/100)</f>
        <v>0</v>
      </c>
      <c r="N365" s="124">
        <v>2.1000000000000001E-4</v>
      </c>
      <c r="O365" s="124">
        <f>ROUND(E365*N365,2)</f>
        <v>0</v>
      </c>
      <c r="P365" s="124">
        <v>0</v>
      </c>
      <c r="Q365" s="124">
        <f>ROUND(E365*P365,2)</f>
        <v>0</v>
      </c>
      <c r="R365" s="124"/>
      <c r="S365" s="124" t="s">
        <v>142</v>
      </c>
      <c r="T365" s="124" t="s">
        <v>142</v>
      </c>
      <c r="U365" s="124">
        <v>0.05</v>
      </c>
      <c r="V365" s="124">
        <f>ROUND(E365*U365,2)</f>
        <v>0.79</v>
      </c>
      <c r="W365" s="124"/>
      <c r="X365" s="124" t="s">
        <v>143</v>
      </c>
      <c r="Y365" s="119"/>
      <c r="Z365" s="119"/>
      <c r="AA365" s="119"/>
      <c r="AB365" s="119"/>
      <c r="AC365" s="119"/>
      <c r="AD365" s="119"/>
      <c r="AE365" s="119"/>
      <c r="AF365" s="119"/>
      <c r="AG365" s="119" t="s">
        <v>144</v>
      </c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</row>
    <row r="366" spans="1:60" outlineLevel="1" x14ac:dyDescent="0.2">
      <c r="A366" s="122"/>
      <c r="B366" s="123"/>
      <c r="C366" s="151" t="s">
        <v>194</v>
      </c>
      <c r="D366" s="125"/>
      <c r="E366" s="126">
        <v>14.8</v>
      </c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19"/>
      <c r="Z366" s="119"/>
      <c r="AA366" s="119"/>
      <c r="AB366" s="119"/>
      <c r="AC366" s="119"/>
      <c r="AD366" s="119"/>
      <c r="AE366" s="119"/>
      <c r="AF366" s="119"/>
      <c r="AG366" s="119" t="s">
        <v>151</v>
      </c>
      <c r="AH366" s="119">
        <v>0</v>
      </c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X366" s="119"/>
      <c r="AY366" s="119"/>
      <c r="AZ366" s="119"/>
      <c r="BA366" s="119"/>
      <c r="BB366" s="119"/>
      <c r="BC366" s="119"/>
      <c r="BD366" s="119"/>
      <c r="BE366" s="119"/>
      <c r="BF366" s="119"/>
      <c r="BG366" s="119"/>
      <c r="BH366" s="119"/>
    </row>
    <row r="367" spans="1:60" outlineLevel="1" x14ac:dyDescent="0.2">
      <c r="A367" s="122"/>
      <c r="B367" s="123"/>
      <c r="C367" s="151" t="s">
        <v>548</v>
      </c>
      <c r="D367" s="125"/>
      <c r="E367" s="126">
        <v>-1.4</v>
      </c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19"/>
      <c r="Z367" s="119"/>
      <c r="AA367" s="119"/>
      <c r="AB367" s="119"/>
      <c r="AC367" s="119"/>
      <c r="AD367" s="119"/>
      <c r="AE367" s="119"/>
      <c r="AF367" s="119"/>
      <c r="AG367" s="119" t="s">
        <v>151</v>
      </c>
      <c r="AH367" s="119">
        <v>0</v>
      </c>
      <c r="AI367" s="119"/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X367" s="119"/>
      <c r="AY367" s="119"/>
      <c r="AZ367" s="119"/>
      <c r="BA367" s="119"/>
      <c r="BB367" s="119"/>
      <c r="BC367" s="119"/>
      <c r="BD367" s="119"/>
      <c r="BE367" s="119"/>
      <c r="BF367" s="119"/>
      <c r="BG367" s="119"/>
      <c r="BH367" s="119"/>
    </row>
    <row r="368" spans="1:60" outlineLevel="1" x14ac:dyDescent="0.2">
      <c r="A368" s="122"/>
      <c r="B368" s="123"/>
      <c r="C368" s="151" t="s">
        <v>549</v>
      </c>
      <c r="D368" s="125"/>
      <c r="E368" s="126">
        <v>2.4500000000000002</v>
      </c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19"/>
      <c r="Z368" s="119"/>
      <c r="AA368" s="119"/>
      <c r="AB368" s="119"/>
      <c r="AC368" s="119"/>
      <c r="AD368" s="119"/>
      <c r="AE368" s="119"/>
      <c r="AF368" s="119"/>
      <c r="AG368" s="119" t="s">
        <v>151</v>
      </c>
      <c r="AH368" s="119">
        <v>0</v>
      </c>
      <c r="AI368" s="119"/>
      <c r="AJ368" s="119"/>
      <c r="AK368" s="119"/>
      <c r="AL368" s="119"/>
      <c r="AM368" s="119"/>
      <c r="AN368" s="119"/>
      <c r="AO368" s="119"/>
      <c r="AP368" s="119"/>
      <c r="AQ368" s="119"/>
      <c r="AR368" s="119"/>
      <c r="AS368" s="119"/>
      <c r="AT368" s="119"/>
      <c r="AU368" s="119"/>
      <c r="AV368" s="119"/>
      <c r="AW368" s="119"/>
      <c r="AX368" s="119"/>
      <c r="AY368" s="119"/>
      <c r="AZ368" s="119"/>
      <c r="BA368" s="119"/>
      <c r="BB368" s="119"/>
      <c r="BC368" s="119"/>
      <c r="BD368" s="119"/>
      <c r="BE368" s="119"/>
      <c r="BF368" s="119"/>
      <c r="BG368" s="119"/>
      <c r="BH368" s="119"/>
    </row>
    <row r="369" spans="1:60" outlineLevel="1" x14ac:dyDescent="0.2">
      <c r="A369" s="136">
        <v>152</v>
      </c>
      <c r="B369" s="137" t="s">
        <v>550</v>
      </c>
      <c r="C369" s="150" t="s">
        <v>551</v>
      </c>
      <c r="D369" s="138" t="s">
        <v>149</v>
      </c>
      <c r="E369" s="139">
        <v>15.85</v>
      </c>
      <c r="F369" s="140"/>
      <c r="G369" s="141">
        <f>ROUND(E369*F369,2)</f>
        <v>0</v>
      </c>
      <c r="H369" s="124">
        <v>0</v>
      </c>
      <c r="I369" s="124">
        <f>ROUND(E369*H369,2)</f>
        <v>0</v>
      </c>
      <c r="J369" s="124">
        <v>49.1</v>
      </c>
      <c r="K369" s="124">
        <f>ROUND(E369*J369,2)</f>
        <v>778.24</v>
      </c>
      <c r="L369" s="124">
        <v>21</v>
      </c>
      <c r="M369" s="124">
        <f>G369*(1+L369/100)</f>
        <v>0</v>
      </c>
      <c r="N369" s="124">
        <v>0</v>
      </c>
      <c r="O369" s="124">
        <f>ROUND(E369*N369,2)</f>
        <v>0</v>
      </c>
      <c r="P369" s="124">
        <v>0</v>
      </c>
      <c r="Q369" s="124">
        <f>ROUND(E369*P369,2)</f>
        <v>0</v>
      </c>
      <c r="R369" s="124"/>
      <c r="S369" s="124" t="s">
        <v>142</v>
      </c>
      <c r="T369" s="124" t="s">
        <v>176</v>
      </c>
      <c r="U369" s="124">
        <v>0.1</v>
      </c>
      <c r="V369" s="124">
        <f>ROUND(E369*U369,2)</f>
        <v>1.59</v>
      </c>
      <c r="W369" s="124"/>
      <c r="X369" s="124" t="s">
        <v>143</v>
      </c>
      <c r="Y369" s="119"/>
      <c r="Z369" s="119"/>
      <c r="AA369" s="119"/>
      <c r="AB369" s="119"/>
      <c r="AC369" s="119"/>
      <c r="AD369" s="119"/>
      <c r="AE369" s="119"/>
      <c r="AF369" s="119"/>
      <c r="AG369" s="119" t="s">
        <v>144</v>
      </c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X369" s="119"/>
      <c r="AY369" s="119"/>
      <c r="AZ369" s="119"/>
      <c r="BA369" s="119"/>
      <c r="BB369" s="119"/>
      <c r="BC369" s="119"/>
      <c r="BD369" s="119"/>
      <c r="BE369" s="119"/>
      <c r="BF369" s="119"/>
      <c r="BG369" s="119"/>
      <c r="BH369" s="119"/>
    </row>
    <row r="370" spans="1:60" outlineLevel="1" x14ac:dyDescent="0.2">
      <c r="A370" s="122"/>
      <c r="B370" s="123"/>
      <c r="C370" s="151" t="s">
        <v>194</v>
      </c>
      <c r="D370" s="125"/>
      <c r="E370" s="126">
        <v>14.8</v>
      </c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19"/>
      <c r="Z370" s="119"/>
      <c r="AA370" s="119"/>
      <c r="AB370" s="119"/>
      <c r="AC370" s="119"/>
      <c r="AD370" s="119"/>
      <c r="AE370" s="119"/>
      <c r="AF370" s="119"/>
      <c r="AG370" s="119" t="s">
        <v>151</v>
      </c>
      <c r="AH370" s="119">
        <v>0</v>
      </c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X370" s="119"/>
      <c r="AY370" s="119"/>
      <c r="AZ370" s="119"/>
      <c r="BA370" s="119"/>
      <c r="BB370" s="119"/>
      <c r="BC370" s="119"/>
      <c r="BD370" s="119"/>
      <c r="BE370" s="119"/>
      <c r="BF370" s="119"/>
      <c r="BG370" s="119"/>
      <c r="BH370" s="119"/>
    </row>
    <row r="371" spans="1:60" outlineLevel="1" x14ac:dyDescent="0.2">
      <c r="A371" s="122"/>
      <c r="B371" s="123"/>
      <c r="C371" s="151" t="s">
        <v>548</v>
      </c>
      <c r="D371" s="125"/>
      <c r="E371" s="126">
        <v>-1.4</v>
      </c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19"/>
      <c r="Z371" s="119"/>
      <c r="AA371" s="119"/>
      <c r="AB371" s="119"/>
      <c r="AC371" s="119"/>
      <c r="AD371" s="119"/>
      <c r="AE371" s="119"/>
      <c r="AF371" s="119"/>
      <c r="AG371" s="119" t="s">
        <v>151</v>
      </c>
      <c r="AH371" s="119">
        <v>0</v>
      </c>
      <c r="AI371" s="119"/>
      <c r="AJ371" s="119"/>
      <c r="AK371" s="119"/>
      <c r="AL371" s="119"/>
      <c r="AM371" s="119"/>
      <c r="AN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X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H371" s="119"/>
    </row>
    <row r="372" spans="1:60" outlineLevel="1" x14ac:dyDescent="0.2">
      <c r="A372" s="122"/>
      <c r="B372" s="123"/>
      <c r="C372" s="151" t="s">
        <v>549</v>
      </c>
      <c r="D372" s="125"/>
      <c r="E372" s="126">
        <v>2.4500000000000002</v>
      </c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19"/>
      <c r="Z372" s="119"/>
      <c r="AA372" s="119"/>
      <c r="AB372" s="119"/>
      <c r="AC372" s="119"/>
      <c r="AD372" s="119"/>
      <c r="AE372" s="119"/>
      <c r="AF372" s="119"/>
      <c r="AG372" s="119" t="s">
        <v>151</v>
      </c>
      <c r="AH372" s="119">
        <v>0</v>
      </c>
      <c r="AI372" s="119"/>
      <c r="AJ372" s="119"/>
      <c r="AK372" s="119"/>
      <c r="AL372" s="119"/>
      <c r="AM372" s="119"/>
      <c r="AN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X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H372" s="119"/>
    </row>
    <row r="373" spans="1:60" outlineLevel="1" x14ac:dyDescent="0.2">
      <c r="A373" s="136">
        <v>153</v>
      </c>
      <c r="B373" s="137" t="s">
        <v>552</v>
      </c>
      <c r="C373" s="150" t="s">
        <v>553</v>
      </c>
      <c r="D373" s="138" t="s">
        <v>149</v>
      </c>
      <c r="E373" s="139">
        <v>15.85</v>
      </c>
      <c r="F373" s="140"/>
      <c r="G373" s="141">
        <f>ROUND(E373*F373,2)</f>
        <v>0</v>
      </c>
      <c r="H373" s="124">
        <v>142.66</v>
      </c>
      <c r="I373" s="124">
        <f>ROUND(E373*H373,2)</f>
        <v>2261.16</v>
      </c>
      <c r="J373" s="124">
        <v>653.34</v>
      </c>
      <c r="K373" s="124">
        <f>ROUND(E373*J373,2)</f>
        <v>10355.44</v>
      </c>
      <c r="L373" s="124">
        <v>21</v>
      </c>
      <c r="M373" s="124">
        <f>G373*(1+L373/100)</f>
        <v>0</v>
      </c>
      <c r="N373" s="124">
        <v>5.3499999999999997E-3</v>
      </c>
      <c r="O373" s="124">
        <f>ROUND(E373*N373,2)</f>
        <v>0.08</v>
      </c>
      <c r="P373" s="124">
        <v>0</v>
      </c>
      <c r="Q373" s="124">
        <f>ROUND(E373*P373,2)</f>
        <v>0</v>
      </c>
      <c r="R373" s="124"/>
      <c r="S373" s="124" t="s">
        <v>142</v>
      </c>
      <c r="T373" s="124" t="s">
        <v>142</v>
      </c>
      <c r="U373" s="124">
        <v>1.288</v>
      </c>
      <c r="V373" s="124">
        <f>ROUND(E373*U373,2)</f>
        <v>20.41</v>
      </c>
      <c r="W373" s="124"/>
      <c r="X373" s="124" t="s">
        <v>143</v>
      </c>
      <c r="Y373" s="119"/>
      <c r="Z373" s="119"/>
      <c r="AA373" s="119"/>
      <c r="AB373" s="119"/>
      <c r="AC373" s="119"/>
      <c r="AD373" s="119"/>
      <c r="AE373" s="119"/>
      <c r="AF373" s="119"/>
      <c r="AG373" s="119" t="s">
        <v>144</v>
      </c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  <c r="AR373" s="119"/>
      <c r="AS373" s="119"/>
      <c r="AT373" s="119"/>
      <c r="AU373" s="119"/>
      <c r="AV373" s="119"/>
      <c r="AW373" s="119"/>
      <c r="AX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H373" s="119"/>
    </row>
    <row r="374" spans="1:60" outlineLevel="1" x14ac:dyDescent="0.2">
      <c r="A374" s="122"/>
      <c r="B374" s="123"/>
      <c r="C374" s="151" t="s">
        <v>194</v>
      </c>
      <c r="D374" s="125"/>
      <c r="E374" s="126">
        <v>14.8</v>
      </c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19"/>
      <c r="Z374" s="119"/>
      <c r="AA374" s="119"/>
      <c r="AB374" s="119"/>
      <c r="AC374" s="119"/>
      <c r="AD374" s="119"/>
      <c r="AE374" s="119"/>
      <c r="AF374" s="119"/>
      <c r="AG374" s="119" t="s">
        <v>151</v>
      </c>
      <c r="AH374" s="119">
        <v>0</v>
      </c>
      <c r="AI374" s="119"/>
      <c r="AJ374" s="119"/>
      <c r="AK374" s="119"/>
      <c r="AL374" s="119"/>
      <c r="AM374" s="119"/>
      <c r="AN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X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H374" s="119"/>
    </row>
    <row r="375" spans="1:60" outlineLevel="1" x14ac:dyDescent="0.2">
      <c r="A375" s="122"/>
      <c r="B375" s="123"/>
      <c r="C375" s="151" t="s">
        <v>548</v>
      </c>
      <c r="D375" s="125"/>
      <c r="E375" s="126">
        <v>-1.4</v>
      </c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19"/>
      <c r="Z375" s="119"/>
      <c r="AA375" s="119"/>
      <c r="AB375" s="119"/>
      <c r="AC375" s="119"/>
      <c r="AD375" s="119"/>
      <c r="AE375" s="119"/>
      <c r="AF375" s="119"/>
      <c r="AG375" s="119" t="s">
        <v>151</v>
      </c>
      <c r="AH375" s="119">
        <v>0</v>
      </c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H375" s="119"/>
    </row>
    <row r="376" spans="1:60" outlineLevel="1" x14ac:dyDescent="0.2">
      <c r="A376" s="122"/>
      <c r="B376" s="123"/>
      <c r="C376" s="151" t="s">
        <v>549</v>
      </c>
      <c r="D376" s="125"/>
      <c r="E376" s="126">
        <v>2.4500000000000002</v>
      </c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19"/>
      <c r="Z376" s="119"/>
      <c r="AA376" s="119"/>
      <c r="AB376" s="119"/>
      <c r="AC376" s="119"/>
      <c r="AD376" s="119"/>
      <c r="AE376" s="119"/>
      <c r="AF376" s="119"/>
      <c r="AG376" s="119" t="s">
        <v>151</v>
      </c>
      <c r="AH376" s="119">
        <v>0</v>
      </c>
      <c r="AI376" s="119"/>
      <c r="AJ376" s="119"/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</row>
    <row r="377" spans="1:60" outlineLevel="1" x14ac:dyDescent="0.2">
      <c r="A377" s="136">
        <v>154</v>
      </c>
      <c r="B377" s="137" t="s">
        <v>554</v>
      </c>
      <c r="C377" s="150" t="s">
        <v>555</v>
      </c>
      <c r="D377" s="138" t="s">
        <v>149</v>
      </c>
      <c r="E377" s="139">
        <v>15.85</v>
      </c>
      <c r="F377" s="140"/>
      <c r="G377" s="141">
        <f>ROUND(E377*F377,2)</f>
        <v>0</v>
      </c>
      <c r="H377" s="124">
        <v>9.1999999999999993</v>
      </c>
      <c r="I377" s="124">
        <f>ROUND(E377*H377,2)</f>
        <v>145.82</v>
      </c>
      <c r="J377" s="124">
        <v>0</v>
      </c>
      <c r="K377" s="124">
        <f>ROUND(E377*J377,2)</f>
        <v>0</v>
      </c>
      <c r="L377" s="124">
        <v>21</v>
      </c>
      <c r="M377" s="124">
        <f>G377*(1+L377/100)</f>
        <v>0</v>
      </c>
      <c r="N377" s="124">
        <v>8.9999999999999998E-4</v>
      </c>
      <c r="O377" s="124">
        <f>ROUND(E377*N377,2)</f>
        <v>0.01</v>
      </c>
      <c r="P377" s="124">
        <v>0</v>
      </c>
      <c r="Q377" s="124">
        <f>ROUND(E377*P377,2)</f>
        <v>0</v>
      </c>
      <c r="R377" s="124"/>
      <c r="S377" s="124" t="s">
        <v>142</v>
      </c>
      <c r="T377" s="124" t="s">
        <v>142</v>
      </c>
      <c r="U377" s="124">
        <v>0</v>
      </c>
      <c r="V377" s="124">
        <f>ROUND(E377*U377,2)</f>
        <v>0</v>
      </c>
      <c r="W377" s="124"/>
      <c r="X377" s="124" t="s">
        <v>143</v>
      </c>
      <c r="Y377" s="119"/>
      <c r="Z377" s="119"/>
      <c r="AA377" s="119"/>
      <c r="AB377" s="119"/>
      <c r="AC377" s="119"/>
      <c r="AD377" s="119"/>
      <c r="AE377" s="119"/>
      <c r="AF377" s="119"/>
      <c r="AG377" s="119" t="s">
        <v>144</v>
      </c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X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H377" s="119"/>
    </row>
    <row r="378" spans="1:60" outlineLevel="1" x14ac:dyDescent="0.2">
      <c r="A378" s="122"/>
      <c r="B378" s="123"/>
      <c r="C378" s="151" t="s">
        <v>194</v>
      </c>
      <c r="D378" s="125"/>
      <c r="E378" s="126">
        <v>14.8</v>
      </c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19"/>
      <c r="Z378" s="119"/>
      <c r="AA378" s="119"/>
      <c r="AB378" s="119"/>
      <c r="AC378" s="119"/>
      <c r="AD378" s="119"/>
      <c r="AE378" s="119"/>
      <c r="AF378" s="119"/>
      <c r="AG378" s="119" t="s">
        <v>151</v>
      </c>
      <c r="AH378" s="119">
        <v>0</v>
      </c>
      <c r="AI378" s="119"/>
      <c r="AJ378" s="119"/>
      <c r="AK378" s="119"/>
      <c r="AL378" s="119"/>
      <c r="AM378" s="119"/>
      <c r="AN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X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H378" s="119"/>
    </row>
    <row r="379" spans="1:60" outlineLevel="1" x14ac:dyDescent="0.2">
      <c r="A379" s="122"/>
      <c r="B379" s="123"/>
      <c r="C379" s="151" t="s">
        <v>548</v>
      </c>
      <c r="D379" s="125"/>
      <c r="E379" s="126">
        <v>-1.4</v>
      </c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19"/>
      <c r="Z379" s="119"/>
      <c r="AA379" s="119"/>
      <c r="AB379" s="119"/>
      <c r="AC379" s="119"/>
      <c r="AD379" s="119"/>
      <c r="AE379" s="119"/>
      <c r="AF379" s="119"/>
      <c r="AG379" s="119" t="s">
        <v>151</v>
      </c>
      <c r="AH379" s="119">
        <v>0</v>
      </c>
      <c r="AI379" s="119"/>
      <c r="AJ379" s="119"/>
      <c r="AK379" s="119"/>
      <c r="AL379" s="119"/>
      <c r="AM379" s="119"/>
      <c r="AN379" s="119"/>
      <c r="AO379" s="119"/>
      <c r="AP379" s="119"/>
      <c r="AQ379" s="119"/>
      <c r="AR379" s="119"/>
      <c r="AS379" s="119"/>
      <c r="AT379" s="119"/>
      <c r="AU379" s="119"/>
      <c r="AV379" s="119"/>
      <c r="AW379" s="119"/>
      <c r="AX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H379" s="119"/>
    </row>
    <row r="380" spans="1:60" outlineLevel="1" x14ac:dyDescent="0.2">
      <c r="A380" s="122"/>
      <c r="B380" s="123"/>
      <c r="C380" s="151" t="s">
        <v>549</v>
      </c>
      <c r="D380" s="125"/>
      <c r="E380" s="126">
        <v>2.4500000000000002</v>
      </c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19"/>
      <c r="Z380" s="119"/>
      <c r="AA380" s="119"/>
      <c r="AB380" s="119"/>
      <c r="AC380" s="119"/>
      <c r="AD380" s="119"/>
      <c r="AE380" s="119"/>
      <c r="AF380" s="119"/>
      <c r="AG380" s="119" t="s">
        <v>151</v>
      </c>
      <c r="AH380" s="119">
        <v>0</v>
      </c>
      <c r="AI380" s="119"/>
      <c r="AJ380" s="119"/>
      <c r="AK380" s="119"/>
      <c r="AL380" s="119"/>
      <c r="AM380" s="119"/>
      <c r="AN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H380" s="119"/>
    </row>
    <row r="381" spans="1:60" ht="22.5" outlineLevel="1" x14ac:dyDescent="0.2">
      <c r="A381" s="136">
        <v>155</v>
      </c>
      <c r="B381" s="137" t="s">
        <v>556</v>
      </c>
      <c r="C381" s="150" t="s">
        <v>557</v>
      </c>
      <c r="D381" s="138" t="s">
        <v>230</v>
      </c>
      <c r="E381" s="139">
        <v>11.95</v>
      </c>
      <c r="F381" s="140"/>
      <c r="G381" s="141">
        <f>ROUND(E381*F381,2)</f>
        <v>0</v>
      </c>
      <c r="H381" s="124">
        <v>0</v>
      </c>
      <c r="I381" s="124">
        <f>ROUND(E381*H381,2)</f>
        <v>0</v>
      </c>
      <c r="J381" s="124">
        <v>60.5</v>
      </c>
      <c r="K381" s="124">
        <f>ROUND(E381*J381,2)</f>
        <v>722.98</v>
      </c>
      <c r="L381" s="124">
        <v>21</v>
      </c>
      <c r="M381" s="124">
        <f>G381*(1+L381/100)</f>
        <v>0</v>
      </c>
      <c r="N381" s="124">
        <v>0</v>
      </c>
      <c r="O381" s="124">
        <f>ROUND(E381*N381,2)</f>
        <v>0</v>
      </c>
      <c r="P381" s="124">
        <v>0</v>
      </c>
      <c r="Q381" s="124">
        <f>ROUND(E381*P381,2)</f>
        <v>0</v>
      </c>
      <c r="R381" s="124"/>
      <c r="S381" s="124" t="s">
        <v>142</v>
      </c>
      <c r="T381" s="124" t="s">
        <v>142</v>
      </c>
      <c r="U381" s="124">
        <v>0.12</v>
      </c>
      <c r="V381" s="124">
        <f>ROUND(E381*U381,2)</f>
        <v>1.43</v>
      </c>
      <c r="W381" s="124"/>
      <c r="X381" s="124" t="s">
        <v>143</v>
      </c>
      <c r="Y381" s="119"/>
      <c r="Z381" s="119"/>
      <c r="AA381" s="119"/>
      <c r="AB381" s="119"/>
      <c r="AC381" s="119"/>
      <c r="AD381" s="119"/>
      <c r="AE381" s="119"/>
      <c r="AF381" s="119"/>
      <c r="AG381" s="119" t="s">
        <v>144</v>
      </c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X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H381" s="119"/>
    </row>
    <row r="382" spans="1:60" outlineLevel="1" x14ac:dyDescent="0.2">
      <c r="A382" s="122"/>
      <c r="B382" s="123"/>
      <c r="C382" s="151" t="s">
        <v>558</v>
      </c>
      <c r="D382" s="125"/>
      <c r="E382" s="126">
        <v>9.4</v>
      </c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19"/>
      <c r="Z382" s="119"/>
      <c r="AA382" s="119"/>
      <c r="AB382" s="119"/>
      <c r="AC382" s="119"/>
      <c r="AD382" s="119"/>
      <c r="AE382" s="119"/>
      <c r="AF382" s="119"/>
      <c r="AG382" s="119" t="s">
        <v>151</v>
      </c>
      <c r="AH382" s="119">
        <v>0</v>
      </c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H382" s="119"/>
    </row>
    <row r="383" spans="1:60" outlineLevel="1" x14ac:dyDescent="0.2">
      <c r="A383" s="122"/>
      <c r="B383" s="123"/>
      <c r="C383" s="151" t="s">
        <v>526</v>
      </c>
      <c r="D383" s="125"/>
      <c r="E383" s="126">
        <v>-0.6</v>
      </c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19"/>
      <c r="Z383" s="119"/>
      <c r="AA383" s="119"/>
      <c r="AB383" s="119"/>
      <c r="AC383" s="119"/>
      <c r="AD383" s="119"/>
      <c r="AE383" s="119"/>
      <c r="AF383" s="119"/>
      <c r="AG383" s="119" t="s">
        <v>151</v>
      </c>
      <c r="AH383" s="119">
        <v>0</v>
      </c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</row>
    <row r="384" spans="1:60" outlineLevel="1" x14ac:dyDescent="0.2">
      <c r="A384" s="122"/>
      <c r="B384" s="123"/>
      <c r="C384" s="151" t="s">
        <v>559</v>
      </c>
      <c r="D384" s="125"/>
      <c r="E384" s="126">
        <v>3.15</v>
      </c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19"/>
      <c r="Z384" s="119"/>
      <c r="AA384" s="119"/>
      <c r="AB384" s="119"/>
      <c r="AC384" s="119"/>
      <c r="AD384" s="119"/>
      <c r="AE384" s="119"/>
      <c r="AF384" s="119"/>
      <c r="AG384" s="119" t="s">
        <v>151</v>
      </c>
      <c r="AH384" s="119">
        <v>0</v>
      </c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H384" s="119"/>
    </row>
    <row r="385" spans="1:60" outlineLevel="1" x14ac:dyDescent="0.2">
      <c r="A385" s="142">
        <v>156</v>
      </c>
      <c r="B385" s="143" t="s">
        <v>560</v>
      </c>
      <c r="C385" s="149" t="s">
        <v>561</v>
      </c>
      <c r="D385" s="144" t="s">
        <v>230</v>
      </c>
      <c r="E385" s="145">
        <v>1.6</v>
      </c>
      <c r="F385" s="146"/>
      <c r="G385" s="147">
        <f>ROUND(E385*F385,2)</f>
        <v>0</v>
      </c>
      <c r="H385" s="124">
        <v>39.03</v>
      </c>
      <c r="I385" s="124">
        <f>ROUND(E385*H385,2)</f>
        <v>62.45</v>
      </c>
      <c r="J385" s="124">
        <v>201.47</v>
      </c>
      <c r="K385" s="124">
        <f>ROUND(E385*J385,2)</f>
        <v>322.35000000000002</v>
      </c>
      <c r="L385" s="124">
        <v>21</v>
      </c>
      <c r="M385" s="124">
        <f>G385*(1+L385/100)</f>
        <v>0</v>
      </c>
      <c r="N385" s="124">
        <v>1.5100000000000001E-3</v>
      </c>
      <c r="O385" s="124">
        <f>ROUND(E385*N385,2)</f>
        <v>0</v>
      </c>
      <c r="P385" s="124">
        <v>0</v>
      </c>
      <c r="Q385" s="124">
        <f>ROUND(E385*P385,2)</f>
        <v>0</v>
      </c>
      <c r="R385" s="124"/>
      <c r="S385" s="124" t="s">
        <v>142</v>
      </c>
      <c r="T385" s="124" t="s">
        <v>142</v>
      </c>
      <c r="U385" s="124">
        <v>0.4</v>
      </c>
      <c r="V385" s="124">
        <f>ROUND(E385*U385,2)</f>
        <v>0.64</v>
      </c>
      <c r="W385" s="124"/>
      <c r="X385" s="124" t="s">
        <v>143</v>
      </c>
      <c r="Y385" s="119"/>
      <c r="Z385" s="119"/>
      <c r="AA385" s="119"/>
      <c r="AB385" s="119"/>
      <c r="AC385" s="119"/>
      <c r="AD385" s="119"/>
      <c r="AE385" s="119"/>
      <c r="AF385" s="119"/>
      <c r="AG385" s="119" t="s">
        <v>144</v>
      </c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</row>
    <row r="386" spans="1:60" ht="22.5" outlineLevel="1" x14ac:dyDescent="0.2">
      <c r="A386" s="136">
        <v>157</v>
      </c>
      <c r="B386" s="137" t="s">
        <v>562</v>
      </c>
      <c r="C386" s="150" t="s">
        <v>563</v>
      </c>
      <c r="D386" s="138" t="s">
        <v>149</v>
      </c>
      <c r="E386" s="139">
        <v>18.227499999999999</v>
      </c>
      <c r="F386" s="140"/>
      <c r="G386" s="141">
        <f>ROUND(E386*F386,2)</f>
        <v>0</v>
      </c>
      <c r="H386" s="124">
        <v>450</v>
      </c>
      <c r="I386" s="124">
        <f>ROUND(E386*H386,2)</f>
        <v>8202.3799999999992</v>
      </c>
      <c r="J386" s="124">
        <v>0</v>
      </c>
      <c r="K386" s="124">
        <f>ROUND(E386*J386,2)</f>
        <v>0</v>
      </c>
      <c r="L386" s="124">
        <v>21</v>
      </c>
      <c r="M386" s="124">
        <f>G386*(1+L386/100)</f>
        <v>0</v>
      </c>
      <c r="N386" s="124">
        <v>0</v>
      </c>
      <c r="O386" s="124">
        <f>ROUND(E386*N386,2)</f>
        <v>0</v>
      </c>
      <c r="P386" s="124">
        <v>0</v>
      </c>
      <c r="Q386" s="124">
        <f>ROUND(E386*P386,2)</f>
        <v>0</v>
      </c>
      <c r="R386" s="124"/>
      <c r="S386" s="124" t="s">
        <v>160</v>
      </c>
      <c r="T386" s="124" t="s">
        <v>161</v>
      </c>
      <c r="U386" s="124">
        <v>0</v>
      </c>
      <c r="V386" s="124">
        <f>ROUND(E386*U386,2)</f>
        <v>0</v>
      </c>
      <c r="W386" s="124"/>
      <c r="X386" s="124" t="s">
        <v>172</v>
      </c>
      <c r="Y386" s="119"/>
      <c r="Z386" s="119"/>
      <c r="AA386" s="119"/>
      <c r="AB386" s="119"/>
      <c r="AC386" s="119"/>
      <c r="AD386" s="119"/>
      <c r="AE386" s="119"/>
      <c r="AF386" s="119"/>
      <c r="AG386" s="119" t="s">
        <v>382</v>
      </c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H386" s="119"/>
    </row>
    <row r="387" spans="1:60" outlineLevel="1" x14ac:dyDescent="0.2">
      <c r="A387" s="122"/>
      <c r="B387" s="123"/>
      <c r="C387" s="152" t="s">
        <v>564</v>
      </c>
      <c r="D387" s="127"/>
      <c r="E387" s="128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19"/>
      <c r="Z387" s="119"/>
      <c r="AA387" s="119"/>
      <c r="AB387" s="119"/>
      <c r="AC387" s="119"/>
      <c r="AD387" s="119"/>
      <c r="AE387" s="119"/>
      <c r="AF387" s="119"/>
      <c r="AG387" s="119" t="s">
        <v>151</v>
      </c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H387" s="119"/>
    </row>
    <row r="388" spans="1:60" outlineLevel="1" x14ac:dyDescent="0.2">
      <c r="A388" s="122"/>
      <c r="B388" s="123"/>
      <c r="C388" s="153" t="s">
        <v>565</v>
      </c>
      <c r="D388" s="127"/>
      <c r="E388" s="128">
        <v>14.8</v>
      </c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19"/>
      <c r="Z388" s="119"/>
      <c r="AA388" s="119"/>
      <c r="AB388" s="119"/>
      <c r="AC388" s="119"/>
      <c r="AD388" s="119"/>
      <c r="AE388" s="119"/>
      <c r="AF388" s="119"/>
      <c r="AG388" s="119" t="s">
        <v>151</v>
      </c>
      <c r="AH388" s="119">
        <v>2</v>
      </c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H388" s="119"/>
    </row>
    <row r="389" spans="1:60" outlineLevel="1" x14ac:dyDescent="0.2">
      <c r="A389" s="122"/>
      <c r="B389" s="123"/>
      <c r="C389" s="153" t="s">
        <v>566</v>
      </c>
      <c r="D389" s="127"/>
      <c r="E389" s="128">
        <v>-1.4</v>
      </c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19"/>
      <c r="Z389" s="119"/>
      <c r="AA389" s="119"/>
      <c r="AB389" s="119"/>
      <c r="AC389" s="119"/>
      <c r="AD389" s="119"/>
      <c r="AE389" s="119"/>
      <c r="AF389" s="119"/>
      <c r="AG389" s="119" t="s">
        <v>151</v>
      </c>
      <c r="AH389" s="119">
        <v>2</v>
      </c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H389" s="119"/>
    </row>
    <row r="390" spans="1:60" outlineLevel="1" x14ac:dyDescent="0.2">
      <c r="A390" s="122"/>
      <c r="B390" s="123"/>
      <c r="C390" s="153" t="s">
        <v>567</v>
      </c>
      <c r="D390" s="127"/>
      <c r="E390" s="128">
        <v>2.4500000000000002</v>
      </c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19"/>
      <c r="Z390" s="119"/>
      <c r="AA390" s="119"/>
      <c r="AB390" s="119"/>
      <c r="AC390" s="119"/>
      <c r="AD390" s="119"/>
      <c r="AE390" s="119"/>
      <c r="AF390" s="119"/>
      <c r="AG390" s="119" t="s">
        <v>151</v>
      </c>
      <c r="AH390" s="119">
        <v>2</v>
      </c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H390" s="119"/>
    </row>
    <row r="391" spans="1:60" outlineLevel="1" x14ac:dyDescent="0.2">
      <c r="A391" s="122"/>
      <c r="B391" s="123"/>
      <c r="C391" s="152" t="s">
        <v>568</v>
      </c>
      <c r="D391" s="127"/>
      <c r="E391" s="128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19"/>
      <c r="Z391" s="119"/>
      <c r="AA391" s="119"/>
      <c r="AB391" s="119"/>
      <c r="AC391" s="119"/>
      <c r="AD391" s="119"/>
      <c r="AE391" s="119"/>
      <c r="AF391" s="119"/>
      <c r="AG391" s="119" t="s">
        <v>151</v>
      </c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H391" s="119"/>
    </row>
    <row r="392" spans="1:60" outlineLevel="1" x14ac:dyDescent="0.2">
      <c r="A392" s="122"/>
      <c r="B392" s="123"/>
      <c r="C392" s="151" t="s">
        <v>569</v>
      </c>
      <c r="D392" s="125"/>
      <c r="E392" s="126">
        <v>18.227499999999999</v>
      </c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19"/>
      <c r="Z392" s="119"/>
      <c r="AA392" s="119"/>
      <c r="AB392" s="119"/>
      <c r="AC392" s="119"/>
      <c r="AD392" s="119"/>
      <c r="AE392" s="119"/>
      <c r="AF392" s="119"/>
      <c r="AG392" s="119" t="s">
        <v>151</v>
      </c>
      <c r="AH392" s="119">
        <v>0</v>
      </c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</row>
    <row r="393" spans="1:60" outlineLevel="1" x14ac:dyDescent="0.2">
      <c r="A393" s="142">
        <v>158</v>
      </c>
      <c r="B393" s="143" t="s">
        <v>570</v>
      </c>
      <c r="C393" s="149" t="s">
        <v>571</v>
      </c>
      <c r="D393" s="144" t="s">
        <v>230</v>
      </c>
      <c r="E393" s="145">
        <v>14</v>
      </c>
      <c r="F393" s="146"/>
      <c r="G393" s="147">
        <f>ROUND(E393*F393,2)</f>
        <v>0</v>
      </c>
      <c r="H393" s="124">
        <v>87</v>
      </c>
      <c r="I393" s="124">
        <f>ROUND(E393*H393,2)</f>
        <v>1218</v>
      </c>
      <c r="J393" s="124">
        <v>0</v>
      </c>
      <c r="K393" s="124">
        <f>ROUND(E393*J393,2)</f>
        <v>0</v>
      </c>
      <c r="L393" s="124">
        <v>21</v>
      </c>
      <c r="M393" s="124">
        <f>G393*(1+L393/100)</f>
        <v>0</v>
      </c>
      <c r="N393" s="124">
        <v>2.2000000000000001E-4</v>
      </c>
      <c r="O393" s="124">
        <f>ROUND(E393*N393,2)</f>
        <v>0</v>
      </c>
      <c r="P393" s="124">
        <v>0</v>
      </c>
      <c r="Q393" s="124">
        <f>ROUND(E393*P393,2)</f>
        <v>0</v>
      </c>
      <c r="R393" s="124"/>
      <c r="S393" s="124" t="s">
        <v>160</v>
      </c>
      <c r="T393" s="124" t="s">
        <v>161</v>
      </c>
      <c r="U393" s="124">
        <v>0</v>
      </c>
      <c r="V393" s="124">
        <f>ROUND(E393*U393,2)</f>
        <v>0</v>
      </c>
      <c r="W393" s="124"/>
      <c r="X393" s="124" t="s">
        <v>172</v>
      </c>
      <c r="Y393" s="119"/>
      <c r="Z393" s="119"/>
      <c r="AA393" s="119"/>
      <c r="AB393" s="119"/>
      <c r="AC393" s="119"/>
      <c r="AD393" s="119"/>
      <c r="AE393" s="119"/>
      <c r="AF393" s="119"/>
      <c r="AG393" s="119" t="s">
        <v>382</v>
      </c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H393" s="119"/>
    </row>
    <row r="394" spans="1:60" outlineLevel="1" x14ac:dyDescent="0.2">
      <c r="A394" s="142">
        <v>159</v>
      </c>
      <c r="B394" s="143" t="s">
        <v>572</v>
      </c>
      <c r="C394" s="149" t="s">
        <v>573</v>
      </c>
      <c r="D394" s="144" t="s">
        <v>0</v>
      </c>
      <c r="E394" s="145">
        <v>248.62909999999999</v>
      </c>
      <c r="F394" s="146"/>
      <c r="G394" s="147">
        <f>ROUND(E394*F394,2)</f>
        <v>0</v>
      </c>
      <c r="H394" s="124">
        <v>0</v>
      </c>
      <c r="I394" s="124">
        <f>ROUND(E394*H394,2)</f>
        <v>0</v>
      </c>
      <c r="J394" s="124">
        <v>3.65</v>
      </c>
      <c r="K394" s="124">
        <f>ROUND(E394*J394,2)</f>
        <v>907.5</v>
      </c>
      <c r="L394" s="124">
        <v>21</v>
      </c>
      <c r="M394" s="124">
        <f>G394*(1+L394/100)</f>
        <v>0</v>
      </c>
      <c r="N394" s="124">
        <v>0</v>
      </c>
      <c r="O394" s="124">
        <f>ROUND(E394*N394,2)</f>
        <v>0</v>
      </c>
      <c r="P394" s="124">
        <v>0</v>
      </c>
      <c r="Q394" s="124">
        <f>ROUND(E394*P394,2)</f>
        <v>0</v>
      </c>
      <c r="R394" s="124"/>
      <c r="S394" s="124" t="s">
        <v>142</v>
      </c>
      <c r="T394" s="124" t="s">
        <v>176</v>
      </c>
      <c r="U394" s="124">
        <v>0</v>
      </c>
      <c r="V394" s="124">
        <f>ROUND(E394*U394,2)</f>
        <v>0</v>
      </c>
      <c r="W394" s="124"/>
      <c r="X394" s="124" t="s">
        <v>273</v>
      </c>
      <c r="Y394" s="119"/>
      <c r="Z394" s="119"/>
      <c r="AA394" s="119"/>
      <c r="AB394" s="119"/>
      <c r="AC394" s="119"/>
      <c r="AD394" s="119"/>
      <c r="AE394" s="119"/>
      <c r="AF394" s="119"/>
      <c r="AG394" s="119" t="s">
        <v>274</v>
      </c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H394" s="119"/>
    </row>
    <row r="395" spans="1:60" x14ac:dyDescent="0.2">
      <c r="A395" s="130" t="s">
        <v>137</v>
      </c>
      <c r="B395" s="131" t="s">
        <v>99</v>
      </c>
      <c r="C395" s="148" t="s">
        <v>100</v>
      </c>
      <c r="D395" s="132"/>
      <c r="E395" s="133"/>
      <c r="F395" s="134"/>
      <c r="G395" s="135">
        <f>SUMIF(AG396:AG409,"&lt;&gt;NOR",G396:G409)</f>
        <v>0</v>
      </c>
      <c r="H395" s="129"/>
      <c r="I395" s="129">
        <f>SUM(I396:I409)</f>
        <v>3297.92</v>
      </c>
      <c r="J395" s="129"/>
      <c r="K395" s="129">
        <f>SUM(K396:K409)</f>
        <v>18183.73</v>
      </c>
      <c r="L395" s="129"/>
      <c r="M395" s="129">
        <f>SUM(M396:M409)</f>
        <v>0</v>
      </c>
      <c r="N395" s="129"/>
      <c r="O395" s="129">
        <f>SUM(O396:O409)</f>
        <v>0.02</v>
      </c>
      <c r="P395" s="129"/>
      <c r="Q395" s="129">
        <f>SUM(Q396:Q409)</f>
        <v>0</v>
      </c>
      <c r="R395" s="129"/>
      <c r="S395" s="129"/>
      <c r="T395" s="129"/>
      <c r="U395" s="129"/>
      <c r="V395" s="129">
        <f>SUM(V396:V409)</f>
        <v>34.369999999999997</v>
      </c>
      <c r="W395" s="129"/>
      <c r="X395" s="129"/>
      <c r="AG395" t="s">
        <v>138</v>
      </c>
    </row>
    <row r="396" spans="1:60" outlineLevel="1" x14ac:dyDescent="0.2">
      <c r="A396" s="136">
        <v>160</v>
      </c>
      <c r="B396" s="137" t="s">
        <v>574</v>
      </c>
      <c r="C396" s="150" t="s">
        <v>575</v>
      </c>
      <c r="D396" s="138" t="s">
        <v>149</v>
      </c>
      <c r="E396" s="139">
        <v>3.15</v>
      </c>
      <c r="F396" s="140"/>
      <c r="G396" s="141">
        <f>ROUND(E396*F396,2)</f>
        <v>0</v>
      </c>
      <c r="H396" s="124">
        <v>31.53</v>
      </c>
      <c r="I396" s="124">
        <f>ROUND(E396*H396,2)</f>
        <v>99.32</v>
      </c>
      <c r="J396" s="124">
        <v>145.47</v>
      </c>
      <c r="K396" s="124">
        <f>ROUND(E396*J396,2)</f>
        <v>458.23</v>
      </c>
      <c r="L396" s="124">
        <v>21</v>
      </c>
      <c r="M396" s="124">
        <f>G396*(1+L396/100)</f>
        <v>0</v>
      </c>
      <c r="N396" s="124">
        <v>2.5000000000000001E-4</v>
      </c>
      <c r="O396" s="124">
        <f>ROUND(E396*N396,2)</f>
        <v>0</v>
      </c>
      <c r="P396" s="124">
        <v>0</v>
      </c>
      <c r="Q396" s="124">
        <f>ROUND(E396*P396,2)</f>
        <v>0</v>
      </c>
      <c r="R396" s="124"/>
      <c r="S396" s="124" t="s">
        <v>142</v>
      </c>
      <c r="T396" s="124" t="s">
        <v>142</v>
      </c>
      <c r="U396" s="124">
        <v>0.30599999999999999</v>
      </c>
      <c r="V396" s="124">
        <f>ROUND(E396*U396,2)</f>
        <v>0.96</v>
      </c>
      <c r="W396" s="124"/>
      <c r="X396" s="124" t="s">
        <v>143</v>
      </c>
      <c r="Y396" s="119"/>
      <c r="Z396" s="119"/>
      <c r="AA396" s="119"/>
      <c r="AB396" s="119"/>
      <c r="AC396" s="119"/>
      <c r="AD396" s="119"/>
      <c r="AE396" s="119"/>
      <c r="AF396" s="119"/>
      <c r="AG396" s="119" t="s">
        <v>144</v>
      </c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X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H396" s="119"/>
    </row>
    <row r="397" spans="1:60" outlineLevel="1" x14ac:dyDescent="0.2">
      <c r="A397" s="122"/>
      <c r="B397" s="123"/>
      <c r="C397" s="151" t="s">
        <v>576</v>
      </c>
      <c r="D397" s="125"/>
      <c r="E397" s="126">
        <v>3.15</v>
      </c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19"/>
      <c r="Z397" s="119"/>
      <c r="AA397" s="119"/>
      <c r="AB397" s="119"/>
      <c r="AC397" s="119"/>
      <c r="AD397" s="119"/>
      <c r="AE397" s="119"/>
      <c r="AF397" s="119"/>
      <c r="AG397" s="119" t="s">
        <v>151</v>
      </c>
      <c r="AH397" s="119">
        <v>0</v>
      </c>
      <c r="AI397" s="119"/>
      <c r="AJ397" s="119"/>
      <c r="AK397" s="119"/>
      <c r="AL397" s="119"/>
      <c r="AM397" s="119"/>
      <c r="AN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X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H397" s="119"/>
    </row>
    <row r="398" spans="1:60" outlineLevel="1" x14ac:dyDescent="0.2">
      <c r="A398" s="142">
        <v>161</v>
      </c>
      <c r="B398" s="143" t="s">
        <v>577</v>
      </c>
      <c r="C398" s="149" t="s">
        <v>578</v>
      </c>
      <c r="D398" s="144" t="s">
        <v>230</v>
      </c>
      <c r="E398" s="145">
        <v>30</v>
      </c>
      <c r="F398" s="146"/>
      <c r="G398" s="147">
        <f>ROUND(E398*F398,2)</f>
        <v>0</v>
      </c>
      <c r="H398" s="124">
        <v>16.11</v>
      </c>
      <c r="I398" s="124">
        <f>ROUND(E398*H398,2)</f>
        <v>483.3</v>
      </c>
      <c r="J398" s="124">
        <v>58.49</v>
      </c>
      <c r="K398" s="124">
        <f>ROUND(E398*J398,2)</f>
        <v>1754.7</v>
      </c>
      <c r="L398" s="124">
        <v>21</v>
      </c>
      <c r="M398" s="124">
        <f>G398*(1+L398/100)</f>
        <v>0</v>
      </c>
      <c r="N398" s="124">
        <v>9.0000000000000006E-5</v>
      </c>
      <c r="O398" s="124">
        <f>ROUND(E398*N398,2)</f>
        <v>0</v>
      </c>
      <c r="P398" s="124">
        <v>0</v>
      </c>
      <c r="Q398" s="124">
        <f>ROUND(E398*P398,2)</f>
        <v>0</v>
      </c>
      <c r="R398" s="124"/>
      <c r="S398" s="124" t="s">
        <v>142</v>
      </c>
      <c r="T398" s="124" t="s">
        <v>142</v>
      </c>
      <c r="U398" s="124">
        <v>0.11600000000000001</v>
      </c>
      <c r="V398" s="124">
        <f>ROUND(E398*U398,2)</f>
        <v>3.48</v>
      </c>
      <c r="W398" s="124"/>
      <c r="X398" s="124" t="s">
        <v>143</v>
      </c>
      <c r="Y398" s="119"/>
      <c r="Z398" s="119"/>
      <c r="AA398" s="119"/>
      <c r="AB398" s="119"/>
      <c r="AC398" s="119"/>
      <c r="AD398" s="119"/>
      <c r="AE398" s="119"/>
      <c r="AF398" s="119"/>
      <c r="AG398" s="119" t="s">
        <v>144</v>
      </c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H398" s="119"/>
    </row>
    <row r="399" spans="1:60" outlineLevel="1" x14ac:dyDescent="0.2">
      <c r="A399" s="136">
        <v>162</v>
      </c>
      <c r="B399" s="137" t="s">
        <v>579</v>
      </c>
      <c r="C399" s="150" t="s">
        <v>580</v>
      </c>
      <c r="D399" s="138" t="s">
        <v>149</v>
      </c>
      <c r="E399" s="139">
        <v>56.1</v>
      </c>
      <c r="F399" s="140"/>
      <c r="G399" s="141">
        <f>ROUND(E399*F399,2)</f>
        <v>0</v>
      </c>
      <c r="H399" s="124">
        <v>45.4</v>
      </c>
      <c r="I399" s="124">
        <f>ROUND(E399*H399,2)</f>
        <v>2546.94</v>
      </c>
      <c r="J399" s="124">
        <v>255.6</v>
      </c>
      <c r="K399" s="124">
        <f>ROUND(E399*J399,2)</f>
        <v>14339.16</v>
      </c>
      <c r="L399" s="124">
        <v>21</v>
      </c>
      <c r="M399" s="124">
        <f>G399*(1+L399/100)</f>
        <v>0</v>
      </c>
      <c r="N399" s="124">
        <v>3.3E-4</v>
      </c>
      <c r="O399" s="124">
        <f>ROUND(E399*N399,2)</f>
        <v>0.02</v>
      </c>
      <c r="P399" s="124">
        <v>0</v>
      </c>
      <c r="Q399" s="124">
        <f>ROUND(E399*P399,2)</f>
        <v>0</v>
      </c>
      <c r="R399" s="124"/>
      <c r="S399" s="124" t="s">
        <v>142</v>
      </c>
      <c r="T399" s="124" t="s">
        <v>142</v>
      </c>
      <c r="U399" s="124">
        <v>0.52900000000000003</v>
      </c>
      <c r="V399" s="124">
        <f>ROUND(E399*U399,2)</f>
        <v>29.68</v>
      </c>
      <c r="W399" s="124"/>
      <c r="X399" s="124" t="s">
        <v>143</v>
      </c>
      <c r="Y399" s="119"/>
      <c r="Z399" s="119"/>
      <c r="AA399" s="119"/>
      <c r="AB399" s="119"/>
      <c r="AC399" s="119"/>
      <c r="AD399" s="119"/>
      <c r="AE399" s="119"/>
      <c r="AF399" s="119"/>
      <c r="AG399" s="119" t="s">
        <v>144</v>
      </c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H399" s="119"/>
    </row>
    <row r="400" spans="1:60" outlineLevel="1" x14ac:dyDescent="0.2">
      <c r="A400" s="122"/>
      <c r="B400" s="123"/>
      <c r="C400" s="151" t="s">
        <v>581</v>
      </c>
      <c r="D400" s="125"/>
      <c r="E400" s="126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19"/>
      <c r="Z400" s="119"/>
      <c r="AA400" s="119"/>
      <c r="AB400" s="119"/>
      <c r="AC400" s="119"/>
      <c r="AD400" s="119"/>
      <c r="AE400" s="119"/>
      <c r="AF400" s="119"/>
      <c r="AG400" s="119" t="s">
        <v>151</v>
      </c>
      <c r="AH400" s="119">
        <v>0</v>
      </c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H400" s="119"/>
    </row>
    <row r="401" spans="1:60" outlineLevel="1" x14ac:dyDescent="0.2">
      <c r="A401" s="122"/>
      <c r="B401" s="123"/>
      <c r="C401" s="151" t="s">
        <v>582</v>
      </c>
      <c r="D401" s="125"/>
      <c r="E401" s="126">
        <v>9.68</v>
      </c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19"/>
      <c r="Z401" s="119"/>
      <c r="AA401" s="119"/>
      <c r="AB401" s="119"/>
      <c r="AC401" s="119"/>
      <c r="AD401" s="119"/>
      <c r="AE401" s="119"/>
      <c r="AF401" s="119"/>
      <c r="AG401" s="119" t="s">
        <v>151</v>
      </c>
      <c r="AH401" s="119">
        <v>0</v>
      </c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X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H401" s="119"/>
    </row>
    <row r="402" spans="1:60" outlineLevel="1" x14ac:dyDescent="0.2">
      <c r="A402" s="122"/>
      <c r="B402" s="123"/>
      <c r="C402" s="151" t="s">
        <v>583</v>
      </c>
      <c r="D402" s="125"/>
      <c r="E402" s="126">
        <v>5.4</v>
      </c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19"/>
      <c r="Z402" s="119"/>
      <c r="AA402" s="119"/>
      <c r="AB402" s="119"/>
      <c r="AC402" s="119"/>
      <c r="AD402" s="119"/>
      <c r="AE402" s="119"/>
      <c r="AF402" s="119"/>
      <c r="AG402" s="119" t="s">
        <v>151</v>
      </c>
      <c r="AH402" s="119">
        <v>0</v>
      </c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X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H402" s="119"/>
    </row>
    <row r="403" spans="1:60" outlineLevel="1" x14ac:dyDescent="0.2">
      <c r="A403" s="122"/>
      <c r="B403" s="123"/>
      <c r="C403" s="151" t="s">
        <v>584</v>
      </c>
      <c r="D403" s="125"/>
      <c r="E403" s="126">
        <v>12.32</v>
      </c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19"/>
      <c r="Z403" s="119"/>
      <c r="AA403" s="119"/>
      <c r="AB403" s="119"/>
      <c r="AC403" s="119"/>
      <c r="AD403" s="119"/>
      <c r="AE403" s="119"/>
      <c r="AF403" s="119"/>
      <c r="AG403" s="119" t="s">
        <v>151</v>
      </c>
      <c r="AH403" s="119">
        <v>0</v>
      </c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H403" s="119"/>
    </row>
    <row r="404" spans="1:60" outlineLevel="1" x14ac:dyDescent="0.2">
      <c r="A404" s="122"/>
      <c r="B404" s="123"/>
      <c r="C404" s="151" t="s">
        <v>585</v>
      </c>
      <c r="D404" s="125"/>
      <c r="E404" s="126">
        <v>6</v>
      </c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19"/>
      <c r="Z404" s="119"/>
      <c r="AA404" s="119"/>
      <c r="AB404" s="119"/>
      <c r="AC404" s="119"/>
      <c r="AD404" s="119"/>
      <c r="AE404" s="119"/>
      <c r="AF404" s="119"/>
      <c r="AG404" s="119" t="s">
        <v>151</v>
      </c>
      <c r="AH404" s="119">
        <v>0</v>
      </c>
      <c r="AI404" s="119"/>
      <c r="AJ404" s="119"/>
      <c r="AK404" s="119"/>
      <c r="AL404" s="119"/>
      <c r="AM404" s="119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</row>
    <row r="405" spans="1:60" outlineLevel="1" x14ac:dyDescent="0.2">
      <c r="A405" s="122"/>
      <c r="B405" s="123"/>
      <c r="C405" s="151" t="s">
        <v>586</v>
      </c>
      <c r="D405" s="125"/>
      <c r="E405" s="126">
        <v>3.45</v>
      </c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19"/>
      <c r="Z405" s="119"/>
      <c r="AA405" s="119"/>
      <c r="AB405" s="119"/>
      <c r="AC405" s="119"/>
      <c r="AD405" s="119"/>
      <c r="AE405" s="119"/>
      <c r="AF405" s="119"/>
      <c r="AG405" s="119" t="s">
        <v>151</v>
      </c>
      <c r="AH405" s="119">
        <v>0</v>
      </c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H405" s="119"/>
    </row>
    <row r="406" spans="1:60" outlineLevel="1" x14ac:dyDescent="0.2">
      <c r="A406" s="122"/>
      <c r="B406" s="123"/>
      <c r="C406" s="151" t="s">
        <v>587</v>
      </c>
      <c r="D406" s="125"/>
      <c r="E406" s="126">
        <v>5.5</v>
      </c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19"/>
      <c r="Z406" s="119"/>
      <c r="AA406" s="119"/>
      <c r="AB406" s="119"/>
      <c r="AC406" s="119"/>
      <c r="AD406" s="119"/>
      <c r="AE406" s="119"/>
      <c r="AF406" s="119"/>
      <c r="AG406" s="119" t="s">
        <v>151</v>
      </c>
      <c r="AH406" s="119">
        <v>0</v>
      </c>
      <c r="AI406" s="119"/>
      <c r="AJ406" s="119"/>
      <c r="AK406" s="119"/>
      <c r="AL406" s="119"/>
      <c r="AM406" s="119"/>
      <c r="AN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</row>
    <row r="407" spans="1:60" outlineLevel="1" x14ac:dyDescent="0.2">
      <c r="A407" s="122"/>
      <c r="B407" s="123"/>
      <c r="C407" s="151" t="s">
        <v>588</v>
      </c>
      <c r="D407" s="125"/>
      <c r="E407" s="126">
        <v>10.199999999999999</v>
      </c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19"/>
      <c r="Z407" s="119"/>
      <c r="AA407" s="119"/>
      <c r="AB407" s="119"/>
      <c r="AC407" s="119"/>
      <c r="AD407" s="119"/>
      <c r="AE407" s="119"/>
      <c r="AF407" s="119"/>
      <c r="AG407" s="119" t="s">
        <v>151</v>
      </c>
      <c r="AH407" s="119">
        <v>0</v>
      </c>
      <c r="AI407" s="119"/>
      <c r="AJ407" s="119"/>
      <c r="AK407" s="119"/>
      <c r="AL407" s="119"/>
      <c r="AM407" s="119"/>
      <c r="AN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H407" s="119"/>
    </row>
    <row r="408" spans="1:60" outlineLevel="1" x14ac:dyDescent="0.2">
      <c r="A408" s="122"/>
      <c r="B408" s="123"/>
      <c r="C408" s="151" t="s">
        <v>589</v>
      </c>
      <c r="D408" s="125"/>
      <c r="E408" s="126">
        <v>3.55</v>
      </c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19"/>
      <c r="Z408" s="119"/>
      <c r="AA408" s="119"/>
      <c r="AB408" s="119"/>
      <c r="AC408" s="119"/>
      <c r="AD408" s="119"/>
      <c r="AE408" s="119"/>
      <c r="AF408" s="119"/>
      <c r="AG408" s="119" t="s">
        <v>151</v>
      </c>
      <c r="AH408" s="119">
        <v>0</v>
      </c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H408" s="119"/>
    </row>
    <row r="409" spans="1:60" outlineLevel="1" x14ac:dyDescent="0.2">
      <c r="A409" s="142">
        <v>163</v>
      </c>
      <c r="B409" s="143" t="s">
        <v>590</v>
      </c>
      <c r="C409" s="149" t="s">
        <v>591</v>
      </c>
      <c r="D409" s="144" t="s">
        <v>304</v>
      </c>
      <c r="E409" s="145">
        <v>4</v>
      </c>
      <c r="F409" s="146"/>
      <c r="G409" s="147">
        <f>ROUND(E409*F409,2)</f>
        <v>0</v>
      </c>
      <c r="H409" s="124">
        <v>42.09</v>
      </c>
      <c r="I409" s="124">
        <f>ROUND(E409*H409,2)</f>
        <v>168.36</v>
      </c>
      <c r="J409" s="124">
        <v>407.91</v>
      </c>
      <c r="K409" s="124">
        <f>ROUND(E409*J409,2)</f>
        <v>1631.64</v>
      </c>
      <c r="L409" s="124">
        <v>21</v>
      </c>
      <c r="M409" s="124">
        <f>G409*(1+L409/100)</f>
        <v>0</v>
      </c>
      <c r="N409" s="124">
        <v>5.0000000000000002E-5</v>
      </c>
      <c r="O409" s="124">
        <f>ROUND(E409*N409,2)</f>
        <v>0</v>
      </c>
      <c r="P409" s="124">
        <v>0</v>
      </c>
      <c r="Q409" s="124">
        <f>ROUND(E409*P409,2)</f>
        <v>0</v>
      </c>
      <c r="R409" s="124"/>
      <c r="S409" s="124" t="s">
        <v>160</v>
      </c>
      <c r="T409" s="124" t="s">
        <v>161</v>
      </c>
      <c r="U409" s="124">
        <v>6.3E-2</v>
      </c>
      <c r="V409" s="124">
        <f>ROUND(E409*U409,2)</f>
        <v>0.25</v>
      </c>
      <c r="W409" s="124"/>
      <c r="X409" s="124" t="s">
        <v>143</v>
      </c>
      <c r="Y409" s="119"/>
      <c r="Z409" s="119"/>
      <c r="AA409" s="119"/>
      <c r="AB409" s="119"/>
      <c r="AC409" s="119"/>
      <c r="AD409" s="119"/>
      <c r="AE409" s="119"/>
      <c r="AF409" s="119"/>
      <c r="AG409" s="119" t="s">
        <v>144</v>
      </c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X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H409" s="119"/>
    </row>
    <row r="410" spans="1:60" x14ac:dyDescent="0.2">
      <c r="A410" s="130" t="s">
        <v>137</v>
      </c>
      <c r="B410" s="131" t="s">
        <v>101</v>
      </c>
      <c r="C410" s="148" t="s">
        <v>102</v>
      </c>
      <c r="D410" s="132"/>
      <c r="E410" s="133"/>
      <c r="F410" s="134"/>
      <c r="G410" s="135">
        <f>SUMIF(AG411:AG461,"&lt;&gt;NOR",G411:G461)</f>
        <v>0</v>
      </c>
      <c r="H410" s="129"/>
      <c r="I410" s="129">
        <f>SUM(I411:I461)</f>
        <v>2688.71</v>
      </c>
      <c r="J410" s="129"/>
      <c r="K410" s="129">
        <f>SUM(K411:K461)</f>
        <v>29104.67</v>
      </c>
      <c r="L410" s="129"/>
      <c r="M410" s="129">
        <f>SUM(M411:M461)</f>
        <v>0</v>
      </c>
      <c r="N410" s="129"/>
      <c r="O410" s="129">
        <f>SUM(O411:O461)</f>
        <v>0.09</v>
      </c>
      <c r="P410" s="129"/>
      <c r="Q410" s="129">
        <f>SUM(Q411:Q461)</f>
        <v>0</v>
      </c>
      <c r="R410" s="129"/>
      <c r="S410" s="129"/>
      <c r="T410" s="129"/>
      <c r="U410" s="129"/>
      <c r="V410" s="129">
        <f>SUM(V411:V461)</f>
        <v>59.730000000000004</v>
      </c>
      <c r="W410" s="129"/>
      <c r="X410" s="129"/>
      <c r="AG410" t="s">
        <v>138</v>
      </c>
    </row>
    <row r="411" spans="1:60" outlineLevel="1" x14ac:dyDescent="0.2">
      <c r="A411" s="136">
        <v>164</v>
      </c>
      <c r="B411" s="137" t="s">
        <v>592</v>
      </c>
      <c r="C411" s="150" t="s">
        <v>593</v>
      </c>
      <c r="D411" s="138" t="s">
        <v>149</v>
      </c>
      <c r="E411" s="139">
        <v>310.06</v>
      </c>
      <c r="F411" s="140"/>
      <c r="G411" s="141">
        <f>ROUND(E411*F411,2)</f>
        <v>0</v>
      </c>
      <c r="H411" s="124">
        <v>0.1</v>
      </c>
      <c r="I411" s="124">
        <f>ROUND(E411*H411,2)</f>
        <v>31.01</v>
      </c>
      <c r="J411" s="124">
        <v>34</v>
      </c>
      <c r="K411" s="124">
        <f>ROUND(E411*J411,2)</f>
        <v>10542.04</v>
      </c>
      <c r="L411" s="124">
        <v>21</v>
      </c>
      <c r="M411" s="124">
        <f>G411*(1+L411/100)</f>
        <v>0</v>
      </c>
      <c r="N411" s="124">
        <v>0</v>
      </c>
      <c r="O411" s="124">
        <f>ROUND(E411*N411,2)</f>
        <v>0</v>
      </c>
      <c r="P411" s="124">
        <v>0</v>
      </c>
      <c r="Q411" s="124">
        <f>ROUND(E411*P411,2)</f>
        <v>0</v>
      </c>
      <c r="R411" s="124"/>
      <c r="S411" s="124" t="s">
        <v>142</v>
      </c>
      <c r="T411" s="124" t="s">
        <v>142</v>
      </c>
      <c r="U411" s="124">
        <v>6.9709999999999994E-2</v>
      </c>
      <c r="V411" s="124">
        <f>ROUND(E411*U411,2)</f>
        <v>21.61</v>
      </c>
      <c r="W411" s="124"/>
      <c r="X411" s="124" t="s">
        <v>143</v>
      </c>
      <c r="Y411" s="119"/>
      <c r="Z411" s="119"/>
      <c r="AA411" s="119"/>
      <c r="AB411" s="119"/>
      <c r="AC411" s="119"/>
      <c r="AD411" s="119"/>
      <c r="AE411" s="119"/>
      <c r="AF411" s="119"/>
      <c r="AG411" s="119" t="s">
        <v>144</v>
      </c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H411" s="119"/>
    </row>
    <row r="412" spans="1:60" outlineLevel="1" x14ac:dyDescent="0.2">
      <c r="A412" s="122"/>
      <c r="B412" s="123"/>
      <c r="C412" s="151" t="s">
        <v>594</v>
      </c>
      <c r="D412" s="125"/>
      <c r="E412" s="126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19"/>
      <c r="Z412" s="119"/>
      <c r="AA412" s="119"/>
      <c r="AB412" s="119"/>
      <c r="AC412" s="119"/>
      <c r="AD412" s="119"/>
      <c r="AE412" s="119"/>
      <c r="AF412" s="119"/>
      <c r="AG412" s="119" t="s">
        <v>151</v>
      </c>
      <c r="AH412" s="119">
        <v>0</v>
      </c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H412" s="119"/>
    </row>
    <row r="413" spans="1:60" outlineLevel="1" x14ac:dyDescent="0.2">
      <c r="A413" s="122"/>
      <c r="B413" s="123"/>
      <c r="C413" s="151" t="s">
        <v>188</v>
      </c>
      <c r="D413" s="125"/>
      <c r="E413" s="126">
        <v>26.04</v>
      </c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19"/>
      <c r="Z413" s="119"/>
      <c r="AA413" s="119"/>
      <c r="AB413" s="119"/>
      <c r="AC413" s="119"/>
      <c r="AD413" s="119"/>
      <c r="AE413" s="119"/>
      <c r="AF413" s="119"/>
      <c r="AG413" s="119" t="s">
        <v>151</v>
      </c>
      <c r="AH413" s="119">
        <v>0</v>
      </c>
      <c r="AI413" s="119"/>
      <c r="AJ413" s="119"/>
      <c r="AK413" s="119"/>
      <c r="AL413" s="119"/>
      <c r="AM413" s="119"/>
      <c r="AN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H413" s="119"/>
    </row>
    <row r="414" spans="1:60" outlineLevel="1" x14ac:dyDescent="0.2">
      <c r="A414" s="122"/>
      <c r="B414" s="123"/>
      <c r="C414" s="151" t="s">
        <v>189</v>
      </c>
      <c r="D414" s="125"/>
      <c r="E414" s="126">
        <v>29.2</v>
      </c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19"/>
      <c r="Z414" s="119"/>
      <c r="AA414" s="119"/>
      <c r="AB414" s="119"/>
      <c r="AC414" s="119"/>
      <c r="AD414" s="119"/>
      <c r="AE414" s="119"/>
      <c r="AF414" s="119"/>
      <c r="AG414" s="119" t="s">
        <v>151</v>
      </c>
      <c r="AH414" s="119">
        <v>0</v>
      </c>
      <c r="AI414" s="119"/>
      <c r="AJ414" s="119"/>
      <c r="AK414" s="119"/>
      <c r="AL414" s="119"/>
      <c r="AM414" s="119"/>
      <c r="AN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H414" s="119"/>
    </row>
    <row r="415" spans="1:60" outlineLevel="1" x14ac:dyDescent="0.2">
      <c r="A415" s="122"/>
      <c r="B415" s="123"/>
      <c r="C415" s="151" t="s">
        <v>190</v>
      </c>
      <c r="D415" s="125"/>
      <c r="E415" s="126">
        <v>1.9</v>
      </c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19"/>
      <c r="Z415" s="119"/>
      <c r="AA415" s="119"/>
      <c r="AB415" s="119"/>
      <c r="AC415" s="119"/>
      <c r="AD415" s="119"/>
      <c r="AE415" s="119"/>
      <c r="AF415" s="119"/>
      <c r="AG415" s="119" t="s">
        <v>151</v>
      </c>
      <c r="AH415" s="119">
        <v>0</v>
      </c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H415" s="119"/>
    </row>
    <row r="416" spans="1:60" outlineLevel="1" x14ac:dyDescent="0.2">
      <c r="A416" s="122"/>
      <c r="B416" s="123"/>
      <c r="C416" s="151" t="s">
        <v>191</v>
      </c>
      <c r="D416" s="125"/>
      <c r="E416" s="126">
        <v>14.52</v>
      </c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19"/>
      <c r="Z416" s="119"/>
      <c r="AA416" s="119"/>
      <c r="AB416" s="119"/>
      <c r="AC416" s="119"/>
      <c r="AD416" s="119"/>
      <c r="AE416" s="119"/>
      <c r="AF416" s="119"/>
      <c r="AG416" s="119" t="s">
        <v>151</v>
      </c>
      <c r="AH416" s="119">
        <v>0</v>
      </c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</row>
    <row r="417" spans="1:60" outlineLevel="1" x14ac:dyDescent="0.2">
      <c r="A417" s="122"/>
      <c r="B417" s="123"/>
      <c r="C417" s="151" t="s">
        <v>595</v>
      </c>
      <c r="D417" s="125"/>
      <c r="E417" s="126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19"/>
      <c r="Z417" s="119"/>
      <c r="AA417" s="119"/>
      <c r="AB417" s="119"/>
      <c r="AC417" s="119"/>
      <c r="AD417" s="119"/>
      <c r="AE417" s="119"/>
      <c r="AF417" s="119"/>
      <c r="AG417" s="119" t="s">
        <v>151</v>
      </c>
      <c r="AH417" s="119">
        <v>0</v>
      </c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</row>
    <row r="418" spans="1:60" outlineLevel="1" x14ac:dyDescent="0.2">
      <c r="A418" s="122"/>
      <c r="B418" s="123"/>
      <c r="C418" s="151" t="s">
        <v>200</v>
      </c>
      <c r="D418" s="125"/>
      <c r="E418" s="126">
        <v>47.4</v>
      </c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19"/>
      <c r="Z418" s="119"/>
      <c r="AA418" s="119"/>
      <c r="AB418" s="119"/>
      <c r="AC418" s="119"/>
      <c r="AD418" s="119"/>
      <c r="AE418" s="119"/>
      <c r="AF418" s="119"/>
      <c r="AG418" s="119" t="s">
        <v>151</v>
      </c>
      <c r="AH418" s="119">
        <v>0</v>
      </c>
      <c r="AI418" s="119"/>
      <c r="AJ418" s="119"/>
      <c r="AK418" s="119"/>
      <c r="AL418" s="119"/>
      <c r="AM418" s="119"/>
      <c r="AN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H418" s="119"/>
    </row>
    <row r="419" spans="1:60" outlineLevel="1" x14ac:dyDescent="0.2">
      <c r="A419" s="122"/>
      <c r="B419" s="123"/>
      <c r="C419" s="151" t="s">
        <v>204</v>
      </c>
      <c r="D419" s="125"/>
      <c r="E419" s="126">
        <v>49.8</v>
      </c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19"/>
      <c r="Z419" s="119"/>
      <c r="AA419" s="119"/>
      <c r="AB419" s="119"/>
      <c r="AC419" s="119"/>
      <c r="AD419" s="119"/>
      <c r="AE419" s="119"/>
      <c r="AF419" s="119"/>
      <c r="AG419" s="119" t="s">
        <v>151</v>
      </c>
      <c r="AH419" s="119">
        <v>0</v>
      </c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H419" s="119"/>
    </row>
    <row r="420" spans="1:60" outlineLevel="1" x14ac:dyDescent="0.2">
      <c r="A420" s="122"/>
      <c r="B420" s="123"/>
      <c r="C420" s="151" t="s">
        <v>206</v>
      </c>
      <c r="D420" s="125"/>
      <c r="E420" s="126">
        <v>55.8</v>
      </c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19"/>
      <c r="Z420" s="119"/>
      <c r="AA420" s="119"/>
      <c r="AB420" s="119"/>
      <c r="AC420" s="119"/>
      <c r="AD420" s="119"/>
      <c r="AE420" s="119"/>
      <c r="AF420" s="119"/>
      <c r="AG420" s="119" t="s">
        <v>151</v>
      </c>
      <c r="AH420" s="119">
        <v>0</v>
      </c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X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H420" s="119"/>
    </row>
    <row r="421" spans="1:60" outlineLevel="1" x14ac:dyDescent="0.2">
      <c r="A421" s="122"/>
      <c r="B421" s="123"/>
      <c r="C421" s="151" t="s">
        <v>209</v>
      </c>
      <c r="D421" s="125"/>
      <c r="E421" s="126">
        <v>7.4</v>
      </c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19"/>
      <c r="Z421" s="119"/>
      <c r="AA421" s="119"/>
      <c r="AB421" s="119"/>
      <c r="AC421" s="119"/>
      <c r="AD421" s="119"/>
      <c r="AE421" s="119"/>
      <c r="AF421" s="119"/>
      <c r="AG421" s="119" t="s">
        <v>151</v>
      </c>
      <c r="AH421" s="119">
        <v>0</v>
      </c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H421" s="119"/>
    </row>
    <row r="422" spans="1:60" outlineLevel="1" x14ac:dyDescent="0.2">
      <c r="A422" s="122"/>
      <c r="B422" s="123"/>
      <c r="C422" s="151" t="s">
        <v>210</v>
      </c>
      <c r="D422" s="125"/>
      <c r="E422" s="126">
        <v>14.4</v>
      </c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19"/>
      <c r="Z422" s="119"/>
      <c r="AA422" s="119"/>
      <c r="AB422" s="119"/>
      <c r="AC422" s="119"/>
      <c r="AD422" s="119"/>
      <c r="AE422" s="119"/>
      <c r="AF422" s="119"/>
      <c r="AG422" s="119" t="s">
        <v>151</v>
      </c>
      <c r="AH422" s="119">
        <v>0</v>
      </c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H422" s="119"/>
    </row>
    <row r="423" spans="1:60" outlineLevel="1" x14ac:dyDescent="0.2">
      <c r="A423" s="122"/>
      <c r="B423" s="123"/>
      <c r="C423" s="151" t="s">
        <v>212</v>
      </c>
      <c r="D423" s="125"/>
      <c r="E423" s="126">
        <v>17.399999999999999</v>
      </c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19"/>
      <c r="Z423" s="119"/>
      <c r="AA423" s="119"/>
      <c r="AB423" s="119"/>
      <c r="AC423" s="119"/>
      <c r="AD423" s="119"/>
      <c r="AE423" s="119"/>
      <c r="AF423" s="119"/>
      <c r="AG423" s="119" t="s">
        <v>151</v>
      </c>
      <c r="AH423" s="119">
        <v>0</v>
      </c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H423" s="119"/>
    </row>
    <row r="424" spans="1:60" outlineLevel="1" x14ac:dyDescent="0.2">
      <c r="A424" s="122"/>
      <c r="B424" s="123"/>
      <c r="C424" s="151" t="s">
        <v>180</v>
      </c>
      <c r="D424" s="125"/>
      <c r="E424" s="126">
        <v>46.2</v>
      </c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19"/>
      <c r="Z424" s="119"/>
      <c r="AA424" s="119"/>
      <c r="AB424" s="119"/>
      <c r="AC424" s="119"/>
      <c r="AD424" s="119"/>
      <c r="AE424" s="119"/>
      <c r="AF424" s="119"/>
      <c r="AG424" s="119" t="s">
        <v>151</v>
      </c>
      <c r="AH424" s="119">
        <v>0</v>
      </c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</row>
    <row r="425" spans="1:60" outlineLevel="1" x14ac:dyDescent="0.2">
      <c r="A425" s="136">
        <v>165</v>
      </c>
      <c r="B425" s="137" t="s">
        <v>596</v>
      </c>
      <c r="C425" s="150" t="s">
        <v>597</v>
      </c>
      <c r="D425" s="138" t="s">
        <v>149</v>
      </c>
      <c r="E425" s="139">
        <v>75.757000000000005</v>
      </c>
      <c r="F425" s="140"/>
      <c r="G425" s="141">
        <f>ROUND(E425*F425,2)</f>
        <v>0</v>
      </c>
      <c r="H425" s="124">
        <v>4.16</v>
      </c>
      <c r="I425" s="124">
        <f>ROUND(E425*H425,2)</f>
        <v>315.14999999999998</v>
      </c>
      <c r="J425" s="124">
        <v>15.84</v>
      </c>
      <c r="K425" s="124">
        <f>ROUND(E425*J425,2)</f>
        <v>1199.99</v>
      </c>
      <c r="L425" s="124">
        <v>21</v>
      </c>
      <c r="M425" s="124">
        <f>G425*(1+L425/100)</f>
        <v>0</v>
      </c>
      <c r="N425" s="124">
        <v>6.9999999999999994E-5</v>
      </c>
      <c r="O425" s="124">
        <f>ROUND(E425*N425,2)</f>
        <v>0.01</v>
      </c>
      <c r="P425" s="124">
        <v>0</v>
      </c>
      <c r="Q425" s="124">
        <f>ROUND(E425*P425,2)</f>
        <v>0</v>
      </c>
      <c r="R425" s="124"/>
      <c r="S425" s="124" t="s">
        <v>142</v>
      </c>
      <c r="T425" s="124" t="s">
        <v>176</v>
      </c>
      <c r="U425" s="124">
        <v>3.2480000000000002E-2</v>
      </c>
      <c r="V425" s="124">
        <f>ROUND(E425*U425,2)</f>
        <v>2.46</v>
      </c>
      <c r="W425" s="124"/>
      <c r="X425" s="124" t="s">
        <v>143</v>
      </c>
      <c r="Y425" s="119"/>
      <c r="Z425" s="119"/>
      <c r="AA425" s="119"/>
      <c r="AB425" s="119"/>
      <c r="AC425" s="119"/>
      <c r="AD425" s="119"/>
      <c r="AE425" s="119"/>
      <c r="AF425" s="119"/>
      <c r="AG425" s="119" t="s">
        <v>144</v>
      </c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</row>
    <row r="426" spans="1:60" outlineLevel="1" x14ac:dyDescent="0.2">
      <c r="A426" s="122"/>
      <c r="B426" s="123"/>
      <c r="C426" s="151" t="s">
        <v>594</v>
      </c>
      <c r="D426" s="125"/>
      <c r="E426" s="126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19"/>
      <c r="Z426" s="119"/>
      <c r="AA426" s="119"/>
      <c r="AB426" s="119"/>
      <c r="AC426" s="119"/>
      <c r="AD426" s="119"/>
      <c r="AE426" s="119"/>
      <c r="AF426" s="119"/>
      <c r="AG426" s="119" t="s">
        <v>151</v>
      </c>
      <c r="AH426" s="119">
        <v>0</v>
      </c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</row>
    <row r="427" spans="1:60" outlineLevel="1" x14ac:dyDescent="0.2">
      <c r="A427" s="122"/>
      <c r="B427" s="123"/>
      <c r="C427" s="151" t="s">
        <v>157</v>
      </c>
      <c r="D427" s="125"/>
      <c r="E427" s="126">
        <v>8.9</v>
      </c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19"/>
      <c r="Z427" s="119"/>
      <c r="AA427" s="119"/>
      <c r="AB427" s="119"/>
      <c r="AC427" s="119"/>
      <c r="AD427" s="119"/>
      <c r="AE427" s="119"/>
      <c r="AF427" s="119"/>
      <c r="AG427" s="119" t="s">
        <v>151</v>
      </c>
      <c r="AH427" s="119">
        <v>0</v>
      </c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</row>
    <row r="428" spans="1:60" outlineLevel="1" x14ac:dyDescent="0.2">
      <c r="A428" s="122"/>
      <c r="B428" s="123"/>
      <c r="C428" s="151" t="s">
        <v>177</v>
      </c>
      <c r="D428" s="125"/>
      <c r="E428" s="126">
        <v>12.6</v>
      </c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19"/>
      <c r="Z428" s="119"/>
      <c r="AA428" s="119"/>
      <c r="AB428" s="119"/>
      <c r="AC428" s="119"/>
      <c r="AD428" s="119"/>
      <c r="AE428" s="119"/>
      <c r="AF428" s="119"/>
      <c r="AG428" s="119" t="s">
        <v>151</v>
      </c>
      <c r="AH428" s="119">
        <v>0</v>
      </c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X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H428" s="119"/>
    </row>
    <row r="429" spans="1:60" outlineLevel="1" x14ac:dyDescent="0.2">
      <c r="A429" s="122"/>
      <c r="B429" s="123"/>
      <c r="C429" s="151" t="s">
        <v>178</v>
      </c>
      <c r="D429" s="125"/>
      <c r="E429" s="126">
        <v>-2.42</v>
      </c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19"/>
      <c r="Z429" s="119"/>
      <c r="AA429" s="119"/>
      <c r="AB429" s="119"/>
      <c r="AC429" s="119"/>
      <c r="AD429" s="119"/>
      <c r="AE429" s="119"/>
      <c r="AF429" s="119"/>
      <c r="AG429" s="119" t="s">
        <v>151</v>
      </c>
      <c r="AH429" s="119">
        <v>0</v>
      </c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H429" s="119"/>
    </row>
    <row r="430" spans="1:60" outlineLevel="1" x14ac:dyDescent="0.2">
      <c r="A430" s="122"/>
      <c r="B430" s="123"/>
      <c r="C430" s="151" t="s">
        <v>179</v>
      </c>
      <c r="D430" s="125"/>
      <c r="E430" s="126">
        <v>12</v>
      </c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19"/>
      <c r="Z430" s="119"/>
      <c r="AA430" s="119"/>
      <c r="AB430" s="119"/>
      <c r="AC430" s="119"/>
      <c r="AD430" s="119"/>
      <c r="AE430" s="119"/>
      <c r="AF430" s="119"/>
      <c r="AG430" s="119" t="s">
        <v>151</v>
      </c>
      <c r="AH430" s="119">
        <v>0</v>
      </c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</row>
    <row r="431" spans="1:60" outlineLevel="1" x14ac:dyDescent="0.2">
      <c r="A431" s="122"/>
      <c r="B431" s="123"/>
      <c r="C431" s="151" t="s">
        <v>155</v>
      </c>
      <c r="D431" s="125"/>
      <c r="E431" s="126">
        <v>3.4</v>
      </c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19"/>
      <c r="Z431" s="119"/>
      <c r="AA431" s="119"/>
      <c r="AB431" s="119"/>
      <c r="AC431" s="119"/>
      <c r="AD431" s="119"/>
      <c r="AE431" s="119"/>
      <c r="AF431" s="119"/>
      <c r="AG431" s="119" t="s">
        <v>151</v>
      </c>
      <c r="AH431" s="119">
        <v>0</v>
      </c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</row>
    <row r="432" spans="1:60" outlineLevel="1" x14ac:dyDescent="0.2">
      <c r="A432" s="122"/>
      <c r="B432" s="123"/>
      <c r="C432" s="151" t="s">
        <v>156</v>
      </c>
      <c r="D432" s="125"/>
      <c r="E432" s="126">
        <v>1.35</v>
      </c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19"/>
      <c r="Z432" s="119"/>
      <c r="AA432" s="119"/>
      <c r="AB432" s="119"/>
      <c r="AC432" s="119"/>
      <c r="AD432" s="119"/>
      <c r="AE432" s="119"/>
      <c r="AF432" s="119"/>
      <c r="AG432" s="119" t="s">
        <v>151</v>
      </c>
      <c r="AH432" s="119">
        <v>0</v>
      </c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</row>
    <row r="433" spans="1:60" outlineLevel="1" x14ac:dyDescent="0.2">
      <c r="A433" s="122"/>
      <c r="B433" s="123"/>
      <c r="C433" s="151" t="s">
        <v>180</v>
      </c>
      <c r="D433" s="125"/>
      <c r="E433" s="126">
        <v>46.2</v>
      </c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19"/>
      <c r="Z433" s="119"/>
      <c r="AA433" s="119"/>
      <c r="AB433" s="119"/>
      <c r="AC433" s="119"/>
      <c r="AD433" s="119"/>
      <c r="AE433" s="119"/>
      <c r="AF433" s="119"/>
      <c r="AG433" s="119" t="s">
        <v>151</v>
      </c>
      <c r="AH433" s="119">
        <v>0</v>
      </c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</row>
    <row r="434" spans="1:60" outlineLevel="1" x14ac:dyDescent="0.2">
      <c r="A434" s="122"/>
      <c r="B434" s="123"/>
      <c r="C434" s="151" t="s">
        <v>181</v>
      </c>
      <c r="D434" s="125"/>
      <c r="E434" s="126">
        <v>-1.7729999999999999</v>
      </c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19"/>
      <c r="Z434" s="119"/>
      <c r="AA434" s="119"/>
      <c r="AB434" s="119"/>
      <c r="AC434" s="119"/>
      <c r="AD434" s="119"/>
      <c r="AE434" s="119"/>
      <c r="AF434" s="119"/>
      <c r="AG434" s="119" t="s">
        <v>151</v>
      </c>
      <c r="AH434" s="119">
        <v>0</v>
      </c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</row>
    <row r="435" spans="1:60" outlineLevel="1" x14ac:dyDescent="0.2">
      <c r="A435" s="122"/>
      <c r="B435" s="123"/>
      <c r="C435" s="151" t="s">
        <v>182</v>
      </c>
      <c r="D435" s="125"/>
      <c r="E435" s="126">
        <v>-4.5</v>
      </c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19"/>
      <c r="Z435" s="119"/>
      <c r="AA435" s="119"/>
      <c r="AB435" s="119"/>
      <c r="AC435" s="119"/>
      <c r="AD435" s="119"/>
      <c r="AE435" s="119"/>
      <c r="AF435" s="119"/>
      <c r="AG435" s="119" t="s">
        <v>151</v>
      </c>
      <c r="AH435" s="119">
        <v>0</v>
      </c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</row>
    <row r="436" spans="1:60" outlineLevel="1" x14ac:dyDescent="0.2">
      <c r="A436" s="136">
        <v>166</v>
      </c>
      <c r="B436" s="137" t="s">
        <v>598</v>
      </c>
      <c r="C436" s="150" t="s">
        <v>599</v>
      </c>
      <c r="D436" s="138" t="s">
        <v>149</v>
      </c>
      <c r="E436" s="139">
        <v>323.70999999999998</v>
      </c>
      <c r="F436" s="140"/>
      <c r="G436" s="141">
        <f>ROUND(E436*F436,2)</f>
        <v>0</v>
      </c>
      <c r="H436" s="124">
        <v>3.79</v>
      </c>
      <c r="I436" s="124">
        <f>ROUND(E436*H436,2)</f>
        <v>1226.8599999999999</v>
      </c>
      <c r="J436" s="124">
        <v>49.61</v>
      </c>
      <c r="K436" s="124">
        <f>ROUND(E436*J436,2)</f>
        <v>16059.25</v>
      </c>
      <c r="L436" s="124">
        <v>21</v>
      </c>
      <c r="M436" s="124">
        <f>G436*(1+L436/100)</f>
        <v>0</v>
      </c>
      <c r="N436" s="124">
        <v>1.3999999999999999E-4</v>
      </c>
      <c r="O436" s="124">
        <f>ROUND(E436*N436,2)</f>
        <v>0.05</v>
      </c>
      <c r="P436" s="124">
        <v>0</v>
      </c>
      <c r="Q436" s="124">
        <f>ROUND(E436*P436,2)</f>
        <v>0</v>
      </c>
      <c r="R436" s="124"/>
      <c r="S436" s="124" t="s">
        <v>142</v>
      </c>
      <c r="T436" s="124" t="s">
        <v>176</v>
      </c>
      <c r="U436" s="124">
        <v>0.10191</v>
      </c>
      <c r="V436" s="124">
        <f>ROUND(E436*U436,2)</f>
        <v>32.99</v>
      </c>
      <c r="W436" s="124"/>
      <c r="X436" s="124" t="s">
        <v>143</v>
      </c>
      <c r="Y436" s="119"/>
      <c r="Z436" s="119"/>
      <c r="AA436" s="119"/>
      <c r="AB436" s="119"/>
      <c r="AC436" s="119"/>
      <c r="AD436" s="119"/>
      <c r="AE436" s="119"/>
      <c r="AF436" s="119"/>
      <c r="AG436" s="119" t="s">
        <v>144</v>
      </c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X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H436" s="119"/>
    </row>
    <row r="437" spans="1:60" outlineLevel="1" x14ac:dyDescent="0.2">
      <c r="A437" s="122"/>
      <c r="B437" s="123"/>
      <c r="C437" s="151" t="s">
        <v>594</v>
      </c>
      <c r="D437" s="125"/>
      <c r="E437" s="126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19"/>
      <c r="Z437" s="119"/>
      <c r="AA437" s="119"/>
      <c r="AB437" s="119"/>
      <c r="AC437" s="119"/>
      <c r="AD437" s="119"/>
      <c r="AE437" s="119"/>
      <c r="AF437" s="119"/>
      <c r="AG437" s="119" t="s">
        <v>151</v>
      </c>
      <c r="AH437" s="119">
        <v>0</v>
      </c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H437" s="119"/>
    </row>
    <row r="438" spans="1:60" outlineLevel="1" x14ac:dyDescent="0.2">
      <c r="A438" s="122"/>
      <c r="B438" s="123"/>
      <c r="C438" s="151" t="s">
        <v>157</v>
      </c>
      <c r="D438" s="125"/>
      <c r="E438" s="126">
        <v>8.9</v>
      </c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19"/>
      <c r="Z438" s="119"/>
      <c r="AA438" s="119"/>
      <c r="AB438" s="119"/>
      <c r="AC438" s="119"/>
      <c r="AD438" s="119"/>
      <c r="AE438" s="119"/>
      <c r="AF438" s="119"/>
      <c r="AG438" s="119" t="s">
        <v>151</v>
      </c>
      <c r="AH438" s="119">
        <v>0</v>
      </c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H438" s="119"/>
    </row>
    <row r="439" spans="1:60" outlineLevel="1" x14ac:dyDescent="0.2">
      <c r="A439" s="122"/>
      <c r="B439" s="123"/>
      <c r="C439" s="151" t="s">
        <v>188</v>
      </c>
      <c r="D439" s="125"/>
      <c r="E439" s="126">
        <v>26.04</v>
      </c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19"/>
      <c r="Z439" s="119"/>
      <c r="AA439" s="119"/>
      <c r="AB439" s="119"/>
      <c r="AC439" s="119"/>
      <c r="AD439" s="119"/>
      <c r="AE439" s="119"/>
      <c r="AF439" s="119"/>
      <c r="AG439" s="119" t="s">
        <v>151</v>
      </c>
      <c r="AH439" s="119">
        <v>0</v>
      </c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X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H439" s="119"/>
    </row>
    <row r="440" spans="1:60" outlineLevel="1" x14ac:dyDescent="0.2">
      <c r="A440" s="122"/>
      <c r="B440" s="123"/>
      <c r="C440" s="151" t="s">
        <v>189</v>
      </c>
      <c r="D440" s="125"/>
      <c r="E440" s="126">
        <v>29.2</v>
      </c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19"/>
      <c r="Z440" s="119"/>
      <c r="AA440" s="119"/>
      <c r="AB440" s="119"/>
      <c r="AC440" s="119"/>
      <c r="AD440" s="119"/>
      <c r="AE440" s="119"/>
      <c r="AF440" s="119"/>
      <c r="AG440" s="119" t="s">
        <v>151</v>
      </c>
      <c r="AH440" s="119">
        <v>0</v>
      </c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</row>
    <row r="441" spans="1:60" outlineLevel="1" x14ac:dyDescent="0.2">
      <c r="A441" s="122"/>
      <c r="B441" s="123"/>
      <c r="C441" s="151" t="s">
        <v>155</v>
      </c>
      <c r="D441" s="125"/>
      <c r="E441" s="126">
        <v>3.4</v>
      </c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19"/>
      <c r="Z441" s="119"/>
      <c r="AA441" s="119"/>
      <c r="AB441" s="119"/>
      <c r="AC441" s="119"/>
      <c r="AD441" s="119"/>
      <c r="AE441" s="119"/>
      <c r="AF441" s="119"/>
      <c r="AG441" s="119" t="s">
        <v>151</v>
      </c>
      <c r="AH441" s="119">
        <v>0</v>
      </c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H441" s="119"/>
    </row>
    <row r="442" spans="1:60" outlineLevel="1" x14ac:dyDescent="0.2">
      <c r="A442" s="122"/>
      <c r="B442" s="123"/>
      <c r="C442" s="151" t="s">
        <v>156</v>
      </c>
      <c r="D442" s="125"/>
      <c r="E442" s="126">
        <v>1.35</v>
      </c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19"/>
      <c r="Z442" s="119"/>
      <c r="AA442" s="119"/>
      <c r="AB442" s="119"/>
      <c r="AC442" s="119"/>
      <c r="AD442" s="119"/>
      <c r="AE442" s="119"/>
      <c r="AF442" s="119"/>
      <c r="AG442" s="119" t="s">
        <v>151</v>
      </c>
      <c r="AH442" s="119">
        <v>0</v>
      </c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</row>
    <row r="443" spans="1:60" outlineLevel="1" x14ac:dyDescent="0.2">
      <c r="A443" s="122"/>
      <c r="B443" s="123"/>
      <c r="C443" s="151" t="s">
        <v>190</v>
      </c>
      <c r="D443" s="125"/>
      <c r="E443" s="126">
        <v>1.9</v>
      </c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19"/>
      <c r="Z443" s="119"/>
      <c r="AA443" s="119"/>
      <c r="AB443" s="119"/>
      <c r="AC443" s="119"/>
      <c r="AD443" s="119"/>
      <c r="AE443" s="119"/>
      <c r="AF443" s="119"/>
      <c r="AG443" s="119" t="s">
        <v>151</v>
      </c>
      <c r="AH443" s="119">
        <v>0</v>
      </c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</row>
    <row r="444" spans="1:60" outlineLevel="1" x14ac:dyDescent="0.2">
      <c r="A444" s="122"/>
      <c r="B444" s="123"/>
      <c r="C444" s="151" t="s">
        <v>191</v>
      </c>
      <c r="D444" s="125"/>
      <c r="E444" s="126">
        <v>14.52</v>
      </c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19"/>
      <c r="Z444" s="119"/>
      <c r="AA444" s="119"/>
      <c r="AB444" s="119"/>
      <c r="AC444" s="119"/>
      <c r="AD444" s="119"/>
      <c r="AE444" s="119"/>
      <c r="AF444" s="119"/>
      <c r="AG444" s="119" t="s">
        <v>151</v>
      </c>
      <c r="AH444" s="119">
        <v>0</v>
      </c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H444" s="119"/>
    </row>
    <row r="445" spans="1:60" outlineLevel="1" x14ac:dyDescent="0.2">
      <c r="A445" s="122"/>
      <c r="B445" s="123"/>
      <c r="C445" s="151" t="s">
        <v>595</v>
      </c>
      <c r="D445" s="125"/>
      <c r="E445" s="126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19"/>
      <c r="Z445" s="119"/>
      <c r="AA445" s="119"/>
      <c r="AB445" s="119"/>
      <c r="AC445" s="119"/>
      <c r="AD445" s="119"/>
      <c r="AE445" s="119"/>
      <c r="AF445" s="119"/>
      <c r="AG445" s="119" t="s">
        <v>151</v>
      </c>
      <c r="AH445" s="119">
        <v>0</v>
      </c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X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H445" s="119"/>
    </row>
    <row r="446" spans="1:60" outlineLevel="1" x14ac:dyDescent="0.2">
      <c r="A446" s="122"/>
      <c r="B446" s="123"/>
      <c r="C446" s="151" t="s">
        <v>200</v>
      </c>
      <c r="D446" s="125"/>
      <c r="E446" s="126">
        <v>47.4</v>
      </c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19"/>
      <c r="Z446" s="119"/>
      <c r="AA446" s="119"/>
      <c r="AB446" s="119"/>
      <c r="AC446" s="119"/>
      <c r="AD446" s="119"/>
      <c r="AE446" s="119"/>
      <c r="AF446" s="119"/>
      <c r="AG446" s="119" t="s">
        <v>151</v>
      </c>
      <c r="AH446" s="119">
        <v>0</v>
      </c>
      <c r="AI446" s="119"/>
      <c r="AJ446" s="119"/>
      <c r="AK446" s="119"/>
      <c r="AL446" s="119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</row>
    <row r="447" spans="1:60" outlineLevel="1" x14ac:dyDescent="0.2">
      <c r="A447" s="122"/>
      <c r="B447" s="123"/>
      <c r="C447" s="151" t="s">
        <v>204</v>
      </c>
      <c r="D447" s="125"/>
      <c r="E447" s="126">
        <v>49.8</v>
      </c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19"/>
      <c r="Z447" s="119"/>
      <c r="AA447" s="119"/>
      <c r="AB447" s="119"/>
      <c r="AC447" s="119"/>
      <c r="AD447" s="119"/>
      <c r="AE447" s="119"/>
      <c r="AF447" s="119"/>
      <c r="AG447" s="119" t="s">
        <v>151</v>
      </c>
      <c r="AH447" s="119">
        <v>0</v>
      </c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</row>
    <row r="448" spans="1:60" outlineLevel="1" x14ac:dyDescent="0.2">
      <c r="A448" s="122"/>
      <c r="B448" s="123"/>
      <c r="C448" s="151" t="s">
        <v>206</v>
      </c>
      <c r="D448" s="125"/>
      <c r="E448" s="126">
        <v>55.8</v>
      </c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19"/>
      <c r="Z448" s="119"/>
      <c r="AA448" s="119"/>
      <c r="AB448" s="119"/>
      <c r="AC448" s="119"/>
      <c r="AD448" s="119"/>
      <c r="AE448" s="119"/>
      <c r="AF448" s="119"/>
      <c r="AG448" s="119" t="s">
        <v>151</v>
      </c>
      <c r="AH448" s="119">
        <v>0</v>
      </c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</row>
    <row r="449" spans="1:60" outlineLevel="1" x14ac:dyDescent="0.2">
      <c r="A449" s="122"/>
      <c r="B449" s="123"/>
      <c r="C449" s="151" t="s">
        <v>209</v>
      </c>
      <c r="D449" s="125"/>
      <c r="E449" s="126">
        <v>7.4</v>
      </c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19"/>
      <c r="Z449" s="119"/>
      <c r="AA449" s="119"/>
      <c r="AB449" s="119"/>
      <c r="AC449" s="119"/>
      <c r="AD449" s="119"/>
      <c r="AE449" s="119"/>
      <c r="AF449" s="119"/>
      <c r="AG449" s="119" t="s">
        <v>151</v>
      </c>
      <c r="AH449" s="119">
        <v>0</v>
      </c>
      <c r="AI449" s="119"/>
      <c r="AJ449" s="119"/>
      <c r="AK449" s="119"/>
      <c r="AL449" s="119"/>
      <c r="AM449" s="119"/>
      <c r="AN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</row>
    <row r="450" spans="1:60" outlineLevel="1" x14ac:dyDescent="0.2">
      <c r="A450" s="122"/>
      <c r="B450" s="123"/>
      <c r="C450" s="151" t="s">
        <v>210</v>
      </c>
      <c r="D450" s="125"/>
      <c r="E450" s="126">
        <v>14.4</v>
      </c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19"/>
      <c r="Z450" s="119"/>
      <c r="AA450" s="119"/>
      <c r="AB450" s="119"/>
      <c r="AC450" s="119"/>
      <c r="AD450" s="119"/>
      <c r="AE450" s="119"/>
      <c r="AF450" s="119"/>
      <c r="AG450" s="119" t="s">
        <v>151</v>
      </c>
      <c r="AH450" s="119">
        <v>0</v>
      </c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</row>
    <row r="451" spans="1:60" outlineLevel="1" x14ac:dyDescent="0.2">
      <c r="A451" s="122"/>
      <c r="B451" s="123"/>
      <c r="C451" s="151" t="s">
        <v>212</v>
      </c>
      <c r="D451" s="125"/>
      <c r="E451" s="126">
        <v>17.399999999999999</v>
      </c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19"/>
      <c r="Z451" s="119"/>
      <c r="AA451" s="119"/>
      <c r="AB451" s="119"/>
      <c r="AC451" s="119"/>
      <c r="AD451" s="119"/>
      <c r="AE451" s="119"/>
      <c r="AF451" s="119"/>
      <c r="AG451" s="119" t="s">
        <v>151</v>
      </c>
      <c r="AH451" s="119">
        <v>0</v>
      </c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H451" s="119"/>
    </row>
    <row r="452" spans="1:60" outlineLevel="1" x14ac:dyDescent="0.2">
      <c r="A452" s="122"/>
      <c r="B452" s="123"/>
      <c r="C452" s="151" t="s">
        <v>180</v>
      </c>
      <c r="D452" s="125"/>
      <c r="E452" s="126">
        <v>46.2</v>
      </c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19"/>
      <c r="Z452" s="119"/>
      <c r="AA452" s="119"/>
      <c r="AB452" s="119"/>
      <c r="AC452" s="119"/>
      <c r="AD452" s="119"/>
      <c r="AE452" s="119"/>
      <c r="AF452" s="119"/>
      <c r="AG452" s="119" t="s">
        <v>151</v>
      </c>
      <c r="AH452" s="119">
        <v>0</v>
      </c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H452" s="119"/>
    </row>
    <row r="453" spans="1:60" outlineLevel="1" x14ac:dyDescent="0.2">
      <c r="A453" s="142">
        <v>167</v>
      </c>
      <c r="B453" s="143" t="s">
        <v>600</v>
      </c>
      <c r="C453" s="149" t="s">
        <v>601</v>
      </c>
      <c r="D453" s="144" t="s">
        <v>141</v>
      </c>
      <c r="E453" s="145">
        <v>20</v>
      </c>
      <c r="F453" s="146"/>
      <c r="G453" s="147">
        <f>ROUND(E453*F453,2)</f>
        <v>0</v>
      </c>
      <c r="H453" s="124">
        <v>13.94</v>
      </c>
      <c r="I453" s="124">
        <f>ROUND(E453*H453,2)</f>
        <v>278.8</v>
      </c>
      <c r="J453" s="124">
        <v>37.06</v>
      </c>
      <c r="K453" s="124">
        <f>ROUND(E453*J453,2)</f>
        <v>741.2</v>
      </c>
      <c r="L453" s="124">
        <v>21</v>
      </c>
      <c r="M453" s="124">
        <f>G453*(1+L453/100)</f>
        <v>0</v>
      </c>
      <c r="N453" s="124">
        <v>1.6000000000000001E-4</v>
      </c>
      <c r="O453" s="124">
        <f>ROUND(E453*N453,2)</f>
        <v>0</v>
      </c>
      <c r="P453" s="124">
        <v>0</v>
      </c>
      <c r="Q453" s="124">
        <f>ROUND(E453*P453,2)</f>
        <v>0</v>
      </c>
      <c r="R453" s="124"/>
      <c r="S453" s="124" t="s">
        <v>142</v>
      </c>
      <c r="T453" s="124" t="s">
        <v>142</v>
      </c>
      <c r="U453" s="124">
        <v>7.5999999999999998E-2</v>
      </c>
      <c r="V453" s="124">
        <f>ROUND(E453*U453,2)</f>
        <v>1.52</v>
      </c>
      <c r="W453" s="124"/>
      <c r="X453" s="124" t="s">
        <v>143</v>
      </c>
      <c r="Y453" s="119"/>
      <c r="Z453" s="119"/>
      <c r="AA453" s="119"/>
      <c r="AB453" s="119"/>
      <c r="AC453" s="119"/>
      <c r="AD453" s="119"/>
      <c r="AE453" s="119"/>
      <c r="AF453" s="119"/>
      <c r="AG453" s="119" t="s">
        <v>144</v>
      </c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</row>
    <row r="454" spans="1:60" outlineLevel="1" x14ac:dyDescent="0.2">
      <c r="A454" s="136">
        <v>168</v>
      </c>
      <c r="B454" s="137" t="s">
        <v>602</v>
      </c>
      <c r="C454" s="150" t="s">
        <v>603</v>
      </c>
      <c r="D454" s="138" t="s">
        <v>149</v>
      </c>
      <c r="E454" s="139">
        <v>85.31</v>
      </c>
      <c r="F454" s="140"/>
      <c r="G454" s="141">
        <f>ROUND(E454*F454,2)</f>
        <v>0</v>
      </c>
      <c r="H454" s="124">
        <v>9.81</v>
      </c>
      <c r="I454" s="124">
        <f>ROUND(E454*H454,2)</f>
        <v>836.89</v>
      </c>
      <c r="J454" s="124">
        <v>6.59</v>
      </c>
      <c r="K454" s="124">
        <f>ROUND(E454*J454,2)</f>
        <v>562.19000000000005</v>
      </c>
      <c r="L454" s="124">
        <v>21</v>
      </c>
      <c r="M454" s="124">
        <f>G454*(1+L454/100)</f>
        <v>0</v>
      </c>
      <c r="N454" s="124">
        <v>3.5E-4</v>
      </c>
      <c r="O454" s="124">
        <f>ROUND(E454*N454,2)</f>
        <v>0.03</v>
      </c>
      <c r="P454" s="124">
        <v>0</v>
      </c>
      <c r="Q454" s="124">
        <f>ROUND(E454*P454,2)</f>
        <v>0</v>
      </c>
      <c r="R454" s="124"/>
      <c r="S454" s="124" t="s">
        <v>142</v>
      </c>
      <c r="T454" s="124" t="s">
        <v>142</v>
      </c>
      <c r="U454" s="124">
        <v>1.35E-2</v>
      </c>
      <c r="V454" s="124">
        <f>ROUND(E454*U454,2)</f>
        <v>1.1499999999999999</v>
      </c>
      <c r="W454" s="124"/>
      <c r="X454" s="124" t="s">
        <v>143</v>
      </c>
      <c r="Y454" s="119"/>
      <c r="Z454" s="119"/>
      <c r="AA454" s="119"/>
      <c r="AB454" s="119"/>
      <c r="AC454" s="119"/>
      <c r="AD454" s="119"/>
      <c r="AE454" s="119"/>
      <c r="AF454" s="119"/>
      <c r="AG454" s="119" t="s">
        <v>144</v>
      </c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H454" s="119"/>
    </row>
    <row r="455" spans="1:60" outlineLevel="1" x14ac:dyDescent="0.2">
      <c r="A455" s="122"/>
      <c r="B455" s="123"/>
      <c r="C455" s="151" t="s">
        <v>157</v>
      </c>
      <c r="D455" s="125"/>
      <c r="E455" s="126">
        <v>8.9</v>
      </c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19"/>
      <c r="Z455" s="119"/>
      <c r="AA455" s="119"/>
      <c r="AB455" s="119"/>
      <c r="AC455" s="119"/>
      <c r="AD455" s="119"/>
      <c r="AE455" s="119"/>
      <c r="AF455" s="119"/>
      <c r="AG455" s="119" t="s">
        <v>151</v>
      </c>
      <c r="AH455" s="119">
        <v>0</v>
      </c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H455" s="119"/>
    </row>
    <row r="456" spans="1:60" outlineLevel="1" x14ac:dyDescent="0.2">
      <c r="A456" s="122"/>
      <c r="B456" s="123"/>
      <c r="C456" s="151" t="s">
        <v>188</v>
      </c>
      <c r="D456" s="125"/>
      <c r="E456" s="126">
        <v>26.04</v>
      </c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19"/>
      <c r="Z456" s="119"/>
      <c r="AA456" s="119"/>
      <c r="AB456" s="119"/>
      <c r="AC456" s="119"/>
      <c r="AD456" s="119"/>
      <c r="AE456" s="119"/>
      <c r="AF456" s="119"/>
      <c r="AG456" s="119" t="s">
        <v>151</v>
      </c>
      <c r="AH456" s="119">
        <v>0</v>
      </c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H456" s="119"/>
    </row>
    <row r="457" spans="1:60" outlineLevel="1" x14ac:dyDescent="0.2">
      <c r="A457" s="122"/>
      <c r="B457" s="123"/>
      <c r="C457" s="151" t="s">
        <v>189</v>
      </c>
      <c r="D457" s="125"/>
      <c r="E457" s="126">
        <v>29.2</v>
      </c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19"/>
      <c r="Z457" s="119"/>
      <c r="AA457" s="119"/>
      <c r="AB457" s="119"/>
      <c r="AC457" s="119"/>
      <c r="AD457" s="119"/>
      <c r="AE457" s="119"/>
      <c r="AF457" s="119"/>
      <c r="AG457" s="119" t="s">
        <v>151</v>
      </c>
      <c r="AH457" s="119">
        <v>0</v>
      </c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H457" s="119"/>
    </row>
    <row r="458" spans="1:60" outlineLevel="1" x14ac:dyDescent="0.2">
      <c r="A458" s="122"/>
      <c r="B458" s="123"/>
      <c r="C458" s="151" t="s">
        <v>155</v>
      </c>
      <c r="D458" s="125"/>
      <c r="E458" s="126">
        <v>3.4</v>
      </c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19"/>
      <c r="Z458" s="119"/>
      <c r="AA458" s="119"/>
      <c r="AB458" s="119"/>
      <c r="AC458" s="119"/>
      <c r="AD458" s="119"/>
      <c r="AE458" s="119"/>
      <c r="AF458" s="119"/>
      <c r="AG458" s="119" t="s">
        <v>151</v>
      </c>
      <c r="AH458" s="119">
        <v>0</v>
      </c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X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H458" s="119"/>
    </row>
    <row r="459" spans="1:60" outlineLevel="1" x14ac:dyDescent="0.2">
      <c r="A459" s="122"/>
      <c r="B459" s="123"/>
      <c r="C459" s="151" t="s">
        <v>156</v>
      </c>
      <c r="D459" s="125"/>
      <c r="E459" s="126">
        <v>1.35</v>
      </c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19"/>
      <c r="Z459" s="119"/>
      <c r="AA459" s="119"/>
      <c r="AB459" s="119"/>
      <c r="AC459" s="119"/>
      <c r="AD459" s="119"/>
      <c r="AE459" s="119"/>
      <c r="AF459" s="119"/>
      <c r="AG459" s="119" t="s">
        <v>151</v>
      </c>
      <c r="AH459" s="119">
        <v>0</v>
      </c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X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H459" s="119"/>
    </row>
    <row r="460" spans="1:60" outlineLevel="1" x14ac:dyDescent="0.2">
      <c r="A460" s="122"/>
      <c r="B460" s="123"/>
      <c r="C460" s="151" t="s">
        <v>190</v>
      </c>
      <c r="D460" s="125"/>
      <c r="E460" s="126">
        <v>1.9</v>
      </c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19"/>
      <c r="Z460" s="119"/>
      <c r="AA460" s="119"/>
      <c r="AB460" s="119"/>
      <c r="AC460" s="119"/>
      <c r="AD460" s="119"/>
      <c r="AE460" s="119"/>
      <c r="AF460" s="119"/>
      <c r="AG460" s="119" t="s">
        <v>151</v>
      </c>
      <c r="AH460" s="119">
        <v>0</v>
      </c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H460" s="119"/>
    </row>
    <row r="461" spans="1:60" outlineLevel="1" x14ac:dyDescent="0.2">
      <c r="A461" s="122"/>
      <c r="B461" s="123"/>
      <c r="C461" s="151" t="s">
        <v>191</v>
      </c>
      <c r="D461" s="125"/>
      <c r="E461" s="126">
        <v>14.52</v>
      </c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19"/>
      <c r="Z461" s="119"/>
      <c r="AA461" s="119"/>
      <c r="AB461" s="119"/>
      <c r="AC461" s="119"/>
      <c r="AD461" s="119"/>
      <c r="AE461" s="119"/>
      <c r="AF461" s="119"/>
      <c r="AG461" s="119" t="s">
        <v>151</v>
      </c>
      <c r="AH461" s="119">
        <v>0</v>
      </c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H461" s="119"/>
    </row>
    <row r="462" spans="1:60" x14ac:dyDescent="0.2">
      <c r="A462" s="130" t="s">
        <v>137</v>
      </c>
      <c r="B462" s="131" t="s">
        <v>103</v>
      </c>
      <c r="C462" s="148" t="s">
        <v>104</v>
      </c>
      <c r="D462" s="132"/>
      <c r="E462" s="133"/>
      <c r="F462" s="134"/>
      <c r="G462" s="135">
        <f>SUMIF(AG463:AG467,"&lt;&gt;NOR",G463:G467)</f>
        <v>0</v>
      </c>
      <c r="H462" s="129"/>
      <c r="I462" s="129">
        <f>SUM(I463:I467)</f>
        <v>0</v>
      </c>
      <c r="J462" s="129"/>
      <c r="K462" s="129">
        <f>SUM(K463:K467)</f>
        <v>1252.3499999999999</v>
      </c>
      <c r="L462" s="129"/>
      <c r="M462" s="129">
        <f>SUM(M463:M467)</f>
        <v>0</v>
      </c>
      <c r="N462" s="129"/>
      <c r="O462" s="129">
        <f>SUM(O463:O467)</f>
        <v>0</v>
      </c>
      <c r="P462" s="129"/>
      <c r="Q462" s="129">
        <f>SUM(Q463:Q467)</f>
        <v>0</v>
      </c>
      <c r="R462" s="129"/>
      <c r="S462" s="129"/>
      <c r="T462" s="129"/>
      <c r="U462" s="129"/>
      <c r="V462" s="129">
        <f>SUM(V463:V467)</f>
        <v>2.72</v>
      </c>
      <c r="W462" s="129"/>
      <c r="X462" s="129"/>
      <c r="AG462" t="s">
        <v>138</v>
      </c>
    </row>
    <row r="463" spans="1:60" outlineLevel="1" x14ac:dyDescent="0.2">
      <c r="A463" s="136">
        <v>169</v>
      </c>
      <c r="B463" s="137" t="s">
        <v>604</v>
      </c>
      <c r="C463" s="150" t="s">
        <v>605</v>
      </c>
      <c r="D463" s="138" t="s">
        <v>149</v>
      </c>
      <c r="E463" s="139">
        <v>30.25</v>
      </c>
      <c r="F463" s="140"/>
      <c r="G463" s="141">
        <f>ROUND(E463*F463,2)</f>
        <v>0</v>
      </c>
      <c r="H463" s="124">
        <v>0</v>
      </c>
      <c r="I463" s="124">
        <f>ROUND(E463*H463,2)</f>
        <v>0</v>
      </c>
      <c r="J463" s="124">
        <v>41.4</v>
      </c>
      <c r="K463" s="124">
        <f>ROUND(E463*J463,2)</f>
        <v>1252.3499999999999</v>
      </c>
      <c r="L463" s="124">
        <v>21</v>
      </c>
      <c r="M463" s="124">
        <f>G463*(1+L463/100)</f>
        <v>0</v>
      </c>
      <c r="N463" s="124">
        <v>0</v>
      </c>
      <c r="O463" s="124">
        <f>ROUND(E463*N463,2)</f>
        <v>0</v>
      </c>
      <c r="P463" s="124">
        <v>0</v>
      </c>
      <c r="Q463" s="124">
        <f>ROUND(E463*P463,2)</f>
        <v>0</v>
      </c>
      <c r="R463" s="124"/>
      <c r="S463" s="124" t="s">
        <v>142</v>
      </c>
      <c r="T463" s="124" t="s">
        <v>142</v>
      </c>
      <c r="U463" s="124">
        <v>0.09</v>
      </c>
      <c r="V463" s="124">
        <f>ROUND(E463*U463,2)</f>
        <v>2.72</v>
      </c>
      <c r="W463" s="124"/>
      <c r="X463" s="124" t="s">
        <v>143</v>
      </c>
      <c r="Y463" s="119"/>
      <c r="Z463" s="119"/>
      <c r="AA463" s="119"/>
      <c r="AB463" s="119"/>
      <c r="AC463" s="119"/>
      <c r="AD463" s="119"/>
      <c r="AE463" s="119"/>
      <c r="AF463" s="119"/>
      <c r="AG463" s="119" t="s">
        <v>144</v>
      </c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H463" s="119"/>
    </row>
    <row r="464" spans="1:60" outlineLevel="1" x14ac:dyDescent="0.2">
      <c r="A464" s="122"/>
      <c r="B464" s="123"/>
      <c r="C464" s="151" t="s">
        <v>606</v>
      </c>
      <c r="D464" s="125"/>
      <c r="E464" s="126">
        <v>38.5</v>
      </c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19"/>
      <c r="Z464" s="119"/>
      <c r="AA464" s="119"/>
      <c r="AB464" s="119"/>
      <c r="AC464" s="119"/>
      <c r="AD464" s="119"/>
      <c r="AE464" s="119"/>
      <c r="AF464" s="119"/>
      <c r="AG464" s="119" t="s">
        <v>151</v>
      </c>
      <c r="AH464" s="119">
        <v>0</v>
      </c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H464" s="119"/>
    </row>
    <row r="465" spans="1:60" outlineLevel="1" x14ac:dyDescent="0.2">
      <c r="A465" s="122"/>
      <c r="B465" s="123"/>
      <c r="C465" s="151" t="s">
        <v>607</v>
      </c>
      <c r="D465" s="125"/>
      <c r="E465" s="126">
        <v>-2.25</v>
      </c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19"/>
      <c r="Z465" s="119"/>
      <c r="AA465" s="119"/>
      <c r="AB465" s="119"/>
      <c r="AC465" s="119"/>
      <c r="AD465" s="119"/>
      <c r="AE465" s="119"/>
      <c r="AF465" s="119"/>
      <c r="AG465" s="119" t="s">
        <v>151</v>
      </c>
      <c r="AH465" s="119">
        <v>0</v>
      </c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H465" s="119"/>
    </row>
    <row r="466" spans="1:60" outlineLevel="1" x14ac:dyDescent="0.2">
      <c r="A466" s="122"/>
      <c r="B466" s="123"/>
      <c r="C466" s="151" t="s">
        <v>608</v>
      </c>
      <c r="D466" s="125"/>
      <c r="E466" s="126">
        <v>-1.5</v>
      </c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19"/>
      <c r="Z466" s="119"/>
      <c r="AA466" s="119"/>
      <c r="AB466" s="119"/>
      <c r="AC466" s="119"/>
      <c r="AD466" s="119"/>
      <c r="AE466" s="119"/>
      <c r="AF466" s="119"/>
      <c r="AG466" s="119" t="s">
        <v>151</v>
      </c>
      <c r="AH466" s="119">
        <v>0</v>
      </c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H466" s="119"/>
    </row>
    <row r="467" spans="1:60" outlineLevel="1" x14ac:dyDescent="0.2">
      <c r="A467" s="122"/>
      <c r="B467" s="123"/>
      <c r="C467" s="151" t="s">
        <v>182</v>
      </c>
      <c r="D467" s="125"/>
      <c r="E467" s="126">
        <v>-4.5</v>
      </c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19"/>
      <c r="Z467" s="119"/>
      <c r="AA467" s="119"/>
      <c r="AB467" s="119"/>
      <c r="AC467" s="119"/>
      <c r="AD467" s="119"/>
      <c r="AE467" s="119"/>
      <c r="AF467" s="119"/>
      <c r="AG467" s="119" t="s">
        <v>151</v>
      </c>
      <c r="AH467" s="119">
        <v>0</v>
      </c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H467" s="119"/>
    </row>
    <row r="468" spans="1:60" x14ac:dyDescent="0.2">
      <c r="A468" s="130" t="s">
        <v>137</v>
      </c>
      <c r="B468" s="131" t="s">
        <v>105</v>
      </c>
      <c r="C468" s="148" t="s">
        <v>106</v>
      </c>
      <c r="D468" s="132"/>
      <c r="E468" s="133"/>
      <c r="F468" s="134"/>
      <c r="G468" s="135">
        <f>SUMIF(AG469:AG506,"&lt;&gt;NOR",G469:G506)</f>
        <v>0</v>
      </c>
      <c r="H468" s="129"/>
      <c r="I468" s="129">
        <f>SUM(I469:I506)</f>
        <v>26032.17</v>
      </c>
      <c r="J468" s="129"/>
      <c r="K468" s="129">
        <f>SUM(K469:K506)</f>
        <v>35434.33</v>
      </c>
      <c r="L468" s="129"/>
      <c r="M468" s="129">
        <f>SUM(M469:M506)</f>
        <v>0</v>
      </c>
      <c r="N468" s="129"/>
      <c r="O468" s="129">
        <f>SUM(O469:O506)</f>
        <v>30.1</v>
      </c>
      <c r="P468" s="129"/>
      <c r="Q468" s="129">
        <f>SUM(Q469:Q506)</f>
        <v>0</v>
      </c>
      <c r="R468" s="129"/>
      <c r="S468" s="129"/>
      <c r="T468" s="129"/>
      <c r="U468" s="129"/>
      <c r="V468" s="129">
        <f>SUM(V469:V506)</f>
        <v>44.02000000000001</v>
      </c>
      <c r="W468" s="129"/>
      <c r="X468" s="129"/>
      <c r="AG468" t="s">
        <v>138</v>
      </c>
    </row>
    <row r="469" spans="1:60" outlineLevel="1" x14ac:dyDescent="0.2">
      <c r="A469" s="142">
        <v>170</v>
      </c>
      <c r="B469" s="143" t="s">
        <v>609</v>
      </c>
      <c r="C469" s="149" t="s">
        <v>610</v>
      </c>
      <c r="D469" s="144" t="s">
        <v>141</v>
      </c>
      <c r="E469" s="145">
        <v>8</v>
      </c>
      <c r="F469" s="146"/>
      <c r="G469" s="147">
        <f t="shared" ref="G469:G506" si="42">ROUND(E469*F469,2)</f>
        <v>0</v>
      </c>
      <c r="H469" s="124">
        <v>0</v>
      </c>
      <c r="I469" s="124">
        <f t="shared" ref="I469:I506" si="43">ROUND(E469*H469,2)</f>
        <v>0</v>
      </c>
      <c r="J469" s="124">
        <v>28</v>
      </c>
      <c r="K469" s="124">
        <f t="shared" ref="K469:K506" si="44">ROUND(E469*J469,2)</f>
        <v>224</v>
      </c>
      <c r="L469" s="124">
        <v>21</v>
      </c>
      <c r="M469" s="124">
        <f t="shared" ref="M469:M506" si="45">G469*(1+L469/100)</f>
        <v>0</v>
      </c>
      <c r="N469" s="124">
        <v>0</v>
      </c>
      <c r="O469" s="124">
        <f t="shared" ref="O469:O506" si="46">ROUND(E469*N469,2)</f>
        <v>0</v>
      </c>
      <c r="P469" s="124">
        <v>0</v>
      </c>
      <c r="Q469" s="124">
        <f t="shared" ref="Q469:Q506" si="47">ROUND(E469*P469,2)</f>
        <v>0</v>
      </c>
      <c r="R469" s="124"/>
      <c r="S469" s="124" t="s">
        <v>142</v>
      </c>
      <c r="T469" s="124" t="s">
        <v>161</v>
      </c>
      <c r="U469" s="124">
        <v>5.0500000000000003E-2</v>
      </c>
      <c r="V469" s="124">
        <f t="shared" ref="V469:V506" si="48">ROUND(E469*U469,2)</f>
        <v>0.4</v>
      </c>
      <c r="W469" s="124"/>
      <c r="X469" s="124" t="s">
        <v>143</v>
      </c>
      <c r="Y469" s="119"/>
      <c r="Z469" s="119"/>
      <c r="AA469" s="119"/>
      <c r="AB469" s="119"/>
      <c r="AC469" s="119"/>
      <c r="AD469" s="119"/>
      <c r="AE469" s="119"/>
      <c r="AF469" s="119"/>
      <c r="AG469" s="119" t="s">
        <v>144</v>
      </c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X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H469" s="119"/>
    </row>
    <row r="470" spans="1:60" outlineLevel="1" x14ac:dyDescent="0.2">
      <c r="A470" s="142">
        <v>171</v>
      </c>
      <c r="B470" s="143" t="s">
        <v>611</v>
      </c>
      <c r="C470" s="149" t="s">
        <v>612</v>
      </c>
      <c r="D470" s="144" t="s">
        <v>141</v>
      </c>
      <c r="E470" s="145">
        <v>1</v>
      </c>
      <c r="F470" s="146"/>
      <c r="G470" s="147">
        <f t="shared" si="42"/>
        <v>0</v>
      </c>
      <c r="H470" s="124">
        <v>0</v>
      </c>
      <c r="I470" s="124">
        <f t="shared" si="43"/>
        <v>0</v>
      </c>
      <c r="J470" s="124">
        <v>33</v>
      </c>
      <c r="K470" s="124">
        <f t="shared" si="44"/>
        <v>33</v>
      </c>
      <c r="L470" s="124">
        <v>21</v>
      </c>
      <c r="M470" s="124">
        <f t="shared" si="45"/>
        <v>0</v>
      </c>
      <c r="N470" s="124">
        <v>0</v>
      </c>
      <c r="O470" s="124">
        <f t="shared" si="46"/>
        <v>0</v>
      </c>
      <c r="P470" s="124">
        <v>0</v>
      </c>
      <c r="Q470" s="124">
        <f t="shared" si="47"/>
        <v>0</v>
      </c>
      <c r="R470" s="124"/>
      <c r="S470" s="124" t="s">
        <v>142</v>
      </c>
      <c r="T470" s="124" t="s">
        <v>161</v>
      </c>
      <c r="U470" s="124">
        <v>0.06</v>
      </c>
      <c r="V470" s="124">
        <f t="shared" si="48"/>
        <v>0.06</v>
      </c>
      <c r="W470" s="124"/>
      <c r="X470" s="124" t="s">
        <v>143</v>
      </c>
      <c r="Y470" s="119"/>
      <c r="Z470" s="119"/>
      <c r="AA470" s="119"/>
      <c r="AB470" s="119"/>
      <c r="AC470" s="119"/>
      <c r="AD470" s="119"/>
      <c r="AE470" s="119"/>
      <c r="AF470" s="119"/>
      <c r="AG470" s="119" t="s">
        <v>144</v>
      </c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X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H470" s="119"/>
    </row>
    <row r="471" spans="1:60" outlineLevel="1" x14ac:dyDescent="0.2">
      <c r="A471" s="142">
        <v>172</v>
      </c>
      <c r="B471" s="143" t="s">
        <v>613</v>
      </c>
      <c r="C471" s="149" t="s">
        <v>614</v>
      </c>
      <c r="D471" s="144" t="s">
        <v>141</v>
      </c>
      <c r="E471" s="145">
        <v>8</v>
      </c>
      <c r="F471" s="146"/>
      <c r="G471" s="147">
        <f t="shared" si="42"/>
        <v>0</v>
      </c>
      <c r="H471" s="124">
        <v>0</v>
      </c>
      <c r="I471" s="124">
        <f t="shared" si="43"/>
        <v>0</v>
      </c>
      <c r="J471" s="124">
        <v>167</v>
      </c>
      <c r="K471" s="124">
        <f t="shared" si="44"/>
        <v>1336</v>
      </c>
      <c r="L471" s="124">
        <v>21</v>
      </c>
      <c r="M471" s="124">
        <f t="shared" si="45"/>
        <v>0</v>
      </c>
      <c r="N471" s="124">
        <v>0</v>
      </c>
      <c r="O471" s="124">
        <f t="shared" si="46"/>
        <v>0</v>
      </c>
      <c r="P471" s="124">
        <v>0</v>
      </c>
      <c r="Q471" s="124">
        <f t="shared" si="47"/>
        <v>0</v>
      </c>
      <c r="R471" s="124"/>
      <c r="S471" s="124" t="s">
        <v>142</v>
      </c>
      <c r="T471" s="124" t="s">
        <v>161</v>
      </c>
      <c r="U471" s="124">
        <v>0.30567</v>
      </c>
      <c r="V471" s="124">
        <f t="shared" si="48"/>
        <v>2.4500000000000002</v>
      </c>
      <c r="W471" s="124"/>
      <c r="X471" s="124" t="s">
        <v>143</v>
      </c>
      <c r="Y471" s="119"/>
      <c r="Z471" s="119"/>
      <c r="AA471" s="119"/>
      <c r="AB471" s="119"/>
      <c r="AC471" s="119"/>
      <c r="AD471" s="119"/>
      <c r="AE471" s="119"/>
      <c r="AF471" s="119"/>
      <c r="AG471" s="119" t="s">
        <v>144</v>
      </c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X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H471" s="119"/>
    </row>
    <row r="472" spans="1:60" ht="22.5" outlineLevel="1" x14ac:dyDescent="0.2">
      <c r="A472" s="142">
        <v>173</v>
      </c>
      <c r="B472" s="143" t="s">
        <v>615</v>
      </c>
      <c r="C472" s="149" t="s">
        <v>616</v>
      </c>
      <c r="D472" s="144" t="s">
        <v>141</v>
      </c>
      <c r="E472" s="145">
        <v>2</v>
      </c>
      <c r="F472" s="146"/>
      <c r="G472" s="147">
        <f t="shared" si="42"/>
        <v>0</v>
      </c>
      <c r="H472" s="124">
        <v>200.76</v>
      </c>
      <c r="I472" s="124">
        <f t="shared" si="43"/>
        <v>401.52</v>
      </c>
      <c r="J472" s="124">
        <v>149.24</v>
      </c>
      <c r="K472" s="124">
        <f t="shared" si="44"/>
        <v>298.48</v>
      </c>
      <c r="L472" s="124">
        <v>21</v>
      </c>
      <c r="M472" s="124">
        <f t="shared" si="45"/>
        <v>0</v>
      </c>
      <c r="N472" s="124">
        <v>9.0000000000000006E-5</v>
      </c>
      <c r="O472" s="124">
        <f t="shared" si="46"/>
        <v>0</v>
      </c>
      <c r="P472" s="124">
        <v>0</v>
      </c>
      <c r="Q472" s="124">
        <f t="shared" si="47"/>
        <v>0</v>
      </c>
      <c r="R472" s="124"/>
      <c r="S472" s="124" t="s">
        <v>142</v>
      </c>
      <c r="T472" s="124" t="s">
        <v>161</v>
      </c>
      <c r="U472" s="124">
        <v>0.2475</v>
      </c>
      <c r="V472" s="124">
        <f t="shared" si="48"/>
        <v>0.5</v>
      </c>
      <c r="W472" s="124"/>
      <c r="X472" s="124" t="s">
        <v>143</v>
      </c>
      <c r="Y472" s="119"/>
      <c r="Z472" s="119"/>
      <c r="AA472" s="119"/>
      <c r="AB472" s="119"/>
      <c r="AC472" s="119"/>
      <c r="AD472" s="119"/>
      <c r="AE472" s="119"/>
      <c r="AF472" s="119"/>
      <c r="AG472" s="119" t="s">
        <v>144</v>
      </c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X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H472" s="119"/>
    </row>
    <row r="473" spans="1:60" ht="33.75" outlineLevel="1" x14ac:dyDescent="0.2">
      <c r="A473" s="142">
        <v>174</v>
      </c>
      <c r="B473" s="143" t="s">
        <v>617</v>
      </c>
      <c r="C473" s="149" t="s">
        <v>618</v>
      </c>
      <c r="D473" s="144" t="s">
        <v>141</v>
      </c>
      <c r="E473" s="145">
        <v>17</v>
      </c>
      <c r="F473" s="146"/>
      <c r="G473" s="147">
        <f t="shared" si="42"/>
        <v>0</v>
      </c>
      <c r="H473" s="124">
        <v>256.45</v>
      </c>
      <c r="I473" s="124">
        <f t="shared" si="43"/>
        <v>4359.6499999999996</v>
      </c>
      <c r="J473" s="124">
        <v>151.55000000000001</v>
      </c>
      <c r="K473" s="124">
        <f t="shared" si="44"/>
        <v>2576.35</v>
      </c>
      <c r="L473" s="124">
        <v>21</v>
      </c>
      <c r="M473" s="124">
        <f t="shared" si="45"/>
        <v>0</v>
      </c>
      <c r="N473" s="124">
        <v>1E-4</v>
      </c>
      <c r="O473" s="124">
        <f t="shared" si="46"/>
        <v>0</v>
      </c>
      <c r="P473" s="124">
        <v>0</v>
      </c>
      <c r="Q473" s="124">
        <f t="shared" si="47"/>
        <v>0</v>
      </c>
      <c r="R473" s="124"/>
      <c r="S473" s="124" t="s">
        <v>142</v>
      </c>
      <c r="T473" s="124" t="s">
        <v>161</v>
      </c>
      <c r="U473" s="124">
        <v>0.249</v>
      </c>
      <c r="V473" s="124">
        <f t="shared" si="48"/>
        <v>4.2300000000000004</v>
      </c>
      <c r="W473" s="124"/>
      <c r="X473" s="124" t="s">
        <v>143</v>
      </c>
      <c r="Y473" s="119"/>
      <c r="Z473" s="119"/>
      <c r="AA473" s="119"/>
      <c r="AB473" s="119"/>
      <c r="AC473" s="119"/>
      <c r="AD473" s="119"/>
      <c r="AE473" s="119"/>
      <c r="AF473" s="119"/>
      <c r="AG473" s="119" t="s">
        <v>144</v>
      </c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H473" s="119"/>
    </row>
    <row r="474" spans="1:60" outlineLevel="1" x14ac:dyDescent="0.2">
      <c r="A474" s="142">
        <v>175</v>
      </c>
      <c r="B474" s="143" t="s">
        <v>619</v>
      </c>
      <c r="C474" s="149" t="s">
        <v>620</v>
      </c>
      <c r="D474" s="144" t="s">
        <v>141</v>
      </c>
      <c r="E474" s="145">
        <v>8</v>
      </c>
      <c r="F474" s="146"/>
      <c r="G474" s="147">
        <f t="shared" si="42"/>
        <v>0</v>
      </c>
      <c r="H474" s="124">
        <v>0</v>
      </c>
      <c r="I474" s="124">
        <f t="shared" si="43"/>
        <v>0</v>
      </c>
      <c r="J474" s="124">
        <v>186</v>
      </c>
      <c r="K474" s="124">
        <f t="shared" si="44"/>
        <v>1488</v>
      </c>
      <c r="L474" s="124">
        <v>21</v>
      </c>
      <c r="M474" s="124">
        <f t="shared" si="45"/>
        <v>0</v>
      </c>
      <c r="N474" s="124">
        <v>0</v>
      </c>
      <c r="O474" s="124">
        <f t="shared" si="46"/>
        <v>0</v>
      </c>
      <c r="P474" s="124">
        <v>0</v>
      </c>
      <c r="Q474" s="124">
        <f t="shared" si="47"/>
        <v>0</v>
      </c>
      <c r="R474" s="124"/>
      <c r="S474" s="124" t="s">
        <v>142</v>
      </c>
      <c r="T474" s="124" t="s">
        <v>161</v>
      </c>
      <c r="U474" s="124">
        <v>0.34</v>
      </c>
      <c r="V474" s="124">
        <f t="shared" si="48"/>
        <v>2.72</v>
      </c>
      <c r="W474" s="124"/>
      <c r="X474" s="124" t="s">
        <v>143</v>
      </c>
      <c r="Y474" s="119"/>
      <c r="Z474" s="119"/>
      <c r="AA474" s="119"/>
      <c r="AB474" s="119"/>
      <c r="AC474" s="119"/>
      <c r="AD474" s="119"/>
      <c r="AE474" s="119"/>
      <c r="AF474" s="119"/>
      <c r="AG474" s="119" t="s">
        <v>144</v>
      </c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H474" s="119"/>
    </row>
    <row r="475" spans="1:60" outlineLevel="1" x14ac:dyDescent="0.2">
      <c r="A475" s="142">
        <v>176</v>
      </c>
      <c r="B475" s="143" t="s">
        <v>621</v>
      </c>
      <c r="C475" s="149" t="s">
        <v>622</v>
      </c>
      <c r="D475" s="144" t="s">
        <v>141</v>
      </c>
      <c r="E475" s="145">
        <v>2</v>
      </c>
      <c r="F475" s="146"/>
      <c r="G475" s="147">
        <f t="shared" si="42"/>
        <v>0</v>
      </c>
      <c r="H475" s="124">
        <v>0</v>
      </c>
      <c r="I475" s="124">
        <f t="shared" si="43"/>
        <v>0</v>
      </c>
      <c r="J475" s="124">
        <v>223.5</v>
      </c>
      <c r="K475" s="124">
        <f t="shared" si="44"/>
        <v>447</v>
      </c>
      <c r="L475" s="124">
        <v>21</v>
      </c>
      <c r="M475" s="124">
        <f t="shared" si="45"/>
        <v>0</v>
      </c>
      <c r="N475" s="124">
        <v>0</v>
      </c>
      <c r="O475" s="124">
        <f t="shared" si="46"/>
        <v>0</v>
      </c>
      <c r="P475" s="124">
        <v>0</v>
      </c>
      <c r="Q475" s="124">
        <f t="shared" si="47"/>
        <v>0</v>
      </c>
      <c r="R475" s="124"/>
      <c r="S475" s="124" t="s">
        <v>142</v>
      </c>
      <c r="T475" s="124" t="s">
        <v>142</v>
      </c>
      <c r="U475" s="124">
        <v>0.45350000000000001</v>
      </c>
      <c r="V475" s="124">
        <f t="shared" si="48"/>
        <v>0.91</v>
      </c>
      <c r="W475" s="124"/>
      <c r="X475" s="124" t="s">
        <v>143</v>
      </c>
      <c r="Y475" s="119"/>
      <c r="Z475" s="119"/>
      <c r="AA475" s="119"/>
      <c r="AB475" s="119"/>
      <c r="AC475" s="119"/>
      <c r="AD475" s="119"/>
      <c r="AE475" s="119"/>
      <c r="AF475" s="119"/>
      <c r="AG475" s="119" t="s">
        <v>144</v>
      </c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X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H475" s="119"/>
    </row>
    <row r="476" spans="1:60" outlineLevel="1" x14ac:dyDescent="0.2">
      <c r="A476" s="142">
        <v>177</v>
      </c>
      <c r="B476" s="143" t="s">
        <v>623</v>
      </c>
      <c r="C476" s="149" t="s">
        <v>624</v>
      </c>
      <c r="D476" s="144" t="s">
        <v>141</v>
      </c>
      <c r="E476" s="145">
        <v>1</v>
      </c>
      <c r="F476" s="146"/>
      <c r="G476" s="147">
        <f t="shared" si="42"/>
        <v>0</v>
      </c>
      <c r="H476" s="124">
        <v>0</v>
      </c>
      <c r="I476" s="124">
        <f t="shared" si="43"/>
        <v>0</v>
      </c>
      <c r="J476" s="124">
        <v>198</v>
      </c>
      <c r="K476" s="124">
        <f t="shared" si="44"/>
        <v>198</v>
      </c>
      <c r="L476" s="124">
        <v>21</v>
      </c>
      <c r="M476" s="124">
        <f t="shared" si="45"/>
        <v>0</v>
      </c>
      <c r="N476" s="124">
        <v>0</v>
      </c>
      <c r="O476" s="124">
        <f t="shared" si="46"/>
        <v>0</v>
      </c>
      <c r="P476" s="124">
        <v>0</v>
      </c>
      <c r="Q476" s="124">
        <f t="shared" si="47"/>
        <v>0</v>
      </c>
      <c r="R476" s="124"/>
      <c r="S476" s="124" t="s">
        <v>142</v>
      </c>
      <c r="T476" s="124" t="s">
        <v>161</v>
      </c>
      <c r="U476" s="124">
        <v>0.36199999999999999</v>
      </c>
      <c r="V476" s="124">
        <f t="shared" si="48"/>
        <v>0.36</v>
      </c>
      <c r="W476" s="124"/>
      <c r="X476" s="124" t="s">
        <v>143</v>
      </c>
      <c r="Y476" s="119"/>
      <c r="Z476" s="119"/>
      <c r="AA476" s="119"/>
      <c r="AB476" s="119"/>
      <c r="AC476" s="119"/>
      <c r="AD476" s="119"/>
      <c r="AE476" s="119"/>
      <c r="AF476" s="119"/>
      <c r="AG476" s="119" t="s">
        <v>144</v>
      </c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X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H476" s="119"/>
    </row>
    <row r="477" spans="1:60" outlineLevel="1" x14ac:dyDescent="0.2">
      <c r="A477" s="142">
        <v>178</v>
      </c>
      <c r="B477" s="143" t="s">
        <v>625</v>
      </c>
      <c r="C477" s="149" t="s">
        <v>626</v>
      </c>
      <c r="D477" s="144" t="s">
        <v>141</v>
      </c>
      <c r="E477" s="145">
        <v>8</v>
      </c>
      <c r="F477" s="146"/>
      <c r="G477" s="147">
        <f t="shared" si="42"/>
        <v>0</v>
      </c>
      <c r="H477" s="124">
        <v>0</v>
      </c>
      <c r="I477" s="124">
        <f t="shared" si="43"/>
        <v>0</v>
      </c>
      <c r="J477" s="124">
        <v>212</v>
      </c>
      <c r="K477" s="124">
        <f t="shared" si="44"/>
        <v>1696</v>
      </c>
      <c r="L477" s="124">
        <v>21</v>
      </c>
      <c r="M477" s="124">
        <f t="shared" si="45"/>
        <v>0</v>
      </c>
      <c r="N477" s="124">
        <v>0</v>
      </c>
      <c r="O477" s="124">
        <f t="shared" si="46"/>
        <v>0</v>
      </c>
      <c r="P477" s="124">
        <v>0</v>
      </c>
      <c r="Q477" s="124">
        <f t="shared" si="47"/>
        <v>0</v>
      </c>
      <c r="R477" s="124"/>
      <c r="S477" s="124" t="s">
        <v>142</v>
      </c>
      <c r="T477" s="124" t="s">
        <v>142</v>
      </c>
      <c r="U477" s="124">
        <v>0.43</v>
      </c>
      <c r="V477" s="124">
        <f t="shared" si="48"/>
        <v>3.44</v>
      </c>
      <c r="W477" s="124"/>
      <c r="X477" s="124" t="s">
        <v>143</v>
      </c>
      <c r="Y477" s="119"/>
      <c r="Z477" s="119"/>
      <c r="AA477" s="119"/>
      <c r="AB477" s="119"/>
      <c r="AC477" s="119"/>
      <c r="AD477" s="119"/>
      <c r="AE477" s="119"/>
      <c r="AF477" s="119"/>
      <c r="AG477" s="119" t="s">
        <v>144</v>
      </c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</row>
    <row r="478" spans="1:60" outlineLevel="1" x14ac:dyDescent="0.2">
      <c r="A478" s="142">
        <v>179</v>
      </c>
      <c r="B478" s="143" t="s">
        <v>627</v>
      </c>
      <c r="C478" s="149" t="s">
        <v>628</v>
      </c>
      <c r="D478" s="144" t="s">
        <v>230</v>
      </c>
      <c r="E478" s="145">
        <v>10</v>
      </c>
      <c r="F478" s="146"/>
      <c r="G478" s="147">
        <f t="shared" si="42"/>
        <v>0</v>
      </c>
      <c r="H478" s="124">
        <v>0</v>
      </c>
      <c r="I478" s="124">
        <f t="shared" si="43"/>
        <v>0</v>
      </c>
      <c r="J478" s="124">
        <v>35</v>
      </c>
      <c r="K478" s="124">
        <f t="shared" si="44"/>
        <v>350</v>
      </c>
      <c r="L478" s="124">
        <v>21</v>
      </c>
      <c r="M478" s="124">
        <f t="shared" si="45"/>
        <v>0</v>
      </c>
      <c r="N478" s="124">
        <v>0</v>
      </c>
      <c r="O478" s="124">
        <f t="shared" si="46"/>
        <v>0</v>
      </c>
      <c r="P478" s="124">
        <v>0</v>
      </c>
      <c r="Q478" s="124">
        <f t="shared" si="47"/>
        <v>0</v>
      </c>
      <c r="R478" s="124"/>
      <c r="S478" s="124" t="s">
        <v>142</v>
      </c>
      <c r="T478" s="124" t="s">
        <v>161</v>
      </c>
      <c r="U478" s="124">
        <v>6.4149999999999999E-2</v>
      </c>
      <c r="V478" s="124">
        <f t="shared" si="48"/>
        <v>0.64</v>
      </c>
      <c r="W478" s="124"/>
      <c r="X478" s="124" t="s">
        <v>143</v>
      </c>
      <c r="Y478" s="119"/>
      <c r="Z478" s="119"/>
      <c r="AA478" s="119"/>
      <c r="AB478" s="119"/>
      <c r="AC478" s="119"/>
      <c r="AD478" s="119"/>
      <c r="AE478" s="119"/>
      <c r="AF478" s="119"/>
      <c r="AG478" s="119" t="s">
        <v>144</v>
      </c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H478" s="119"/>
    </row>
    <row r="479" spans="1:60" outlineLevel="1" x14ac:dyDescent="0.2">
      <c r="A479" s="142">
        <v>180</v>
      </c>
      <c r="B479" s="143" t="s">
        <v>629</v>
      </c>
      <c r="C479" s="149" t="s">
        <v>630</v>
      </c>
      <c r="D479" s="144" t="s">
        <v>230</v>
      </c>
      <c r="E479" s="145">
        <v>1</v>
      </c>
      <c r="F479" s="146"/>
      <c r="G479" s="147">
        <f t="shared" si="42"/>
        <v>0</v>
      </c>
      <c r="H479" s="124">
        <v>0</v>
      </c>
      <c r="I479" s="124">
        <f t="shared" si="43"/>
        <v>0</v>
      </c>
      <c r="J479" s="124">
        <v>81</v>
      </c>
      <c r="K479" s="124">
        <f t="shared" si="44"/>
        <v>81</v>
      </c>
      <c r="L479" s="124">
        <v>21</v>
      </c>
      <c r="M479" s="124">
        <f t="shared" si="45"/>
        <v>0</v>
      </c>
      <c r="N479" s="124">
        <v>0</v>
      </c>
      <c r="O479" s="124">
        <f t="shared" si="46"/>
        <v>0</v>
      </c>
      <c r="P479" s="124">
        <v>0</v>
      </c>
      <c r="Q479" s="124">
        <f t="shared" si="47"/>
        <v>0</v>
      </c>
      <c r="R479" s="124"/>
      <c r="S479" s="124" t="s">
        <v>142</v>
      </c>
      <c r="T479" s="124" t="s">
        <v>161</v>
      </c>
      <c r="U479" s="124">
        <v>0.14868000000000001</v>
      </c>
      <c r="V479" s="124">
        <f t="shared" si="48"/>
        <v>0.15</v>
      </c>
      <c r="W479" s="124"/>
      <c r="X479" s="124" t="s">
        <v>143</v>
      </c>
      <c r="Y479" s="119"/>
      <c r="Z479" s="119"/>
      <c r="AA479" s="119"/>
      <c r="AB479" s="119"/>
      <c r="AC479" s="119"/>
      <c r="AD479" s="119"/>
      <c r="AE479" s="119"/>
      <c r="AF479" s="119"/>
      <c r="AG479" s="119" t="s">
        <v>144</v>
      </c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X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H479" s="119"/>
    </row>
    <row r="480" spans="1:60" ht="22.5" outlineLevel="1" x14ac:dyDescent="0.2">
      <c r="A480" s="142">
        <v>181</v>
      </c>
      <c r="B480" s="143" t="s">
        <v>631</v>
      </c>
      <c r="C480" s="149" t="s">
        <v>632</v>
      </c>
      <c r="D480" s="144" t="s">
        <v>230</v>
      </c>
      <c r="E480" s="145">
        <v>140</v>
      </c>
      <c r="F480" s="146"/>
      <c r="G480" s="147">
        <f t="shared" si="42"/>
        <v>0</v>
      </c>
      <c r="H480" s="124">
        <v>15.04</v>
      </c>
      <c r="I480" s="124">
        <f t="shared" si="43"/>
        <v>2105.6</v>
      </c>
      <c r="J480" s="124">
        <v>39.96</v>
      </c>
      <c r="K480" s="124">
        <f t="shared" si="44"/>
        <v>5594.4</v>
      </c>
      <c r="L480" s="124">
        <v>21</v>
      </c>
      <c r="M480" s="124">
        <f t="shared" si="45"/>
        <v>0</v>
      </c>
      <c r="N480" s="124">
        <v>1.6000000000000001E-4</v>
      </c>
      <c r="O480" s="124">
        <f t="shared" si="46"/>
        <v>0.02</v>
      </c>
      <c r="P480" s="124">
        <v>0</v>
      </c>
      <c r="Q480" s="124">
        <f t="shared" si="47"/>
        <v>0</v>
      </c>
      <c r="R480" s="124"/>
      <c r="S480" s="124" t="s">
        <v>142</v>
      </c>
      <c r="T480" s="124" t="s">
        <v>161</v>
      </c>
      <c r="U480" s="124">
        <v>7.0000000000000007E-2</v>
      </c>
      <c r="V480" s="124">
        <f t="shared" si="48"/>
        <v>9.8000000000000007</v>
      </c>
      <c r="W480" s="124"/>
      <c r="X480" s="124" t="s">
        <v>143</v>
      </c>
      <c r="Y480" s="119"/>
      <c r="Z480" s="119"/>
      <c r="AA480" s="119"/>
      <c r="AB480" s="119"/>
      <c r="AC480" s="119"/>
      <c r="AD480" s="119"/>
      <c r="AE480" s="119"/>
      <c r="AF480" s="119"/>
      <c r="AG480" s="119" t="s">
        <v>144</v>
      </c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</row>
    <row r="481" spans="1:60" ht="22.5" outlineLevel="1" x14ac:dyDescent="0.2">
      <c r="A481" s="142">
        <v>182</v>
      </c>
      <c r="B481" s="143" t="s">
        <v>633</v>
      </c>
      <c r="C481" s="149" t="s">
        <v>634</v>
      </c>
      <c r="D481" s="144" t="s">
        <v>230</v>
      </c>
      <c r="E481" s="145">
        <v>100</v>
      </c>
      <c r="F481" s="146"/>
      <c r="G481" s="147">
        <f t="shared" si="42"/>
        <v>0</v>
      </c>
      <c r="H481" s="124">
        <v>24.99</v>
      </c>
      <c r="I481" s="124">
        <f t="shared" si="43"/>
        <v>2499</v>
      </c>
      <c r="J481" s="124">
        <v>41.01</v>
      </c>
      <c r="K481" s="124">
        <f t="shared" si="44"/>
        <v>4101</v>
      </c>
      <c r="L481" s="124">
        <v>21</v>
      </c>
      <c r="M481" s="124">
        <f t="shared" si="45"/>
        <v>0</v>
      </c>
      <c r="N481" s="124">
        <v>2.1000000000000001E-4</v>
      </c>
      <c r="O481" s="124">
        <f t="shared" si="46"/>
        <v>0.02</v>
      </c>
      <c r="P481" s="124">
        <v>0</v>
      </c>
      <c r="Q481" s="124">
        <f t="shared" si="47"/>
        <v>0</v>
      </c>
      <c r="R481" s="124"/>
      <c r="S481" s="124" t="s">
        <v>142</v>
      </c>
      <c r="T481" s="124" t="s">
        <v>161</v>
      </c>
      <c r="U481" s="124">
        <v>7.0000000000000007E-2</v>
      </c>
      <c r="V481" s="124">
        <f t="shared" si="48"/>
        <v>7</v>
      </c>
      <c r="W481" s="124"/>
      <c r="X481" s="124" t="s">
        <v>143</v>
      </c>
      <c r="Y481" s="119"/>
      <c r="Z481" s="119"/>
      <c r="AA481" s="119"/>
      <c r="AB481" s="119"/>
      <c r="AC481" s="119"/>
      <c r="AD481" s="119"/>
      <c r="AE481" s="119"/>
      <c r="AF481" s="119"/>
      <c r="AG481" s="119" t="s">
        <v>144</v>
      </c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</row>
    <row r="482" spans="1:60" ht="22.5" outlineLevel="1" x14ac:dyDescent="0.2">
      <c r="A482" s="142">
        <v>183</v>
      </c>
      <c r="B482" s="143" t="s">
        <v>635</v>
      </c>
      <c r="C482" s="149" t="s">
        <v>636</v>
      </c>
      <c r="D482" s="144" t="s">
        <v>230</v>
      </c>
      <c r="E482" s="145">
        <v>15</v>
      </c>
      <c r="F482" s="146"/>
      <c r="G482" s="147">
        <f t="shared" si="42"/>
        <v>0</v>
      </c>
      <c r="H482" s="124">
        <v>45.56</v>
      </c>
      <c r="I482" s="124">
        <f t="shared" si="43"/>
        <v>683.4</v>
      </c>
      <c r="J482" s="124">
        <v>35.74</v>
      </c>
      <c r="K482" s="124">
        <f t="shared" si="44"/>
        <v>536.1</v>
      </c>
      <c r="L482" s="124">
        <v>21</v>
      </c>
      <c r="M482" s="124">
        <f t="shared" si="45"/>
        <v>0</v>
      </c>
      <c r="N482" s="124">
        <v>3.2000000000000003E-4</v>
      </c>
      <c r="O482" s="124">
        <f t="shared" si="46"/>
        <v>0</v>
      </c>
      <c r="P482" s="124">
        <v>0</v>
      </c>
      <c r="Q482" s="124">
        <f t="shared" si="47"/>
        <v>0</v>
      </c>
      <c r="R482" s="124"/>
      <c r="S482" s="124" t="s">
        <v>142</v>
      </c>
      <c r="T482" s="124" t="s">
        <v>142</v>
      </c>
      <c r="U482" s="124">
        <v>7.2459999999999997E-2</v>
      </c>
      <c r="V482" s="124">
        <f t="shared" si="48"/>
        <v>1.0900000000000001</v>
      </c>
      <c r="W482" s="124"/>
      <c r="X482" s="124" t="s">
        <v>143</v>
      </c>
      <c r="Y482" s="119"/>
      <c r="Z482" s="119"/>
      <c r="AA482" s="119"/>
      <c r="AB482" s="119"/>
      <c r="AC482" s="119"/>
      <c r="AD482" s="119"/>
      <c r="AE482" s="119"/>
      <c r="AF482" s="119"/>
      <c r="AG482" s="119" t="s">
        <v>144</v>
      </c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H482" s="119"/>
    </row>
    <row r="483" spans="1:60" outlineLevel="1" x14ac:dyDescent="0.2">
      <c r="A483" s="142">
        <v>184</v>
      </c>
      <c r="B483" s="143" t="s">
        <v>637</v>
      </c>
      <c r="C483" s="149" t="s">
        <v>638</v>
      </c>
      <c r="D483" s="144" t="s">
        <v>141</v>
      </c>
      <c r="E483" s="145">
        <v>30</v>
      </c>
      <c r="F483" s="146"/>
      <c r="G483" s="147">
        <f t="shared" si="42"/>
        <v>0</v>
      </c>
      <c r="H483" s="124">
        <v>0</v>
      </c>
      <c r="I483" s="124">
        <f t="shared" si="43"/>
        <v>0</v>
      </c>
      <c r="J483" s="124">
        <v>181</v>
      </c>
      <c r="K483" s="124">
        <f t="shared" si="44"/>
        <v>5430</v>
      </c>
      <c r="L483" s="124">
        <v>21</v>
      </c>
      <c r="M483" s="124">
        <f t="shared" si="45"/>
        <v>0</v>
      </c>
      <c r="N483" s="124">
        <v>0</v>
      </c>
      <c r="O483" s="124">
        <f t="shared" si="46"/>
        <v>0</v>
      </c>
      <c r="P483" s="124">
        <v>0</v>
      </c>
      <c r="Q483" s="124">
        <f t="shared" si="47"/>
        <v>0</v>
      </c>
      <c r="R483" s="124"/>
      <c r="S483" s="124" t="s">
        <v>142</v>
      </c>
      <c r="T483" s="124" t="s">
        <v>161</v>
      </c>
      <c r="U483" s="124">
        <v>0.33050000000000002</v>
      </c>
      <c r="V483" s="124">
        <f t="shared" si="48"/>
        <v>9.92</v>
      </c>
      <c r="W483" s="124"/>
      <c r="X483" s="124" t="s">
        <v>143</v>
      </c>
      <c r="Y483" s="119"/>
      <c r="Z483" s="119"/>
      <c r="AA483" s="119"/>
      <c r="AB483" s="119"/>
      <c r="AC483" s="119"/>
      <c r="AD483" s="119"/>
      <c r="AE483" s="119"/>
      <c r="AF483" s="119"/>
      <c r="AG483" s="119" t="s">
        <v>144</v>
      </c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</row>
    <row r="484" spans="1:60" outlineLevel="1" x14ac:dyDescent="0.2">
      <c r="A484" s="142">
        <v>185</v>
      </c>
      <c r="B484" s="143" t="s">
        <v>639</v>
      </c>
      <c r="C484" s="149" t="s">
        <v>640</v>
      </c>
      <c r="D484" s="144" t="s">
        <v>141</v>
      </c>
      <c r="E484" s="145">
        <v>1</v>
      </c>
      <c r="F484" s="146"/>
      <c r="G484" s="147">
        <f t="shared" si="42"/>
        <v>0</v>
      </c>
      <c r="H484" s="124">
        <v>0</v>
      </c>
      <c r="I484" s="124">
        <f t="shared" si="43"/>
        <v>0</v>
      </c>
      <c r="J484" s="124">
        <v>191</v>
      </c>
      <c r="K484" s="124">
        <f t="shared" si="44"/>
        <v>191</v>
      </c>
      <c r="L484" s="124">
        <v>21</v>
      </c>
      <c r="M484" s="124">
        <f t="shared" si="45"/>
        <v>0</v>
      </c>
      <c r="N484" s="124">
        <v>0</v>
      </c>
      <c r="O484" s="124">
        <f t="shared" si="46"/>
        <v>0</v>
      </c>
      <c r="P484" s="124">
        <v>0</v>
      </c>
      <c r="Q484" s="124">
        <f t="shared" si="47"/>
        <v>0</v>
      </c>
      <c r="R484" s="124"/>
      <c r="S484" s="124" t="s">
        <v>142</v>
      </c>
      <c r="T484" s="124" t="s">
        <v>161</v>
      </c>
      <c r="U484" s="124">
        <v>0.35</v>
      </c>
      <c r="V484" s="124">
        <f t="shared" si="48"/>
        <v>0.35</v>
      </c>
      <c r="W484" s="124"/>
      <c r="X484" s="124" t="s">
        <v>143</v>
      </c>
      <c r="Y484" s="119"/>
      <c r="Z484" s="119"/>
      <c r="AA484" s="119"/>
      <c r="AB484" s="119"/>
      <c r="AC484" s="119"/>
      <c r="AD484" s="119"/>
      <c r="AE484" s="119"/>
      <c r="AF484" s="119"/>
      <c r="AG484" s="119" t="s">
        <v>144</v>
      </c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X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H484" s="119"/>
    </row>
    <row r="485" spans="1:60" outlineLevel="1" x14ac:dyDescent="0.2">
      <c r="A485" s="142">
        <v>186</v>
      </c>
      <c r="B485" s="143" t="s">
        <v>641</v>
      </c>
      <c r="C485" s="149" t="s">
        <v>642</v>
      </c>
      <c r="D485" s="144" t="s">
        <v>287</v>
      </c>
      <c r="E485" s="145">
        <v>1</v>
      </c>
      <c r="F485" s="146"/>
      <c r="G485" s="147">
        <f t="shared" si="42"/>
        <v>0</v>
      </c>
      <c r="H485" s="124">
        <v>0</v>
      </c>
      <c r="I485" s="124">
        <f t="shared" si="43"/>
        <v>0</v>
      </c>
      <c r="J485" s="124">
        <v>1500</v>
      </c>
      <c r="K485" s="124">
        <f t="shared" si="44"/>
        <v>1500</v>
      </c>
      <c r="L485" s="124">
        <v>21</v>
      </c>
      <c r="M485" s="124">
        <f t="shared" si="45"/>
        <v>0</v>
      </c>
      <c r="N485" s="124">
        <v>0</v>
      </c>
      <c r="O485" s="124">
        <f t="shared" si="46"/>
        <v>0</v>
      </c>
      <c r="P485" s="124">
        <v>0</v>
      </c>
      <c r="Q485" s="124">
        <f t="shared" si="47"/>
        <v>0</v>
      </c>
      <c r="R485" s="124"/>
      <c r="S485" s="124" t="s">
        <v>160</v>
      </c>
      <c r="T485" s="124" t="s">
        <v>161</v>
      </c>
      <c r="U485" s="124">
        <v>0</v>
      </c>
      <c r="V485" s="124">
        <f t="shared" si="48"/>
        <v>0</v>
      </c>
      <c r="W485" s="124"/>
      <c r="X485" s="124" t="s">
        <v>143</v>
      </c>
      <c r="Y485" s="119"/>
      <c r="Z485" s="119"/>
      <c r="AA485" s="119"/>
      <c r="AB485" s="119"/>
      <c r="AC485" s="119"/>
      <c r="AD485" s="119"/>
      <c r="AE485" s="119"/>
      <c r="AF485" s="119"/>
      <c r="AG485" s="119" t="s">
        <v>144</v>
      </c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X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H485" s="119"/>
    </row>
    <row r="486" spans="1:60" outlineLevel="1" x14ac:dyDescent="0.2">
      <c r="A486" s="142">
        <v>187</v>
      </c>
      <c r="B486" s="143" t="s">
        <v>643</v>
      </c>
      <c r="C486" s="149" t="s">
        <v>644</v>
      </c>
      <c r="D486" s="144" t="s">
        <v>304</v>
      </c>
      <c r="E486" s="145">
        <v>3</v>
      </c>
      <c r="F486" s="146"/>
      <c r="G486" s="147">
        <f t="shared" si="42"/>
        <v>0</v>
      </c>
      <c r="H486" s="124">
        <v>0</v>
      </c>
      <c r="I486" s="124">
        <f t="shared" si="43"/>
        <v>0</v>
      </c>
      <c r="J486" s="124">
        <v>518</v>
      </c>
      <c r="K486" s="124">
        <f t="shared" si="44"/>
        <v>1554</v>
      </c>
      <c r="L486" s="124">
        <v>21</v>
      </c>
      <c r="M486" s="124">
        <f t="shared" si="45"/>
        <v>0</v>
      </c>
      <c r="N486" s="124">
        <v>0</v>
      </c>
      <c r="O486" s="124">
        <f t="shared" si="46"/>
        <v>0</v>
      </c>
      <c r="P486" s="124">
        <v>0</v>
      </c>
      <c r="Q486" s="124">
        <f t="shared" si="47"/>
        <v>0</v>
      </c>
      <c r="R486" s="124"/>
      <c r="S486" s="124" t="s">
        <v>160</v>
      </c>
      <c r="T486" s="124" t="s">
        <v>161</v>
      </c>
      <c r="U486" s="124">
        <v>0</v>
      </c>
      <c r="V486" s="124">
        <f t="shared" si="48"/>
        <v>0</v>
      </c>
      <c r="W486" s="124"/>
      <c r="X486" s="124" t="s">
        <v>143</v>
      </c>
      <c r="Y486" s="119"/>
      <c r="Z486" s="119"/>
      <c r="AA486" s="119"/>
      <c r="AB486" s="119"/>
      <c r="AC486" s="119"/>
      <c r="AD486" s="119"/>
      <c r="AE486" s="119"/>
      <c r="AF486" s="119"/>
      <c r="AG486" s="119" t="s">
        <v>144</v>
      </c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</row>
    <row r="487" spans="1:60" outlineLevel="1" x14ac:dyDescent="0.2">
      <c r="A487" s="142">
        <v>188</v>
      </c>
      <c r="B487" s="143" t="s">
        <v>645</v>
      </c>
      <c r="C487" s="149" t="s">
        <v>646</v>
      </c>
      <c r="D487" s="144" t="s">
        <v>304</v>
      </c>
      <c r="E487" s="145">
        <v>8</v>
      </c>
      <c r="F487" s="146"/>
      <c r="G487" s="147">
        <f t="shared" si="42"/>
        <v>0</v>
      </c>
      <c r="H487" s="124">
        <v>0</v>
      </c>
      <c r="I487" s="124">
        <f t="shared" si="43"/>
        <v>0</v>
      </c>
      <c r="J487" s="124">
        <v>350</v>
      </c>
      <c r="K487" s="124">
        <f t="shared" si="44"/>
        <v>2800</v>
      </c>
      <c r="L487" s="124">
        <v>21</v>
      </c>
      <c r="M487" s="124">
        <f t="shared" si="45"/>
        <v>0</v>
      </c>
      <c r="N487" s="124">
        <v>0</v>
      </c>
      <c r="O487" s="124">
        <f t="shared" si="46"/>
        <v>0</v>
      </c>
      <c r="P487" s="124">
        <v>0</v>
      </c>
      <c r="Q487" s="124">
        <f t="shared" si="47"/>
        <v>0</v>
      </c>
      <c r="R487" s="124"/>
      <c r="S487" s="124" t="s">
        <v>160</v>
      </c>
      <c r="T487" s="124" t="s">
        <v>161</v>
      </c>
      <c r="U487" s="124">
        <v>0</v>
      </c>
      <c r="V487" s="124">
        <f t="shared" si="48"/>
        <v>0</v>
      </c>
      <c r="W487" s="124"/>
      <c r="X487" s="124" t="s">
        <v>143</v>
      </c>
      <c r="Y487" s="119"/>
      <c r="Z487" s="119"/>
      <c r="AA487" s="119"/>
      <c r="AB487" s="119"/>
      <c r="AC487" s="119"/>
      <c r="AD487" s="119"/>
      <c r="AE487" s="119"/>
      <c r="AF487" s="119"/>
      <c r="AG487" s="119" t="s">
        <v>144</v>
      </c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</row>
    <row r="488" spans="1:60" outlineLevel="1" x14ac:dyDescent="0.2">
      <c r="A488" s="142">
        <v>189</v>
      </c>
      <c r="B488" s="143" t="s">
        <v>647</v>
      </c>
      <c r="C488" s="149" t="s">
        <v>648</v>
      </c>
      <c r="D488" s="144" t="s">
        <v>287</v>
      </c>
      <c r="E488" s="145">
        <v>1</v>
      </c>
      <c r="F488" s="146"/>
      <c r="G488" s="147">
        <f t="shared" si="42"/>
        <v>0</v>
      </c>
      <c r="H488" s="124">
        <v>0</v>
      </c>
      <c r="I488" s="124">
        <f t="shared" si="43"/>
        <v>0</v>
      </c>
      <c r="J488" s="124">
        <v>5000</v>
      </c>
      <c r="K488" s="124">
        <f t="shared" si="44"/>
        <v>5000</v>
      </c>
      <c r="L488" s="124">
        <v>21</v>
      </c>
      <c r="M488" s="124">
        <f t="shared" si="45"/>
        <v>0</v>
      </c>
      <c r="N488" s="124">
        <v>0</v>
      </c>
      <c r="O488" s="124">
        <f t="shared" si="46"/>
        <v>0</v>
      </c>
      <c r="P488" s="124">
        <v>0</v>
      </c>
      <c r="Q488" s="124">
        <f t="shared" si="47"/>
        <v>0</v>
      </c>
      <c r="R488" s="124"/>
      <c r="S488" s="124" t="s">
        <v>160</v>
      </c>
      <c r="T488" s="124" t="s">
        <v>161</v>
      </c>
      <c r="U488" s="124">
        <v>0</v>
      </c>
      <c r="V488" s="124">
        <f t="shared" si="48"/>
        <v>0</v>
      </c>
      <c r="W488" s="124"/>
      <c r="X488" s="124" t="s">
        <v>143</v>
      </c>
      <c r="Y488" s="119"/>
      <c r="Z488" s="119"/>
      <c r="AA488" s="119"/>
      <c r="AB488" s="119"/>
      <c r="AC488" s="119"/>
      <c r="AD488" s="119"/>
      <c r="AE488" s="119"/>
      <c r="AF488" s="119"/>
      <c r="AG488" s="119" t="s">
        <v>144</v>
      </c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H488" s="119"/>
    </row>
    <row r="489" spans="1:60" outlineLevel="1" x14ac:dyDescent="0.2">
      <c r="A489" s="142">
        <v>190</v>
      </c>
      <c r="B489" s="143" t="s">
        <v>649</v>
      </c>
      <c r="C489" s="149" t="s">
        <v>650</v>
      </c>
      <c r="D489" s="144" t="s">
        <v>230</v>
      </c>
      <c r="E489" s="145">
        <v>10</v>
      </c>
      <c r="F489" s="146"/>
      <c r="G489" s="147">
        <f t="shared" si="42"/>
        <v>0</v>
      </c>
      <c r="H489" s="124">
        <v>16</v>
      </c>
      <c r="I489" s="124">
        <f t="shared" si="43"/>
        <v>160</v>
      </c>
      <c r="J489" s="124">
        <v>0</v>
      </c>
      <c r="K489" s="124">
        <f t="shared" si="44"/>
        <v>0</v>
      </c>
      <c r="L489" s="124">
        <v>21</v>
      </c>
      <c r="M489" s="124">
        <f t="shared" si="45"/>
        <v>0</v>
      </c>
      <c r="N489" s="124">
        <v>8.0000000000000007E-5</v>
      </c>
      <c r="O489" s="124">
        <f t="shared" si="46"/>
        <v>0</v>
      </c>
      <c r="P489" s="124">
        <v>0</v>
      </c>
      <c r="Q489" s="124">
        <f t="shared" si="47"/>
        <v>0</v>
      </c>
      <c r="R489" s="124" t="s">
        <v>166</v>
      </c>
      <c r="S489" s="124" t="s">
        <v>142</v>
      </c>
      <c r="T489" s="124" t="s">
        <v>161</v>
      </c>
      <c r="U489" s="124">
        <v>0</v>
      </c>
      <c r="V489" s="124">
        <f t="shared" si="48"/>
        <v>0</v>
      </c>
      <c r="W489" s="124"/>
      <c r="X489" s="124" t="s">
        <v>162</v>
      </c>
      <c r="Y489" s="119"/>
      <c r="Z489" s="119"/>
      <c r="AA489" s="119"/>
      <c r="AB489" s="119"/>
      <c r="AC489" s="119"/>
      <c r="AD489" s="119"/>
      <c r="AE489" s="119"/>
      <c r="AF489" s="119"/>
      <c r="AG489" s="119" t="s">
        <v>163</v>
      </c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H489" s="119"/>
    </row>
    <row r="490" spans="1:60" outlineLevel="1" x14ac:dyDescent="0.2">
      <c r="A490" s="142">
        <v>191</v>
      </c>
      <c r="B490" s="143" t="s">
        <v>651</v>
      </c>
      <c r="C490" s="149" t="s">
        <v>652</v>
      </c>
      <c r="D490" s="144" t="s">
        <v>230</v>
      </c>
      <c r="E490" s="145">
        <v>1</v>
      </c>
      <c r="F490" s="146"/>
      <c r="G490" s="147">
        <f t="shared" si="42"/>
        <v>0</v>
      </c>
      <c r="H490" s="124">
        <v>17</v>
      </c>
      <c r="I490" s="124">
        <f t="shared" si="43"/>
        <v>17</v>
      </c>
      <c r="J490" s="124">
        <v>0</v>
      </c>
      <c r="K490" s="124">
        <f t="shared" si="44"/>
        <v>0</v>
      </c>
      <c r="L490" s="124">
        <v>21</v>
      </c>
      <c r="M490" s="124">
        <f t="shared" si="45"/>
        <v>0</v>
      </c>
      <c r="N490" s="124">
        <v>6.0000000000000002E-5</v>
      </c>
      <c r="O490" s="124">
        <f t="shared" si="46"/>
        <v>0</v>
      </c>
      <c r="P490" s="124">
        <v>0</v>
      </c>
      <c r="Q490" s="124">
        <f t="shared" si="47"/>
        <v>0</v>
      </c>
      <c r="R490" s="124" t="s">
        <v>166</v>
      </c>
      <c r="S490" s="124" t="s">
        <v>142</v>
      </c>
      <c r="T490" s="124" t="s">
        <v>161</v>
      </c>
      <c r="U490" s="124">
        <v>0</v>
      </c>
      <c r="V490" s="124">
        <f t="shared" si="48"/>
        <v>0</v>
      </c>
      <c r="W490" s="124"/>
      <c r="X490" s="124" t="s">
        <v>162</v>
      </c>
      <c r="Y490" s="119"/>
      <c r="Z490" s="119"/>
      <c r="AA490" s="119"/>
      <c r="AB490" s="119"/>
      <c r="AC490" s="119"/>
      <c r="AD490" s="119"/>
      <c r="AE490" s="119"/>
      <c r="AF490" s="119"/>
      <c r="AG490" s="119" t="s">
        <v>163</v>
      </c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</row>
    <row r="491" spans="1:60" ht="22.5" outlineLevel="1" x14ac:dyDescent="0.2">
      <c r="A491" s="142">
        <v>192</v>
      </c>
      <c r="B491" s="143" t="s">
        <v>653</v>
      </c>
      <c r="C491" s="149" t="s">
        <v>654</v>
      </c>
      <c r="D491" s="144" t="s">
        <v>141</v>
      </c>
      <c r="E491" s="145">
        <v>8</v>
      </c>
      <c r="F491" s="146"/>
      <c r="G491" s="147">
        <f t="shared" si="42"/>
        <v>0</v>
      </c>
      <c r="H491" s="124">
        <v>152</v>
      </c>
      <c r="I491" s="124">
        <f t="shared" si="43"/>
        <v>1216</v>
      </c>
      <c r="J491" s="124">
        <v>0</v>
      </c>
      <c r="K491" s="124">
        <f t="shared" si="44"/>
        <v>0</v>
      </c>
      <c r="L491" s="124">
        <v>21</v>
      </c>
      <c r="M491" s="124">
        <f t="shared" si="45"/>
        <v>0</v>
      </c>
      <c r="N491" s="124">
        <v>1.0000000000000001E-5</v>
      </c>
      <c r="O491" s="124">
        <f t="shared" si="46"/>
        <v>0</v>
      </c>
      <c r="P491" s="124">
        <v>0</v>
      </c>
      <c r="Q491" s="124">
        <f t="shared" si="47"/>
        <v>0</v>
      </c>
      <c r="R491" s="124" t="s">
        <v>166</v>
      </c>
      <c r="S491" s="124" t="s">
        <v>142</v>
      </c>
      <c r="T491" s="124" t="s">
        <v>161</v>
      </c>
      <c r="U491" s="124">
        <v>0</v>
      </c>
      <c r="V491" s="124">
        <f t="shared" si="48"/>
        <v>0</v>
      </c>
      <c r="W491" s="124"/>
      <c r="X491" s="124" t="s">
        <v>162</v>
      </c>
      <c r="Y491" s="119"/>
      <c r="Z491" s="119"/>
      <c r="AA491" s="119"/>
      <c r="AB491" s="119"/>
      <c r="AC491" s="119"/>
      <c r="AD491" s="119"/>
      <c r="AE491" s="119"/>
      <c r="AF491" s="119"/>
      <c r="AG491" s="119" t="s">
        <v>163</v>
      </c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</row>
    <row r="492" spans="1:60" outlineLevel="1" x14ac:dyDescent="0.2">
      <c r="A492" s="142">
        <v>193</v>
      </c>
      <c r="B492" s="143" t="s">
        <v>655</v>
      </c>
      <c r="C492" s="149" t="s">
        <v>656</v>
      </c>
      <c r="D492" s="144" t="s">
        <v>141</v>
      </c>
      <c r="E492" s="145">
        <v>2</v>
      </c>
      <c r="F492" s="146"/>
      <c r="G492" s="147">
        <f t="shared" si="42"/>
        <v>0</v>
      </c>
      <c r="H492" s="124">
        <v>557</v>
      </c>
      <c r="I492" s="124">
        <f t="shared" si="43"/>
        <v>1114</v>
      </c>
      <c r="J492" s="124">
        <v>0</v>
      </c>
      <c r="K492" s="124">
        <f t="shared" si="44"/>
        <v>0</v>
      </c>
      <c r="L492" s="124">
        <v>21</v>
      </c>
      <c r="M492" s="124">
        <f t="shared" si="45"/>
        <v>0</v>
      </c>
      <c r="N492" s="124">
        <v>2.4000000000000001E-4</v>
      </c>
      <c r="O492" s="124">
        <f t="shared" si="46"/>
        <v>0</v>
      </c>
      <c r="P492" s="124">
        <v>0</v>
      </c>
      <c r="Q492" s="124">
        <f t="shared" si="47"/>
        <v>0</v>
      </c>
      <c r="R492" s="124" t="s">
        <v>166</v>
      </c>
      <c r="S492" s="124" t="s">
        <v>142</v>
      </c>
      <c r="T492" s="124" t="s">
        <v>142</v>
      </c>
      <c r="U492" s="124">
        <v>0</v>
      </c>
      <c r="V492" s="124">
        <f t="shared" si="48"/>
        <v>0</v>
      </c>
      <c r="W492" s="124"/>
      <c r="X492" s="124" t="s">
        <v>162</v>
      </c>
      <c r="Y492" s="119"/>
      <c r="Z492" s="119"/>
      <c r="AA492" s="119"/>
      <c r="AB492" s="119"/>
      <c r="AC492" s="119"/>
      <c r="AD492" s="119"/>
      <c r="AE492" s="119"/>
      <c r="AF492" s="119"/>
      <c r="AG492" s="119" t="s">
        <v>163</v>
      </c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X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H492" s="119"/>
    </row>
    <row r="493" spans="1:60" outlineLevel="1" x14ac:dyDescent="0.2">
      <c r="A493" s="142">
        <v>194</v>
      </c>
      <c r="B493" s="143" t="s">
        <v>657</v>
      </c>
      <c r="C493" s="149" t="s">
        <v>658</v>
      </c>
      <c r="D493" s="144" t="s">
        <v>141</v>
      </c>
      <c r="E493" s="145">
        <v>1</v>
      </c>
      <c r="F493" s="146"/>
      <c r="G493" s="147">
        <f t="shared" si="42"/>
        <v>0</v>
      </c>
      <c r="H493" s="124">
        <v>865</v>
      </c>
      <c r="I493" s="124">
        <f t="shared" si="43"/>
        <v>865</v>
      </c>
      <c r="J493" s="124">
        <v>0</v>
      </c>
      <c r="K493" s="124">
        <f t="shared" si="44"/>
        <v>0</v>
      </c>
      <c r="L493" s="124">
        <v>21</v>
      </c>
      <c r="M493" s="124">
        <f t="shared" si="45"/>
        <v>0</v>
      </c>
      <c r="N493" s="124">
        <v>3.8999999999999999E-4</v>
      </c>
      <c r="O493" s="124">
        <f t="shared" si="46"/>
        <v>0</v>
      </c>
      <c r="P493" s="124">
        <v>0</v>
      </c>
      <c r="Q493" s="124">
        <f t="shared" si="47"/>
        <v>0</v>
      </c>
      <c r="R493" s="124" t="s">
        <v>166</v>
      </c>
      <c r="S493" s="124" t="s">
        <v>142</v>
      </c>
      <c r="T493" s="124" t="s">
        <v>161</v>
      </c>
      <c r="U493" s="124">
        <v>0</v>
      </c>
      <c r="V493" s="124">
        <f t="shared" si="48"/>
        <v>0</v>
      </c>
      <c r="W493" s="124"/>
      <c r="X493" s="124" t="s">
        <v>162</v>
      </c>
      <c r="Y493" s="119"/>
      <c r="Z493" s="119"/>
      <c r="AA493" s="119"/>
      <c r="AB493" s="119"/>
      <c r="AC493" s="119"/>
      <c r="AD493" s="119"/>
      <c r="AE493" s="119"/>
      <c r="AF493" s="119"/>
      <c r="AG493" s="119" t="s">
        <v>163</v>
      </c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</row>
    <row r="494" spans="1:60" outlineLevel="1" x14ac:dyDescent="0.2">
      <c r="A494" s="142">
        <v>195</v>
      </c>
      <c r="B494" s="143" t="s">
        <v>659</v>
      </c>
      <c r="C494" s="149" t="s">
        <v>660</v>
      </c>
      <c r="D494" s="144" t="s">
        <v>141</v>
      </c>
      <c r="E494" s="145">
        <v>8</v>
      </c>
      <c r="F494" s="146"/>
      <c r="G494" s="147">
        <f t="shared" si="42"/>
        <v>0</v>
      </c>
      <c r="H494" s="124">
        <v>54</v>
      </c>
      <c r="I494" s="124">
        <f t="shared" si="43"/>
        <v>432</v>
      </c>
      <c r="J494" s="124">
        <v>0</v>
      </c>
      <c r="K494" s="124">
        <f t="shared" si="44"/>
        <v>0</v>
      </c>
      <c r="L494" s="124">
        <v>21</v>
      </c>
      <c r="M494" s="124">
        <f t="shared" si="45"/>
        <v>0</v>
      </c>
      <c r="N494" s="124">
        <v>1.0000000000000001E-5</v>
      </c>
      <c r="O494" s="124">
        <f t="shared" si="46"/>
        <v>0</v>
      </c>
      <c r="P494" s="124">
        <v>0</v>
      </c>
      <c r="Q494" s="124">
        <f t="shared" si="47"/>
        <v>0</v>
      </c>
      <c r="R494" s="124" t="s">
        <v>166</v>
      </c>
      <c r="S494" s="124" t="s">
        <v>142</v>
      </c>
      <c r="T494" s="124" t="s">
        <v>161</v>
      </c>
      <c r="U494" s="124">
        <v>0</v>
      </c>
      <c r="V494" s="124">
        <f t="shared" si="48"/>
        <v>0</v>
      </c>
      <c r="W494" s="124"/>
      <c r="X494" s="124" t="s">
        <v>162</v>
      </c>
      <c r="Y494" s="119"/>
      <c r="Z494" s="119"/>
      <c r="AA494" s="119"/>
      <c r="AB494" s="119"/>
      <c r="AC494" s="119"/>
      <c r="AD494" s="119"/>
      <c r="AE494" s="119"/>
      <c r="AF494" s="119"/>
      <c r="AG494" s="119" t="s">
        <v>163</v>
      </c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</row>
    <row r="495" spans="1:60" outlineLevel="1" x14ac:dyDescent="0.2">
      <c r="A495" s="142">
        <v>196</v>
      </c>
      <c r="B495" s="143" t="s">
        <v>661</v>
      </c>
      <c r="C495" s="149" t="s">
        <v>662</v>
      </c>
      <c r="D495" s="144" t="s">
        <v>141</v>
      </c>
      <c r="E495" s="145">
        <v>8</v>
      </c>
      <c r="F495" s="146"/>
      <c r="G495" s="147">
        <f t="shared" si="42"/>
        <v>0</v>
      </c>
      <c r="H495" s="124">
        <v>34</v>
      </c>
      <c r="I495" s="124">
        <f t="shared" si="43"/>
        <v>272</v>
      </c>
      <c r="J495" s="124">
        <v>0</v>
      </c>
      <c r="K495" s="124">
        <f t="shared" si="44"/>
        <v>0</v>
      </c>
      <c r="L495" s="124">
        <v>21</v>
      </c>
      <c r="M495" s="124">
        <f t="shared" si="45"/>
        <v>0</v>
      </c>
      <c r="N495" s="124">
        <v>5.0000000000000002E-5</v>
      </c>
      <c r="O495" s="124">
        <f t="shared" si="46"/>
        <v>0</v>
      </c>
      <c r="P495" s="124">
        <v>0</v>
      </c>
      <c r="Q495" s="124">
        <f t="shared" si="47"/>
        <v>0</v>
      </c>
      <c r="R495" s="124" t="s">
        <v>166</v>
      </c>
      <c r="S495" s="124" t="s">
        <v>142</v>
      </c>
      <c r="T495" s="124" t="s">
        <v>161</v>
      </c>
      <c r="U495" s="124">
        <v>0</v>
      </c>
      <c r="V495" s="124">
        <f t="shared" si="48"/>
        <v>0</v>
      </c>
      <c r="W495" s="124"/>
      <c r="X495" s="124" t="s">
        <v>162</v>
      </c>
      <c r="Y495" s="119"/>
      <c r="Z495" s="119"/>
      <c r="AA495" s="119"/>
      <c r="AB495" s="119"/>
      <c r="AC495" s="119"/>
      <c r="AD495" s="119"/>
      <c r="AE495" s="119"/>
      <c r="AF495" s="119"/>
      <c r="AG495" s="119" t="s">
        <v>163</v>
      </c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H495" s="119"/>
    </row>
    <row r="496" spans="1:60" outlineLevel="1" x14ac:dyDescent="0.2">
      <c r="A496" s="142">
        <v>197</v>
      </c>
      <c r="B496" s="143" t="s">
        <v>663</v>
      </c>
      <c r="C496" s="149" t="s">
        <v>664</v>
      </c>
      <c r="D496" s="144" t="s">
        <v>141</v>
      </c>
      <c r="E496" s="145">
        <v>1</v>
      </c>
      <c r="F496" s="146"/>
      <c r="G496" s="147">
        <f t="shared" si="42"/>
        <v>0</v>
      </c>
      <c r="H496" s="124">
        <v>45</v>
      </c>
      <c r="I496" s="124">
        <f t="shared" si="43"/>
        <v>45</v>
      </c>
      <c r="J496" s="124">
        <v>0</v>
      </c>
      <c r="K496" s="124">
        <f t="shared" si="44"/>
        <v>0</v>
      </c>
      <c r="L496" s="124">
        <v>21</v>
      </c>
      <c r="M496" s="124">
        <f t="shared" si="45"/>
        <v>0</v>
      </c>
      <c r="N496" s="124">
        <v>0</v>
      </c>
      <c r="O496" s="124">
        <f t="shared" si="46"/>
        <v>0</v>
      </c>
      <c r="P496" s="124">
        <v>0</v>
      </c>
      <c r="Q496" s="124">
        <f t="shared" si="47"/>
        <v>0</v>
      </c>
      <c r="R496" s="124" t="s">
        <v>166</v>
      </c>
      <c r="S496" s="124" t="s">
        <v>142</v>
      </c>
      <c r="T496" s="124" t="s">
        <v>161</v>
      </c>
      <c r="U496" s="124">
        <v>0</v>
      </c>
      <c r="V496" s="124">
        <f t="shared" si="48"/>
        <v>0</v>
      </c>
      <c r="W496" s="124"/>
      <c r="X496" s="124" t="s">
        <v>162</v>
      </c>
      <c r="Y496" s="119"/>
      <c r="Z496" s="119"/>
      <c r="AA496" s="119"/>
      <c r="AB496" s="119"/>
      <c r="AC496" s="119"/>
      <c r="AD496" s="119"/>
      <c r="AE496" s="119"/>
      <c r="AF496" s="119"/>
      <c r="AG496" s="119" t="s">
        <v>163</v>
      </c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H496" s="119"/>
    </row>
    <row r="497" spans="1:60" outlineLevel="1" x14ac:dyDescent="0.2">
      <c r="A497" s="142">
        <v>198</v>
      </c>
      <c r="B497" s="143" t="s">
        <v>665</v>
      </c>
      <c r="C497" s="149" t="s">
        <v>666</v>
      </c>
      <c r="D497" s="144" t="s">
        <v>141</v>
      </c>
      <c r="E497" s="145">
        <v>30</v>
      </c>
      <c r="F497" s="146"/>
      <c r="G497" s="147">
        <f t="shared" si="42"/>
        <v>0</v>
      </c>
      <c r="H497" s="124">
        <v>14</v>
      </c>
      <c r="I497" s="124">
        <f t="shared" si="43"/>
        <v>420</v>
      </c>
      <c r="J497" s="124">
        <v>0</v>
      </c>
      <c r="K497" s="124">
        <f t="shared" si="44"/>
        <v>0</v>
      </c>
      <c r="L497" s="124">
        <v>21</v>
      </c>
      <c r="M497" s="124">
        <f t="shared" si="45"/>
        <v>0</v>
      </c>
      <c r="N497" s="124">
        <v>4.0000000000000003E-5</v>
      </c>
      <c r="O497" s="124">
        <f t="shared" si="46"/>
        <v>0</v>
      </c>
      <c r="P497" s="124">
        <v>0</v>
      </c>
      <c r="Q497" s="124">
        <f t="shared" si="47"/>
        <v>0</v>
      </c>
      <c r="R497" s="124" t="s">
        <v>166</v>
      </c>
      <c r="S497" s="124" t="s">
        <v>142</v>
      </c>
      <c r="T497" s="124" t="s">
        <v>161</v>
      </c>
      <c r="U497" s="124">
        <v>0</v>
      </c>
      <c r="V497" s="124">
        <f t="shared" si="48"/>
        <v>0</v>
      </c>
      <c r="W497" s="124"/>
      <c r="X497" s="124" t="s">
        <v>162</v>
      </c>
      <c r="Y497" s="119"/>
      <c r="Z497" s="119"/>
      <c r="AA497" s="119"/>
      <c r="AB497" s="119"/>
      <c r="AC497" s="119"/>
      <c r="AD497" s="119"/>
      <c r="AE497" s="119"/>
      <c r="AF497" s="119"/>
      <c r="AG497" s="119" t="s">
        <v>163</v>
      </c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</row>
    <row r="498" spans="1:60" outlineLevel="1" x14ac:dyDescent="0.2">
      <c r="A498" s="142">
        <v>199</v>
      </c>
      <c r="B498" s="143" t="s">
        <v>667</v>
      </c>
      <c r="C498" s="149" t="s">
        <v>668</v>
      </c>
      <c r="D498" s="144" t="s">
        <v>141</v>
      </c>
      <c r="E498" s="145">
        <v>6</v>
      </c>
      <c r="F498" s="146"/>
      <c r="G498" s="147">
        <f t="shared" si="42"/>
        <v>0</v>
      </c>
      <c r="H498" s="124">
        <v>850</v>
      </c>
      <c r="I498" s="124">
        <f t="shared" si="43"/>
        <v>5100</v>
      </c>
      <c r="J498" s="124">
        <v>0</v>
      </c>
      <c r="K498" s="124">
        <f t="shared" si="44"/>
        <v>0</v>
      </c>
      <c r="L498" s="124">
        <v>21</v>
      </c>
      <c r="M498" s="124">
        <f t="shared" si="45"/>
        <v>0</v>
      </c>
      <c r="N498" s="124">
        <v>4.0000000000000001E-3</v>
      </c>
      <c r="O498" s="124">
        <f t="shared" si="46"/>
        <v>0.02</v>
      </c>
      <c r="P498" s="124">
        <v>0</v>
      </c>
      <c r="Q498" s="124">
        <f t="shared" si="47"/>
        <v>0</v>
      </c>
      <c r="R498" s="124" t="s">
        <v>166</v>
      </c>
      <c r="S498" s="124" t="s">
        <v>142</v>
      </c>
      <c r="T498" s="124" t="s">
        <v>161</v>
      </c>
      <c r="U498" s="124">
        <v>0</v>
      </c>
      <c r="V498" s="124">
        <f t="shared" si="48"/>
        <v>0</v>
      </c>
      <c r="W498" s="124"/>
      <c r="X498" s="124" t="s">
        <v>162</v>
      </c>
      <c r="Y498" s="119"/>
      <c r="Z498" s="119"/>
      <c r="AA498" s="119"/>
      <c r="AB498" s="119"/>
      <c r="AC498" s="119"/>
      <c r="AD498" s="119"/>
      <c r="AE498" s="119"/>
      <c r="AF498" s="119"/>
      <c r="AG498" s="119" t="s">
        <v>163</v>
      </c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</row>
    <row r="499" spans="1:60" outlineLevel="1" x14ac:dyDescent="0.2">
      <c r="A499" s="142">
        <v>200</v>
      </c>
      <c r="B499" s="143" t="s">
        <v>669</v>
      </c>
      <c r="C499" s="149" t="s">
        <v>670</v>
      </c>
      <c r="D499" s="144" t="s">
        <v>141</v>
      </c>
      <c r="E499" s="145">
        <v>2</v>
      </c>
      <c r="F499" s="146"/>
      <c r="G499" s="147">
        <f t="shared" si="42"/>
        <v>0</v>
      </c>
      <c r="H499" s="124">
        <v>1158</v>
      </c>
      <c r="I499" s="124">
        <f t="shared" si="43"/>
        <v>2316</v>
      </c>
      <c r="J499" s="124">
        <v>0</v>
      </c>
      <c r="K499" s="124">
        <f t="shared" si="44"/>
        <v>0</v>
      </c>
      <c r="L499" s="124">
        <v>21</v>
      </c>
      <c r="M499" s="124">
        <f t="shared" si="45"/>
        <v>0</v>
      </c>
      <c r="N499" s="124">
        <v>4.0000000000000001E-3</v>
      </c>
      <c r="O499" s="124">
        <f t="shared" si="46"/>
        <v>0.01</v>
      </c>
      <c r="P499" s="124">
        <v>0</v>
      </c>
      <c r="Q499" s="124">
        <f t="shared" si="47"/>
        <v>0</v>
      </c>
      <c r="R499" s="124"/>
      <c r="S499" s="124" t="s">
        <v>160</v>
      </c>
      <c r="T499" s="124" t="s">
        <v>161</v>
      </c>
      <c r="U499" s="124">
        <v>0</v>
      </c>
      <c r="V499" s="124">
        <f t="shared" si="48"/>
        <v>0</v>
      </c>
      <c r="W499" s="124"/>
      <c r="X499" s="124" t="s">
        <v>162</v>
      </c>
      <c r="Y499" s="119"/>
      <c r="Z499" s="119"/>
      <c r="AA499" s="119"/>
      <c r="AB499" s="119"/>
      <c r="AC499" s="119"/>
      <c r="AD499" s="119"/>
      <c r="AE499" s="119"/>
      <c r="AF499" s="119"/>
      <c r="AG499" s="119" t="s">
        <v>163</v>
      </c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</row>
    <row r="500" spans="1:60" outlineLevel="1" x14ac:dyDescent="0.2">
      <c r="A500" s="142">
        <v>201</v>
      </c>
      <c r="B500" s="143" t="s">
        <v>671</v>
      </c>
      <c r="C500" s="149" t="s">
        <v>672</v>
      </c>
      <c r="D500" s="144" t="s">
        <v>141</v>
      </c>
      <c r="E500" s="145">
        <v>1</v>
      </c>
      <c r="F500" s="146"/>
      <c r="G500" s="147">
        <f t="shared" si="42"/>
        <v>0</v>
      </c>
      <c r="H500" s="124">
        <v>978</v>
      </c>
      <c r="I500" s="124">
        <f t="shared" si="43"/>
        <v>978</v>
      </c>
      <c r="J500" s="124">
        <v>0</v>
      </c>
      <c r="K500" s="124">
        <f t="shared" si="44"/>
        <v>0</v>
      </c>
      <c r="L500" s="124">
        <v>21</v>
      </c>
      <c r="M500" s="124">
        <f t="shared" si="45"/>
        <v>0</v>
      </c>
      <c r="N500" s="124">
        <v>2.63E-2</v>
      </c>
      <c r="O500" s="124">
        <f t="shared" si="46"/>
        <v>0.03</v>
      </c>
      <c r="P500" s="124">
        <v>0</v>
      </c>
      <c r="Q500" s="124">
        <f t="shared" si="47"/>
        <v>0</v>
      </c>
      <c r="R500" s="124"/>
      <c r="S500" s="124" t="s">
        <v>160</v>
      </c>
      <c r="T500" s="124" t="s">
        <v>161</v>
      </c>
      <c r="U500" s="124">
        <v>0</v>
      </c>
      <c r="V500" s="124">
        <f t="shared" si="48"/>
        <v>0</v>
      </c>
      <c r="W500" s="124"/>
      <c r="X500" s="124" t="s">
        <v>162</v>
      </c>
      <c r="Y500" s="119"/>
      <c r="Z500" s="119"/>
      <c r="AA500" s="119"/>
      <c r="AB500" s="119"/>
      <c r="AC500" s="119"/>
      <c r="AD500" s="119"/>
      <c r="AE500" s="119"/>
      <c r="AF500" s="119"/>
      <c r="AG500" s="119" t="s">
        <v>163</v>
      </c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</row>
    <row r="501" spans="1:60" outlineLevel="1" x14ac:dyDescent="0.2">
      <c r="A501" s="142">
        <v>202</v>
      </c>
      <c r="B501" s="143" t="s">
        <v>673</v>
      </c>
      <c r="C501" s="149" t="s">
        <v>674</v>
      </c>
      <c r="D501" s="144" t="s">
        <v>141</v>
      </c>
      <c r="E501" s="145">
        <v>2</v>
      </c>
      <c r="F501" s="146"/>
      <c r="G501" s="147">
        <f t="shared" si="42"/>
        <v>0</v>
      </c>
      <c r="H501" s="124">
        <v>187</v>
      </c>
      <c r="I501" s="124">
        <f t="shared" si="43"/>
        <v>374</v>
      </c>
      <c r="J501" s="124">
        <v>0</v>
      </c>
      <c r="K501" s="124">
        <f t="shared" si="44"/>
        <v>0</v>
      </c>
      <c r="L501" s="124">
        <v>21</v>
      </c>
      <c r="M501" s="124">
        <f t="shared" si="45"/>
        <v>0</v>
      </c>
      <c r="N501" s="124">
        <v>1.8000000000000001E-4</v>
      </c>
      <c r="O501" s="124">
        <f t="shared" si="46"/>
        <v>0</v>
      </c>
      <c r="P501" s="124">
        <v>0</v>
      </c>
      <c r="Q501" s="124">
        <f t="shared" si="47"/>
        <v>0</v>
      </c>
      <c r="R501" s="124" t="s">
        <v>166</v>
      </c>
      <c r="S501" s="124" t="s">
        <v>142</v>
      </c>
      <c r="T501" s="124" t="s">
        <v>161</v>
      </c>
      <c r="U501" s="124">
        <v>0</v>
      </c>
      <c r="V501" s="124">
        <f t="shared" si="48"/>
        <v>0</v>
      </c>
      <c r="W501" s="124"/>
      <c r="X501" s="124" t="s">
        <v>162</v>
      </c>
      <c r="Y501" s="119"/>
      <c r="Z501" s="119"/>
      <c r="AA501" s="119"/>
      <c r="AB501" s="119"/>
      <c r="AC501" s="119"/>
      <c r="AD501" s="119"/>
      <c r="AE501" s="119"/>
      <c r="AF501" s="119"/>
      <c r="AG501" s="119" t="s">
        <v>163</v>
      </c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</row>
    <row r="502" spans="1:60" outlineLevel="1" x14ac:dyDescent="0.2">
      <c r="A502" s="142">
        <v>203</v>
      </c>
      <c r="B502" s="143" t="s">
        <v>675</v>
      </c>
      <c r="C502" s="149" t="s">
        <v>676</v>
      </c>
      <c r="D502" s="144" t="s">
        <v>141</v>
      </c>
      <c r="E502" s="145">
        <v>3</v>
      </c>
      <c r="F502" s="146"/>
      <c r="G502" s="147">
        <f t="shared" si="42"/>
        <v>0</v>
      </c>
      <c r="H502" s="124">
        <v>223</v>
      </c>
      <c r="I502" s="124">
        <f t="shared" si="43"/>
        <v>669</v>
      </c>
      <c r="J502" s="124">
        <v>0</v>
      </c>
      <c r="K502" s="124">
        <f t="shared" si="44"/>
        <v>0</v>
      </c>
      <c r="L502" s="124">
        <v>21</v>
      </c>
      <c r="M502" s="124">
        <f t="shared" si="45"/>
        <v>0</v>
      </c>
      <c r="N502" s="124">
        <v>1.8000000000000001E-4</v>
      </c>
      <c r="O502" s="124">
        <f t="shared" si="46"/>
        <v>0</v>
      </c>
      <c r="P502" s="124">
        <v>0</v>
      </c>
      <c r="Q502" s="124">
        <f t="shared" si="47"/>
        <v>0</v>
      </c>
      <c r="R502" s="124" t="s">
        <v>166</v>
      </c>
      <c r="S502" s="124" t="s">
        <v>142</v>
      </c>
      <c r="T502" s="124" t="s">
        <v>161</v>
      </c>
      <c r="U502" s="124">
        <v>0</v>
      </c>
      <c r="V502" s="124">
        <f t="shared" si="48"/>
        <v>0</v>
      </c>
      <c r="W502" s="124"/>
      <c r="X502" s="124" t="s">
        <v>162</v>
      </c>
      <c r="Y502" s="119"/>
      <c r="Z502" s="119"/>
      <c r="AA502" s="119"/>
      <c r="AB502" s="119"/>
      <c r="AC502" s="119"/>
      <c r="AD502" s="119"/>
      <c r="AE502" s="119"/>
      <c r="AF502" s="119"/>
      <c r="AG502" s="119" t="s">
        <v>163</v>
      </c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H502" s="119"/>
    </row>
    <row r="503" spans="1:60" outlineLevel="1" x14ac:dyDescent="0.2">
      <c r="A503" s="142">
        <v>204</v>
      </c>
      <c r="B503" s="143" t="s">
        <v>677</v>
      </c>
      <c r="C503" s="149" t="s">
        <v>678</v>
      </c>
      <c r="D503" s="144" t="s">
        <v>141</v>
      </c>
      <c r="E503" s="145">
        <v>2</v>
      </c>
      <c r="F503" s="146"/>
      <c r="G503" s="147">
        <f t="shared" si="42"/>
        <v>0</v>
      </c>
      <c r="H503" s="124">
        <v>162</v>
      </c>
      <c r="I503" s="124">
        <f t="shared" si="43"/>
        <v>324</v>
      </c>
      <c r="J503" s="124">
        <v>0</v>
      </c>
      <c r="K503" s="124">
        <f t="shared" si="44"/>
        <v>0</v>
      </c>
      <c r="L503" s="124">
        <v>21</v>
      </c>
      <c r="M503" s="124">
        <f t="shared" si="45"/>
        <v>0</v>
      </c>
      <c r="N503" s="124">
        <v>1.8000000000000001E-4</v>
      </c>
      <c r="O503" s="124">
        <f t="shared" si="46"/>
        <v>0</v>
      </c>
      <c r="P503" s="124">
        <v>0</v>
      </c>
      <c r="Q503" s="124">
        <f t="shared" si="47"/>
        <v>0</v>
      </c>
      <c r="R503" s="124" t="s">
        <v>166</v>
      </c>
      <c r="S503" s="124" t="s">
        <v>142</v>
      </c>
      <c r="T503" s="124" t="s">
        <v>161</v>
      </c>
      <c r="U503" s="124">
        <v>0</v>
      </c>
      <c r="V503" s="124">
        <f t="shared" si="48"/>
        <v>0</v>
      </c>
      <c r="W503" s="124"/>
      <c r="X503" s="124" t="s">
        <v>162</v>
      </c>
      <c r="Y503" s="119"/>
      <c r="Z503" s="119"/>
      <c r="AA503" s="119"/>
      <c r="AB503" s="119"/>
      <c r="AC503" s="119"/>
      <c r="AD503" s="119"/>
      <c r="AE503" s="119"/>
      <c r="AF503" s="119"/>
      <c r="AG503" s="119" t="s">
        <v>163</v>
      </c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</row>
    <row r="504" spans="1:60" outlineLevel="1" x14ac:dyDescent="0.2">
      <c r="A504" s="142">
        <v>205</v>
      </c>
      <c r="B504" s="143" t="s">
        <v>679</v>
      </c>
      <c r="C504" s="149" t="s">
        <v>680</v>
      </c>
      <c r="D504" s="144" t="s">
        <v>141</v>
      </c>
      <c r="E504" s="145">
        <v>1</v>
      </c>
      <c r="F504" s="146"/>
      <c r="G504" s="147">
        <f t="shared" si="42"/>
        <v>0</v>
      </c>
      <c r="H504" s="124">
        <v>378</v>
      </c>
      <c r="I504" s="124">
        <f t="shared" si="43"/>
        <v>378</v>
      </c>
      <c r="J504" s="124">
        <v>0</v>
      </c>
      <c r="K504" s="124">
        <f t="shared" si="44"/>
        <v>0</v>
      </c>
      <c r="L504" s="124">
        <v>21</v>
      </c>
      <c r="M504" s="124">
        <f t="shared" si="45"/>
        <v>0</v>
      </c>
      <c r="N504" s="124">
        <v>4.0000000000000002E-4</v>
      </c>
      <c r="O504" s="124">
        <f t="shared" si="46"/>
        <v>0</v>
      </c>
      <c r="P504" s="124">
        <v>0</v>
      </c>
      <c r="Q504" s="124">
        <f t="shared" si="47"/>
        <v>0</v>
      </c>
      <c r="R504" s="124" t="s">
        <v>166</v>
      </c>
      <c r="S504" s="124" t="s">
        <v>142</v>
      </c>
      <c r="T504" s="124" t="s">
        <v>142</v>
      </c>
      <c r="U504" s="124">
        <v>0</v>
      </c>
      <c r="V504" s="124">
        <f t="shared" si="48"/>
        <v>0</v>
      </c>
      <c r="W504" s="124"/>
      <c r="X504" s="124" t="s">
        <v>162</v>
      </c>
      <c r="Y504" s="119"/>
      <c r="Z504" s="119"/>
      <c r="AA504" s="119"/>
      <c r="AB504" s="119"/>
      <c r="AC504" s="119"/>
      <c r="AD504" s="119"/>
      <c r="AE504" s="119"/>
      <c r="AF504" s="119"/>
      <c r="AG504" s="119" t="s">
        <v>163</v>
      </c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</row>
    <row r="505" spans="1:60" outlineLevel="1" x14ac:dyDescent="0.2">
      <c r="A505" s="142">
        <v>206</v>
      </c>
      <c r="B505" s="143" t="s">
        <v>681</v>
      </c>
      <c r="C505" s="149" t="s">
        <v>682</v>
      </c>
      <c r="D505" s="144" t="s">
        <v>141</v>
      </c>
      <c r="E505" s="145">
        <v>1</v>
      </c>
      <c r="F505" s="146"/>
      <c r="G505" s="147">
        <f t="shared" si="42"/>
        <v>0</v>
      </c>
      <c r="H505" s="124">
        <v>943</v>
      </c>
      <c r="I505" s="124">
        <f t="shared" si="43"/>
        <v>943</v>
      </c>
      <c r="J505" s="124">
        <v>0</v>
      </c>
      <c r="K505" s="124">
        <f t="shared" si="44"/>
        <v>0</v>
      </c>
      <c r="L505" s="124">
        <v>21</v>
      </c>
      <c r="M505" s="124">
        <f t="shared" si="45"/>
        <v>0</v>
      </c>
      <c r="N505" s="124">
        <v>5.0000000000000001E-4</v>
      </c>
      <c r="O505" s="124">
        <f t="shared" si="46"/>
        <v>0</v>
      </c>
      <c r="P505" s="124">
        <v>0</v>
      </c>
      <c r="Q505" s="124">
        <f t="shared" si="47"/>
        <v>0</v>
      </c>
      <c r="R505" s="124" t="s">
        <v>166</v>
      </c>
      <c r="S505" s="124" t="s">
        <v>142</v>
      </c>
      <c r="T505" s="124" t="s">
        <v>161</v>
      </c>
      <c r="U505" s="124">
        <v>0</v>
      </c>
      <c r="V505" s="124">
        <f t="shared" si="48"/>
        <v>0</v>
      </c>
      <c r="W505" s="124"/>
      <c r="X505" s="124" t="s">
        <v>162</v>
      </c>
      <c r="Y505" s="119"/>
      <c r="Z505" s="119"/>
      <c r="AA505" s="119"/>
      <c r="AB505" s="119"/>
      <c r="AC505" s="119"/>
      <c r="AD505" s="119"/>
      <c r="AE505" s="119"/>
      <c r="AF505" s="119"/>
      <c r="AG505" s="119" t="s">
        <v>163</v>
      </c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</row>
    <row r="506" spans="1:60" outlineLevel="1" x14ac:dyDescent="0.2">
      <c r="A506" s="142">
        <v>207</v>
      </c>
      <c r="B506" s="143" t="s">
        <v>683</v>
      </c>
      <c r="C506" s="149" t="s">
        <v>684</v>
      </c>
      <c r="D506" s="144" t="s">
        <v>685</v>
      </c>
      <c r="E506" s="145">
        <v>30</v>
      </c>
      <c r="F506" s="146"/>
      <c r="G506" s="147">
        <f t="shared" si="42"/>
        <v>0</v>
      </c>
      <c r="H506" s="124">
        <v>12</v>
      </c>
      <c r="I506" s="124">
        <f t="shared" si="43"/>
        <v>360</v>
      </c>
      <c r="J506" s="124">
        <v>0</v>
      </c>
      <c r="K506" s="124">
        <f t="shared" si="44"/>
        <v>0</v>
      </c>
      <c r="L506" s="124">
        <v>21</v>
      </c>
      <c r="M506" s="124">
        <f t="shared" si="45"/>
        <v>0</v>
      </c>
      <c r="N506" s="124">
        <v>1</v>
      </c>
      <c r="O506" s="124">
        <f t="shared" si="46"/>
        <v>30</v>
      </c>
      <c r="P506" s="124">
        <v>0</v>
      </c>
      <c r="Q506" s="124">
        <f t="shared" si="47"/>
        <v>0</v>
      </c>
      <c r="R506" s="124" t="s">
        <v>166</v>
      </c>
      <c r="S506" s="124" t="s">
        <v>142</v>
      </c>
      <c r="T506" s="124" t="s">
        <v>161</v>
      </c>
      <c r="U506" s="124">
        <v>0</v>
      </c>
      <c r="V506" s="124">
        <f t="shared" si="48"/>
        <v>0</v>
      </c>
      <c r="W506" s="124"/>
      <c r="X506" s="124" t="s">
        <v>162</v>
      </c>
      <c r="Y506" s="119"/>
      <c r="Z506" s="119"/>
      <c r="AA506" s="119"/>
      <c r="AB506" s="119"/>
      <c r="AC506" s="119"/>
      <c r="AD506" s="119"/>
      <c r="AE506" s="119"/>
      <c r="AF506" s="119"/>
      <c r="AG506" s="119" t="s">
        <v>163</v>
      </c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</row>
    <row r="507" spans="1:60" x14ac:dyDescent="0.2">
      <c r="A507" s="130" t="s">
        <v>137</v>
      </c>
      <c r="B507" s="131" t="s">
        <v>107</v>
      </c>
      <c r="C507" s="148" t="s">
        <v>108</v>
      </c>
      <c r="D507" s="132"/>
      <c r="E507" s="133"/>
      <c r="F507" s="134"/>
      <c r="G507" s="135">
        <f>SUMIF(AG508:AG513,"&lt;&gt;NOR",G508:G513)</f>
        <v>0</v>
      </c>
      <c r="H507" s="129"/>
      <c r="I507" s="129">
        <f>SUM(I508:I513)</f>
        <v>903.64</v>
      </c>
      <c r="J507" s="129"/>
      <c r="K507" s="129">
        <f>SUM(K508:K513)</f>
        <v>1126.3600000000001</v>
      </c>
      <c r="L507" s="129"/>
      <c r="M507" s="129">
        <f>SUM(M508:M513)</f>
        <v>0</v>
      </c>
      <c r="N507" s="129"/>
      <c r="O507" s="129">
        <f>SUM(O508:O513)</f>
        <v>0</v>
      </c>
      <c r="P507" s="129"/>
      <c r="Q507" s="129">
        <f>SUM(Q508:Q513)</f>
        <v>0</v>
      </c>
      <c r="R507" s="129"/>
      <c r="S507" s="129"/>
      <c r="T507" s="129"/>
      <c r="U507" s="129"/>
      <c r="V507" s="129">
        <f>SUM(V508:V513)</f>
        <v>2.2799999999999998</v>
      </c>
      <c r="W507" s="129"/>
      <c r="X507" s="129"/>
      <c r="AG507" t="s">
        <v>138</v>
      </c>
    </row>
    <row r="508" spans="1:60" outlineLevel="1" x14ac:dyDescent="0.2">
      <c r="A508" s="142">
        <v>208</v>
      </c>
      <c r="B508" s="143" t="s">
        <v>686</v>
      </c>
      <c r="C508" s="149" t="s">
        <v>687</v>
      </c>
      <c r="D508" s="144" t="s">
        <v>141</v>
      </c>
      <c r="E508" s="145">
        <v>2</v>
      </c>
      <c r="F508" s="146"/>
      <c r="G508" s="147">
        <f t="shared" ref="G508:G513" si="49">ROUND(E508*F508,2)</f>
        <v>0</v>
      </c>
      <c r="H508" s="124">
        <v>75.069999999999993</v>
      </c>
      <c r="I508" s="124">
        <f t="shared" ref="I508:I513" si="50">ROUND(E508*H508,2)</f>
        <v>150.13999999999999</v>
      </c>
      <c r="J508" s="124">
        <v>116.43</v>
      </c>
      <c r="K508" s="124">
        <f t="shared" ref="K508:K513" si="51">ROUND(E508*J508,2)</f>
        <v>232.86</v>
      </c>
      <c r="L508" s="124">
        <v>21</v>
      </c>
      <c r="M508" s="124">
        <f t="shared" ref="M508:M513" si="52">G508*(1+L508/100)</f>
        <v>0</v>
      </c>
      <c r="N508" s="124">
        <v>0</v>
      </c>
      <c r="O508" s="124">
        <f t="shared" ref="O508:O513" si="53">ROUND(E508*N508,2)</f>
        <v>0</v>
      </c>
      <c r="P508" s="124">
        <v>0</v>
      </c>
      <c r="Q508" s="124">
        <f t="shared" ref="Q508:Q513" si="54">ROUND(E508*P508,2)</f>
        <v>0</v>
      </c>
      <c r="R508" s="124"/>
      <c r="S508" s="124" t="s">
        <v>142</v>
      </c>
      <c r="T508" s="124" t="s">
        <v>142</v>
      </c>
      <c r="U508" s="124">
        <v>0.23599999999999999</v>
      </c>
      <c r="V508" s="124">
        <f t="shared" ref="V508:V513" si="55">ROUND(E508*U508,2)</f>
        <v>0.47</v>
      </c>
      <c r="W508" s="124"/>
      <c r="X508" s="124" t="s">
        <v>143</v>
      </c>
      <c r="Y508" s="119"/>
      <c r="Z508" s="119"/>
      <c r="AA508" s="119"/>
      <c r="AB508" s="119"/>
      <c r="AC508" s="119"/>
      <c r="AD508" s="119"/>
      <c r="AE508" s="119"/>
      <c r="AF508" s="119"/>
      <c r="AG508" s="119" t="s">
        <v>144</v>
      </c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</row>
    <row r="509" spans="1:60" outlineLevel="1" x14ac:dyDescent="0.2">
      <c r="A509" s="142">
        <v>209</v>
      </c>
      <c r="B509" s="143" t="s">
        <v>688</v>
      </c>
      <c r="C509" s="149" t="s">
        <v>689</v>
      </c>
      <c r="D509" s="144" t="s">
        <v>230</v>
      </c>
      <c r="E509" s="145">
        <v>15</v>
      </c>
      <c r="F509" s="146"/>
      <c r="G509" s="147">
        <f t="shared" si="49"/>
        <v>0</v>
      </c>
      <c r="H509" s="124">
        <v>0</v>
      </c>
      <c r="I509" s="124">
        <f t="shared" si="50"/>
        <v>0</v>
      </c>
      <c r="J509" s="124">
        <v>30.5</v>
      </c>
      <c r="K509" s="124">
        <f t="shared" si="51"/>
        <v>457.5</v>
      </c>
      <c r="L509" s="124">
        <v>21</v>
      </c>
      <c r="M509" s="124">
        <f t="shared" si="52"/>
        <v>0</v>
      </c>
      <c r="N509" s="124">
        <v>0</v>
      </c>
      <c r="O509" s="124">
        <f t="shared" si="53"/>
        <v>0</v>
      </c>
      <c r="P509" s="124">
        <v>0</v>
      </c>
      <c r="Q509" s="124">
        <f t="shared" si="54"/>
        <v>0</v>
      </c>
      <c r="R509" s="124"/>
      <c r="S509" s="124" t="s">
        <v>142</v>
      </c>
      <c r="T509" s="124" t="s">
        <v>142</v>
      </c>
      <c r="U509" s="124">
        <v>6.1830000000000003E-2</v>
      </c>
      <c r="V509" s="124">
        <f t="shared" si="55"/>
        <v>0.93</v>
      </c>
      <c r="W509" s="124"/>
      <c r="X509" s="124" t="s">
        <v>143</v>
      </c>
      <c r="Y509" s="119"/>
      <c r="Z509" s="119"/>
      <c r="AA509" s="119"/>
      <c r="AB509" s="119"/>
      <c r="AC509" s="119"/>
      <c r="AD509" s="119"/>
      <c r="AE509" s="119"/>
      <c r="AF509" s="119"/>
      <c r="AG509" s="119" t="s">
        <v>144</v>
      </c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</row>
    <row r="510" spans="1:60" outlineLevel="1" x14ac:dyDescent="0.2">
      <c r="A510" s="142">
        <v>210</v>
      </c>
      <c r="B510" s="143" t="s">
        <v>690</v>
      </c>
      <c r="C510" s="149" t="s">
        <v>691</v>
      </c>
      <c r="D510" s="144" t="s">
        <v>141</v>
      </c>
      <c r="E510" s="145">
        <v>1</v>
      </c>
      <c r="F510" s="146"/>
      <c r="G510" s="147">
        <f t="shared" si="49"/>
        <v>0</v>
      </c>
      <c r="H510" s="124">
        <v>0</v>
      </c>
      <c r="I510" s="124">
        <f t="shared" si="50"/>
        <v>0</v>
      </c>
      <c r="J510" s="124">
        <v>237</v>
      </c>
      <c r="K510" s="124">
        <f t="shared" si="51"/>
        <v>237</v>
      </c>
      <c r="L510" s="124">
        <v>21</v>
      </c>
      <c r="M510" s="124">
        <f t="shared" si="52"/>
        <v>0</v>
      </c>
      <c r="N510" s="124">
        <v>0</v>
      </c>
      <c r="O510" s="124">
        <f t="shared" si="53"/>
        <v>0</v>
      </c>
      <c r="P510" s="124">
        <v>0</v>
      </c>
      <c r="Q510" s="124">
        <f t="shared" si="54"/>
        <v>0</v>
      </c>
      <c r="R510" s="124"/>
      <c r="S510" s="124" t="s">
        <v>142</v>
      </c>
      <c r="T510" s="124" t="s">
        <v>142</v>
      </c>
      <c r="U510" s="124">
        <v>0.48</v>
      </c>
      <c r="V510" s="124">
        <f t="shared" si="55"/>
        <v>0.48</v>
      </c>
      <c r="W510" s="124"/>
      <c r="X510" s="124" t="s">
        <v>143</v>
      </c>
      <c r="Y510" s="119"/>
      <c r="Z510" s="119"/>
      <c r="AA510" s="119"/>
      <c r="AB510" s="119"/>
      <c r="AC510" s="119"/>
      <c r="AD510" s="119"/>
      <c r="AE510" s="119"/>
      <c r="AF510" s="119"/>
      <c r="AG510" s="119" t="s">
        <v>144</v>
      </c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</row>
    <row r="511" spans="1:60" outlineLevel="1" x14ac:dyDescent="0.2">
      <c r="A511" s="142">
        <v>211</v>
      </c>
      <c r="B511" s="143" t="s">
        <v>692</v>
      </c>
      <c r="C511" s="149" t="s">
        <v>693</v>
      </c>
      <c r="D511" s="144" t="s">
        <v>141</v>
      </c>
      <c r="E511" s="145">
        <v>2</v>
      </c>
      <c r="F511" s="146"/>
      <c r="G511" s="147">
        <f t="shared" si="49"/>
        <v>0</v>
      </c>
      <c r="H511" s="124">
        <v>0</v>
      </c>
      <c r="I511" s="124">
        <f t="shared" si="50"/>
        <v>0</v>
      </c>
      <c r="J511" s="124">
        <v>99.5</v>
      </c>
      <c r="K511" s="124">
        <f t="shared" si="51"/>
        <v>199</v>
      </c>
      <c r="L511" s="124">
        <v>21</v>
      </c>
      <c r="M511" s="124">
        <f t="shared" si="52"/>
        <v>0</v>
      </c>
      <c r="N511" s="124">
        <v>0</v>
      </c>
      <c r="O511" s="124">
        <f t="shared" si="53"/>
        <v>0</v>
      </c>
      <c r="P511" s="124">
        <v>0</v>
      </c>
      <c r="Q511" s="124">
        <f t="shared" si="54"/>
        <v>0</v>
      </c>
      <c r="R511" s="124"/>
      <c r="S511" s="124" t="s">
        <v>142</v>
      </c>
      <c r="T511" s="124" t="s">
        <v>142</v>
      </c>
      <c r="U511" s="124">
        <v>0.20166999999999999</v>
      </c>
      <c r="V511" s="124">
        <f t="shared" si="55"/>
        <v>0.4</v>
      </c>
      <c r="W511" s="124"/>
      <c r="X511" s="124" t="s">
        <v>143</v>
      </c>
      <c r="Y511" s="119"/>
      <c r="Z511" s="119"/>
      <c r="AA511" s="119"/>
      <c r="AB511" s="119"/>
      <c r="AC511" s="119"/>
      <c r="AD511" s="119"/>
      <c r="AE511" s="119"/>
      <c r="AF511" s="119"/>
      <c r="AG511" s="119" t="s">
        <v>144</v>
      </c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</row>
    <row r="512" spans="1:60" outlineLevel="1" x14ac:dyDescent="0.2">
      <c r="A512" s="142">
        <v>212</v>
      </c>
      <c r="B512" s="143" t="s">
        <v>694</v>
      </c>
      <c r="C512" s="149" t="s">
        <v>695</v>
      </c>
      <c r="D512" s="144" t="s">
        <v>230</v>
      </c>
      <c r="E512" s="145">
        <v>15</v>
      </c>
      <c r="F512" s="146"/>
      <c r="G512" s="147">
        <f t="shared" si="49"/>
        <v>0</v>
      </c>
      <c r="H512" s="124">
        <v>16.899999999999999</v>
      </c>
      <c r="I512" s="124">
        <f t="shared" si="50"/>
        <v>253.5</v>
      </c>
      <c r="J512" s="124">
        <v>0</v>
      </c>
      <c r="K512" s="124">
        <f t="shared" si="51"/>
        <v>0</v>
      </c>
      <c r="L512" s="124">
        <v>21</v>
      </c>
      <c r="M512" s="124">
        <f t="shared" si="52"/>
        <v>0</v>
      </c>
      <c r="N512" s="124">
        <v>0</v>
      </c>
      <c r="O512" s="124">
        <f t="shared" si="53"/>
        <v>0</v>
      </c>
      <c r="P512" s="124">
        <v>0</v>
      </c>
      <c r="Q512" s="124">
        <f t="shared" si="54"/>
        <v>0</v>
      </c>
      <c r="R512" s="124" t="s">
        <v>166</v>
      </c>
      <c r="S512" s="124" t="s">
        <v>142</v>
      </c>
      <c r="T512" s="124" t="s">
        <v>142</v>
      </c>
      <c r="U512" s="124">
        <v>0</v>
      </c>
      <c r="V512" s="124">
        <f t="shared" si="55"/>
        <v>0</v>
      </c>
      <c r="W512" s="124"/>
      <c r="X512" s="124" t="s">
        <v>162</v>
      </c>
      <c r="Y512" s="119"/>
      <c r="Z512" s="119"/>
      <c r="AA512" s="119"/>
      <c r="AB512" s="119"/>
      <c r="AC512" s="119"/>
      <c r="AD512" s="119"/>
      <c r="AE512" s="119"/>
      <c r="AF512" s="119"/>
      <c r="AG512" s="119" t="s">
        <v>163</v>
      </c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</row>
    <row r="513" spans="1:60" outlineLevel="1" x14ac:dyDescent="0.2">
      <c r="A513" s="142">
        <v>213</v>
      </c>
      <c r="B513" s="143" t="s">
        <v>696</v>
      </c>
      <c r="C513" s="149" t="s">
        <v>697</v>
      </c>
      <c r="D513" s="144" t="s">
        <v>141</v>
      </c>
      <c r="E513" s="145">
        <v>2</v>
      </c>
      <c r="F513" s="146"/>
      <c r="G513" s="147">
        <f t="shared" si="49"/>
        <v>0</v>
      </c>
      <c r="H513" s="124">
        <v>250</v>
      </c>
      <c r="I513" s="124">
        <f t="shared" si="50"/>
        <v>500</v>
      </c>
      <c r="J513" s="124">
        <v>0</v>
      </c>
      <c r="K513" s="124">
        <f t="shared" si="51"/>
        <v>0</v>
      </c>
      <c r="L513" s="124">
        <v>21</v>
      </c>
      <c r="M513" s="124">
        <f t="shared" si="52"/>
        <v>0</v>
      </c>
      <c r="N513" s="124">
        <v>1.0000000000000001E-5</v>
      </c>
      <c r="O513" s="124">
        <f t="shared" si="53"/>
        <v>0</v>
      </c>
      <c r="P513" s="124">
        <v>0</v>
      </c>
      <c r="Q513" s="124">
        <f t="shared" si="54"/>
        <v>0</v>
      </c>
      <c r="R513" s="124" t="s">
        <v>166</v>
      </c>
      <c r="S513" s="124" t="s">
        <v>142</v>
      </c>
      <c r="T513" s="124" t="s">
        <v>161</v>
      </c>
      <c r="U513" s="124">
        <v>0</v>
      </c>
      <c r="V513" s="124">
        <f t="shared" si="55"/>
        <v>0</v>
      </c>
      <c r="W513" s="124"/>
      <c r="X513" s="124" t="s">
        <v>162</v>
      </c>
      <c r="Y513" s="119"/>
      <c r="Z513" s="119"/>
      <c r="AA513" s="119"/>
      <c r="AB513" s="119"/>
      <c r="AC513" s="119"/>
      <c r="AD513" s="119"/>
      <c r="AE513" s="119"/>
      <c r="AF513" s="119"/>
      <c r="AG513" s="119" t="s">
        <v>163</v>
      </c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</row>
    <row r="514" spans="1:60" x14ac:dyDescent="0.2">
      <c r="A514" s="130" t="s">
        <v>137</v>
      </c>
      <c r="B514" s="131" t="s">
        <v>109</v>
      </c>
      <c r="C514" s="148" t="s">
        <v>110</v>
      </c>
      <c r="D514" s="132"/>
      <c r="E514" s="133"/>
      <c r="F514" s="134"/>
      <c r="G514" s="135">
        <f>SUMIF(AG515:AG523,"&lt;&gt;NOR",G515:G523)</f>
        <v>0</v>
      </c>
      <c r="H514" s="129"/>
      <c r="I514" s="129">
        <f>SUM(I515:I523)</f>
        <v>0</v>
      </c>
      <c r="J514" s="129"/>
      <c r="K514" s="129">
        <f>SUM(K515:K523)</f>
        <v>24273.93</v>
      </c>
      <c r="L514" s="129"/>
      <c r="M514" s="129">
        <f>SUM(M515:M523)</f>
        <v>0</v>
      </c>
      <c r="N514" s="129"/>
      <c r="O514" s="129">
        <f>SUM(O515:O523)</f>
        <v>0</v>
      </c>
      <c r="P514" s="129"/>
      <c r="Q514" s="129">
        <f>SUM(Q515:Q523)</f>
        <v>0</v>
      </c>
      <c r="R514" s="129"/>
      <c r="S514" s="129"/>
      <c r="T514" s="129"/>
      <c r="U514" s="129"/>
      <c r="V514" s="129">
        <f>SUM(V515:V523)</f>
        <v>54.660000000000004</v>
      </c>
      <c r="W514" s="129"/>
      <c r="X514" s="129"/>
      <c r="AG514" t="s">
        <v>138</v>
      </c>
    </row>
    <row r="515" spans="1:60" outlineLevel="1" x14ac:dyDescent="0.2">
      <c r="A515" s="142">
        <v>214</v>
      </c>
      <c r="B515" s="143" t="s">
        <v>698</v>
      </c>
      <c r="C515" s="149" t="s">
        <v>699</v>
      </c>
      <c r="D515" s="144" t="s">
        <v>700</v>
      </c>
      <c r="E515" s="145">
        <v>8</v>
      </c>
      <c r="F515" s="146"/>
      <c r="G515" s="147">
        <f t="shared" ref="G515:G523" si="56">ROUND(E515*F515,2)</f>
        <v>0</v>
      </c>
      <c r="H515" s="124">
        <v>0</v>
      </c>
      <c r="I515" s="124">
        <f t="shared" ref="I515:I523" si="57">ROUND(E515*H515,2)</f>
        <v>0</v>
      </c>
      <c r="J515" s="124">
        <v>49.7</v>
      </c>
      <c r="K515" s="124">
        <f t="shared" ref="K515:K523" si="58">ROUND(E515*J515,2)</f>
        <v>397.6</v>
      </c>
      <c r="L515" s="124">
        <v>21</v>
      </c>
      <c r="M515" s="124">
        <f t="shared" ref="M515:M523" si="59">G515*(1+L515/100)</f>
        <v>0</v>
      </c>
      <c r="N515" s="124">
        <v>0</v>
      </c>
      <c r="O515" s="124">
        <f t="shared" ref="O515:O523" si="60">ROUND(E515*N515,2)</f>
        <v>0</v>
      </c>
      <c r="P515" s="124">
        <v>0</v>
      </c>
      <c r="Q515" s="124">
        <f t="shared" ref="Q515:Q523" si="61">ROUND(E515*P515,2)</f>
        <v>0</v>
      </c>
      <c r="R515" s="124"/>
      <c r="S515" s="124" t="s">
        <v>142</v>
      </c>
      <c r="T515" s="124" t="s">
        <v>142</v>
      </c>
      <c r="U515" s="124">
        <v>0</v>
      </c>
      <c r="V515" s="124">
        <f t="shared" ref="V515:V523" si="62">ROUND(E515*U515,2)</f>
        <v>0</v>
      </c>
      <c r="W515" s="124"/>
      <c r="X515" s="124" t="s">
        <v>143</v>
      </c>
      <c r="Y515" s="119"/>
      <c r="Z515" s="119"/>
      <c r="AA515" s="119"/>
      <c r="AB515" s="119"/>
      <c r="AC515" s="119"/>
      <c r="AD515" s="119"/>
      <c r="AE515" s="119"/>
      <c r="AF515" s="119"/>
      <c r="AG515" s="119" t="s">
        <v>144</v>
      </c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</row>
    <row r="516" spans="1:60" outlineLevel="1" x14ac:dyDescent="0.2">
      <c r="A516" s="142">
        <v>215</v>
      </c>
      <c r="B516" s="143" t="s">
        <v>701</v>
      </c>
      <c r="C516" s="149" t="s">
        <v>702</v>
      </c>
      <c r="D516" s="144" t="s">
        <v>272</v>
      </c>
      <c r="E516" s="145">
        <v>6.1924799999999998</v>
      </c>
      <c r="F516" s="146"/>
      <c r="G516" s="147">
        <f t="shared" si="56"/>
        <v>0</v>
      </c>
      <c r="H516" s="124">
        <v>0</v>
      </c>
      <c r="I516" s="124">
        <f t="shared" si="57"/>
        <v>0</v>
      </c>
      <c r="J516" s="124">
        <v>168.5</v>
      </c>
      <c r="K516" s="124">
        <f t="shared" si="58"/>
        <v>1043.43</v>
      </c>
      <c r="L516" s="124">
        <v>21</v>
      </c>
      <c r="M516" s="124">
        <f t="shared" si="59"/>
        <v>0</v>
      </c>
      <c r="N516" s="124">
        <v>0</v>
      </c>
      <c r="O516" s="124">
        <f t="shared" si="60"/>
        <v>0</v>
      </c>
      <c r="P516" s="124">
        <v>0</v>
      </c>
      <c r="Q516" s="124">
        <f t="shared" si="61"/>
        <v>0</v>
      </c>
      <c r="R516" s="124"/>
      <c r="S516" s="124" t="s">
        <v>142</v>
      </c>
      <c r="T516" s="124" t="s">
        <v>142</v>
      </c>
      <c r="U516" s="124">
        <v>0.27700000000000002</v>
      </c>
      <c r="V516" s="124">
        <f t="shared" si="62"/>
        <v>1.72</v>
      </c>
      <c r="W516" s="124"/>
      <c r="X516" s="124" t="s">
        <v>703</v>
      </c>
      <c r="Y516" s="119"/>
      <c r="Z516" s="119"/>
      <c r="AA516" s="119"/>
      <c r="AB516" s="119"/>
      <c r="AC516" s="119"/>
      <c r="AD516" s="119"/>
      <c r="AE516" s="119"/>
      <c r="AF516" s="119"/>
      <c r="AG516" s="119" t="s">
        <v>704</v>
      </c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</row>
    <row r="517" spans="1:60" outlineLevel="1" x14ac:dyDescent="0.2">
      <c r="A517" s="142">
        <v>216</v>
      </c>
      <c r="B517" s="143" t="s">
        <v>705</v>
      </c>
      <c r="C517" s="149" t="s">
        <v>706</v>
      </c>
      <c r="D517" s="144" t="s">
        <v>272</v>
      </c>
      <c r="E517" s="145">
        <v>6.1924799999999998</v>
      </c>
      <c r="F517" s="146"/>
      <c r="G517" s="147">
        <f t="shared" si="56"/>
        <v>0</v>
      </c>
      <c r="H517" s="124">
        <v>0</v>
      </c>
      <c r="I517" s="124">
        <f t="shared" si="57"/>
        <v>0</v>
      </c>
      <c r="J517" s="124">
        <v>706</v>
      </c>
      <c r="K517" s="124">
        <f t="shared" si="58"/>
        <v>4371.8900000000003</v>
      </c>
      <c r="L517" s="124">
        <v>21</v>
      </c>
      <c r="M517" s="124">
        <f t="shared" si="59"/>
        <v>0</v>
      </c>
      <c r="N517" s="124">
        <v>0</v>
      </c>
      <c r="O517" s="124">
        <f t="shared" si="60"/>
        <v>0</v>
      </c>
      <c r="P517" s="124">
        <v>0</v>
      </c>
      <c r="Q517" s="124">
        <f t="shared" si="61"/>
        <v>0</v>
      </c>
      <c r="R517" s="124"/>
      <c r="S517" s="124" t="s">
        <v>142</v>
      </c>
      <c r="T517" s="124" t="s">
        <v>142</v>
      </c>
      <c r="U517" s="124">
        <v>2.0089999999999999</v>
      </c>
      <c r="V517" s="124">
        <f t="shared" si="62"/>
        <v>12.44</v>
      </c>
      <c r="W517" s="124"/>
      <c r="X517" s="124" t="s">
        <v>703</v>
      </c>
      <c r="Y517" s="119"/>
      <c r="Z517" s="119"/>
      <c r="AA517" s="119"/>
      <c r="AB517" s="119"/>
      <c r="AC517" s="119"/>
      <c r="AD517" s="119"/>
      <c r="AE517" s="119"/>
      <c r="AF517" s="119"/>
      <c r="AG517" s="119" t="s">
        <v>704</v>
      </c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H517" s="119"/>
    </row>
    <row r="518" spans="1:60" outlineLevel="1" x14ac:dyDescent="0.2">
      <c r="A518" s="142">
        <v>217</v>
      </c>
      <c r="B518" s="143" t="s">
        <v>707</v>
      </c>
      <c r="C518" s="149" t="s">
        <v>708</v>
      </c>
      <c r="D518" s="144" t="s">
        <v>272</v>
      </c>
      <c r="E518" s="145">
        <v>30.96238</v>
      </c>
      <c r="F518" s="146"/>
      <c r="G518" s="147">
        <f t="shared" si="56"/>
        <v>0</v>
      </c>
      <c r="H518" s="124">
        <v>0</v>
      </c>
      <c r="I518" s="124">
        <f t="shared" si="57"/>
        <v>0</v>
      </c>
      <c r="J518" s="124">
        <v>337</v>
      </c>
      <c r="K518" s="124">
        <f t="shared" si="58"/>
        <v>10434.32</v>
      </c>
      <c r="L518" s="124">
        <v>21</v>
      </c>
      <c r="M518" s="124">
        <f t="shared" si="59"/>
        <v>0</v>
      </c>
      <c r="N518" s="124">
        <v>0</v>
      </c>
      <c r="O518" s="124">
        <f t="shared" si="60"/>
        <v>0</v>
      </c>
      <c r="P518" s="124">
        <v>0</v>
      </c>
      <c r="Q518" s="124">
        <f t="shared" si="61"/>
        <v>0</v>
      </c>
      <c r="R518" s="124"/>
      <c r="S518" s="124" t="s">
        <v>142</v>
      </c>
      <c r="T518" s="124" t="s">
        <v>142</v>
      </c>
      <c r="U518" s="124">
        <v>0.95899999999999996</v>
      </c>
      <c r="V518" s="124">
        <f t="shared" si="62"/>
        <v>29.69</v>
      </c>
      <c r="W518" s="124"/>
      <c r="X518" s="124" t="s">
        <v>703</v>
      </c>
      <c r="Y518" s="119"/>
      <c r="Z518" s="119"/>
      <c r="AA518" s="119"/>
      <c r="AB518" s="119"/>
      <c r="AC518" s="119"/>
      <c r="AD518" s="119"/>
      <c r="AE518" s="119"/>
      <c r="AF518" s="119"/>
      <c r="AG518" s="119" t="s">
        <v>704</v>
      </c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H518" s="119"/>
    </row>
    <row r="519" spans="1:60" outlineLevel="1" x14ac:dyDescent="0.2">
      <c r="A519" s="142">
        <v>218</v>
      </c>
      <c r="B519" s="143" t="s">
        <v>709</v>
      </c>
      <c r="C519" s="149" t="s">
        <v>710</v>
      </c>
      <c r="D519" s="144" t="s">
        <v>272</v>
      </c>
      <c r="E519" s="145">
        <v>6.1924799999999998</v>
      </c>
      <c r="F519" s="146"/>
      <c r="G519" s="147">
        <f t="shared" si="56"/>
        <v>0</v>
      </c>
      <c r="H519" s="124">
        <v>0</v>
      </c>
      <c r="I519" s="124">
        <f t="shared" si="57"/>
        <v>0</v>
      </c>
      <c r="J519" s="124">
        <v>234.5</v>
      </c>
      <c r="K519" s="124">
        <f t="shared" si="58"/>
        <v>1452.14</v>
      </c>
      <c r="L519" s="124">
        <v>21</v>
      </c>
      <c r="M519" s="124">
        <f t="shared" si="59"/>
        <v>0</v>
      </c>
      <c r="N519" s="124">
        <v>0</v>
      </c>
      <c r="O519" s="124">
        <f t="shared" si="60"/>
        <v>0</v>
      </c>
      <c r="P519" s="124">
        <v>0</v>
      </c>
      <c r="Q519" s="124">
        <f t="shared" si="61"/>
        <v>0</v>
      </c>
      <c r="R519" s="124"/>
      <c r="S519" s="124" t="s">
        <v>142</v>
      </c>
      <c r="T519" s="124" t="s">
        <v>142</v>
      </c>
      <c r="U519" s="124">
        <v>0.49</v>
      </c>
      <c r="V519" s="124">
        <f t="shared" si="62"/>
        <v>3.03</v>
      </c>
      <c r="W519" s="124"/>
      <c r="X519" s="124" t="s">
        <v>703</v>
      </c>
      <c r="Y519" s="119"/>
      <c r="Z519" s="119"/>
      <c r="AA519" s="119"/>
      <c r="AB519" s="119"/>
      <c r="AC519" s="119"/>
      <c r="AD519" s="119"/>
      <c r="AE519" s="119"/>
      <c r="AF519" s="119"/>
      <c r="AG519" s="119" t="s">
        <v>704</v>
      </c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H519" s="119"/>
    </row>
    <row r="520" spans="1:60" outlineLevel="1" x14ac:dyDescent="0.2">
      <c r="A520" s="142">
        <v>219</v>
      </c>
      <c r="B520" s="143" t="s">
        <v>711</v>
      </c>
      <c r="C520" s="149" t="s">
        <v>712</v>
      </c>
      <c r="D520" s="144" t="s">
        <v>272</v>
      </c>
      <c r="E520" s="145">
        <v>123.84953</v>
      </c>
      <c r="F520" s="146"/>
      <c r="G520" s="147">
        <f t="shared" si="56"/>
        <v>0</v>
      </c>
      <c r="H520" s="124">
        <v>0</v>
      </c>
      <c r="I520" s="124">
        <f t="shared" si="57"/>
        <v>0</v>
      </c>
      <c r="J520" s="124">
        <v>16</v>
      </c>
      <c r="K520" s="124">
        <f t="shared" si="58"/>
        <v>1981.59</v>
      </c>
      <c r="L520" s="124">
        <v>21</v>
      </c>
      <c r="M520" s="124">
        <f t="shared" si="59"/>
        <v>0</v>
      </c>
      <c r="N520" s="124">
        <v>0</v>
      </c>
      <c r="O520" s="124">
        <f t="shared" si="60"/>
        <v>0</v>
      </c>
      <c r="P520" s="124">
        <v>0</v>
      </c>
      <c r="Q520" s="124">
        <f t="shared" si="61"/>
        <v>0</v>
      </c>
      <c r="R520" s="124"/>
      <c r="S520" s="124" t="s">
        <v>142</v>
      </c>
      <c r="T520" s="124" t="s">
        <v>142</v>
      </c>
      <c r="U520" s="124">
        <v>0</v>
      </c>
      <c r="V520" s="124">
        <f t="shared" si="62"/>
        <v>0</v>
      </c>
      <c r="W520" s="124"/>
      <c r="X520" s="124" t="s">
        <v>703</v>
      </c>
      <c r="Y520" s="119"/>
      <c r="Z520" s="119"/>
      <c r="AA520" s="119"/>
      <c r="AB520" s="119"/>
      <c r="AC520" s="119"/>
      <c r="AD520" s="119"/>
      <c r="AE520" s="119"/>
      <c r="AF520" s="119"/>
      <c r="AG520" s="119" t="s">
        <v>704</v>
      </c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</row>
    <row r="521" spans="1:60" outlineLevel="1" x14ac:dyDescent="0.2">
      <c r="A521" s="142">
        <v>220</v>
      </c>
      <c r="B521" s="143" t="s">
        <v>713</v>
      </c>
      <c r="C521" s="149" t="s">
        <v>714</v>
      </c>
      <c r="D521" s="144" t="s">
        <v>272</v>
      </c>
      <c r="E521" s="145">
        <v>6.1924799999999998</v>
      </c>
      <c r="F521" s="146"/>
      <c r="G521" s="147">
        <f t="shared" si="56"/>
        <v>0</v>
      </c>
      <c r="H521" s="124">
        <v>0</v>
      </c>
      <c r="I521" s="124">
        <f t="shared" si="57"/>
        <v>0</v>
      </c>
      <c r="J521" s="124">
        <v>331</v>
      </c>
      <c r="K521" s="124">
        <f t="shared" si="58"/>
        <v>2049.71</v>
      </c>
      <c r="L521" s="124">
        <v>21</v>
      </c>
      <c r="M521" s="124">
        <f t="shared" si="59"/>
        <v>0</v>
      </c>
      <c r="N521" s="124">
        <v>0</v>
      </c>
      <c r="O521" s="124">
        <f t="shared" si="60"/>
        <v>0</v>
      </c>
      <c r="P521" s="124">
        <v>0</v>
      </c>
      <c r="Q521" s="124">
        <f t="shared" si="61"/>
        <v>0</v>
      </c>
      <c r="R521" s="124"/>
      <c r="S521" s="124" t="s">
        <v>142</v>
      </c>
      <c r="T521" s="124" t="s">
        <v>142</v>
      </c>
      <c r="U521" s="124">
        <v>0.94199999999999995</v>
      </c>
      <c r="V521" s="124">
        <f t="shared" si="62"/>
        <v>5.83</v>
      </c>
      <c r="W521" s="124"/>
      <c r="X521" s="124" t="s">
        <v>703</v>
      </c>
      <c r="Y521" s="119"/>
      <c r="Z521" s="119"/>
      <c r="AA521" s="119"/>
      <c r="AB521" s="119"/>
      <c r="AC521" s="119"/>
      <c r="AD521" s="119"/>
      <c r="AE521" s="119"/>
      <c r="AF521" s="119"/>
      <c r="AG521" s="119" t="s">
        <v>704</v>
      </c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</row>
    <row r="522" spans="1:60" outlineLevel="1" x14ac:dyDescent="0.2">
      <c r="A522" s="142">
        <v>221</v>
      </c>
      <c r="B522" s="143" t="s">
        <v>715</v>
      </c>
      <c r="C522" s="149" t="s">
        <v>716</v>
      </c>
      <c r="D522" s="144" t="s">
        <v>272</v>
      </c>
      <c r="E522" s="145">
        <v>18.57743</v>
      </c>
      <c r="F522" s="146"/>
      <c r="G522" s="147">
        <f t="shared" si="56"/>
        <v>0</v>
      </c>
      <c r="H522" s="124">
        <v>0</v>
      </c>
      <c r="I522" s="124">
        <f t="shared" si="57"/>
        <v>0</v>
      </c>
      <c r="J522" s="124">
        <v>36.9</v>
      </c>
      <c r="K522" s="124">
        <f t="shared" si="58"/>
        <v>685.51</v>
      </c>
      <c r="L522" s="124">
        <v>21</v>
      </c>
      <c r="M522" s="124">
        <f t="shared" si="59"/>
        <v>0</v>
      </c>
      <c r="N522" s="124">
        <v>0</v>
      </c>
      <c r="O522" s="124">
        <f t="shared" si="60"/>
        <v>0</v>
      </c>
      <c r="P522" s="124">
        <v>0</v>
      </c>
      <c r="Q522" s="124">
        <f t="shared" si="61"/>
        <v>0</v>
      </c>
      <c r="R522" s="124"/>
      <c r="S522" s="124" t="s">
        <v>142</v>
      </c>
      <c r="T522" s="124" t="s">
        <v>142</v>
      </c>
      <c r="U522" s="124">
        <v>0.105</v>
      </c>
      <c r="V522" s="124">
        <f t="shared" si="62"/>
        <v>1.95</v>
      </c>
      <c r="W522" s="124"/>
      <c r="X522" s="124" t="s">
        <v>703</v>
      </c>
      <c r="Y522" s="119"/>
      <c r="Z522" s="119"/>
      <c r="AA522" s="119"/>
      <c r="AB522" s="119"/>
      <c r="AC522" s="119"/>
      <c r="AD522" s="119"/>
      <c r="AE522" s="119"/>
      <c r="AF522" s="119"/>
      <c r="AG522" s="119" t="s">
        <v>704</v>
      </c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</row>
    <row r="523" spans="1:60" outlineLevel="1" x14ac:dyDescent="0.2">
      <c r="A523" s="142">
        <v>222</v>
      </c>
      <c r="B523" s="143" t="s">
        <v>717</v>
      </c>
      <c r="C523" s="149" t="s">
        <v>718</v>
      </c>
      <c r="D523" s="144" t="s">
        <v>272</v>
      </c>
      <c r="E523" s="145">
        <v>6.1924799999999998</v>
      </c>
      <c r="F523" s="146"/>
      <c r="G523" s="147">
        <f t="shared" si="56"/>
        <v>0</v>
      </c>
      <c r="H523" s="124">
        <v>0</v>
      </c>
      <c r="I523" s="124">
        <f t="shared" si="57"/>
        <v>0</v>
      </c>
      <c r="J523" s="124">
        <v>300</v>
      </c>
      <c r="K523" s="124">
        <f t="shared" si="58"/>
        <v>1857.74</v>
      </c>
      <c r="L523" s="124">
        <v>21</v>
      </c>
      <c r="M523" s="124">
        <f t="shared" si="59"/>
        <v>0</v>
      </c>
      <c r="N523" s="124">
        <v>0</v>
      </c>
      <c r="O523" s="124">
        <f t="shared" si="60"/>
        <v>0</v>
      </c>
      <c r="P523" s="124">
        <v>0</v>
      </c>
      <c r="Q523" s="124">
        <f t="shared" si="61"/>
        <v>0</v>
      </c>
      <c r="R523" s="124"/>
      <c r="S523" s="124" t="s">
        <v>719</v>
      </c>
      <c r="T523" s="124" t="s">
        <v>719</v>
      </c>
      <c r="U523" s="124">
        <v>0</v>
      </c>
      <c r="V523" s="124">
        <f t="shared" si="62"/>
        <v>0</v>
      </c>
      <c r="W523" s="124"/>
      <c r="X523" s="124" t="s">
        <v>703</v>
      </c>
      <c r="Y523" s="119"/>
      <c r="Z523" s="119"/>
      <c r="AA523" s="119"/>
      <c r="AB523" s="119"/>
      <c r="AC523" s="119"/>
      <c r="AD523" s="119"/>
      <c r="AE523" s="119"/>
      <c r="AF523" s="119"/>
      <c r="AG523" s="119" t="s">
        <v>704</v>
      </c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H523" s="119"/>
    </row>
    <row r="524" spans="1:60" x14ac:dyDescent="0.2">
      <c r="A524" s="130" t="s">
        <v>137</v>
      </c>
      <c r="B524" s="131" t="s">
        <v>111</v>
      </c>
      <c r="C524" s="148" t="s">
        <v>25</v>
      </c>
      <c r="D524" s="132"/>
      <c r="E524" s="133"/>
      <c r="F524" s="134"/>
      <c r="G524" s="135">
        <f>SUMIF(AG525:AG532,"&lt;&gt;NOR",G525:G532)</f>
        <v>0</v>
      </c>
      <c r="H524" s="129"/>
      <c r="I524" s="129">
        <f>SUM(I525:I532)</f>
        <v>0</v>
      </c>
      <c r="J524" s="129"/>
      <c r="K524" s="129">
        <f>SUM(K525:K532)</f>
        <v>14500</v>
      </c>
      <c r="L524" s="129"/>
      <c r="M524" s="129">
        <f>SUM(M525:M532)</f>
        <v>0</v>
      </c>
      <c r="N524" s="129"/>
      <c r="O524" s="129">
        <f>SUM(O525:O532)</f>
        <v>0</v>
      </c>
      <c r="P524" s="129"/>
      <c r="Q524" s="129">
        <f>SUM(Q525:Q532)</f>
        <v>0</v>
      </c>
      <c r="R524" s="129"/>
      <c r="S524" s="129"/>
      <c r="T524" s="129"/>
      <c r="U524" s="129"/>
      <c r="V524" s="129">
        <f>SUM(V525:V532)</f>
        <v>0</v>
      </c>
      <c r="W524" s="129"/>
      <c r="X524" s="129"/>
      <c r="AG524" t="s">
        <v>138</v>
      </c>
    </row>
    <row r="525" spans="1:60" outlineLevel="1" x14ac:dyDescent="0.2">
      <c r="A525" s="142">
        <v>223</v>
      </c>
      <c r="B525" s="143" t="s">
        <v>720</v>
      </c>
      <c r="C525" s="149" t="s">
        <v>721</v>
      </c>
      <c r="D525" s="144" t="s">
        <v>722</v>
      </c>
      <c r="E525" s="145">
        <v>1</v>
      </c>
      <c r="F525" s="146"/>
      <c r="G525" s="147">
        <f t="shared" ref="G525:G532" si="63">ROUND(E525*F525,2)</f>
        <v>0</v>
      </c>
      <c r="H525" s="124">
        <v>0</v>
      </c>
      <c r="I525" s="124">
        <f t="shared" ref="I525:I532" si="64">ROUND(E525*H525,2)</f>
        <v>0</v>
      </c>
      <c r="J525" s="124">
        <v>2000</v>
      </c>
      <c r="K525" s="124">
        <f t="shared" ref="K525:K532" si="65">ROUND(E525*J525,2)</f>
        <v>2000</v>
      </c>
      <c r="L525" s="124">
        <v>21</v>
      </c>
      <c r="M525" s="124">
        <f t="shared" ref="M525:M532" si="66">G525*(1+L525/100)</f>
        <v>0</v>
      </c>
      <c r="N525" s="124">
        <v>0</v>
      </c>
      <c r="O525" s="124">
        <f t="shared" ref="O525:O532" si="67">ROUND(E525*N525,2)</f>
        <v>0</v>
      </c>
      <c r="P525" s="124">
        <v>0</v>
      </c>
      <c r="Q525" s="124">
        <f t="shared" ref="Q525:Q532" si="68">ROUND(E525*P525,2)</f>
        <v>0</v>
      </c>
      <c r="R525" s="124"/>
      <c r="S525" s="124" t="s">
        <v>142</v>
      </c>
      <c r="T525" s="124" t="s">
        <v>161</v>
      </c>
      <c r="U525" s="124">
        <v>0</v>
      </c>
      <c r="V525" s="124">
        <f t="shared" ref="V525:V532" si="69">ROUND(E525*U525,2)</f>
        <v>0</v>
      </c>
      <c r="W525" s="124"/>
      <c r="X525" s="124" t="s">
        <v>723</v>
      </c>
      <c r="Y525" s="119"/>
      <c r="Z525" s="119"/>
      <c r="AA525" s="119"/>
      <c r="AB525" s="119"/>
      <c r="AC525" s="119"/>
      <c r="AD525" s="119"/>
      <c r="AE525" s="119"/>
      <c r="AF525" s="119"/>
      <c r="AG525" s="119" t="s">
        <v>724</v>
      </c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</row>
    <row r="526" spans="1:60" outlineLevel="1" x14ac:dyDescent="0.2">
      <c r="A526" s="142">
        <v>224</v>
      </c>
      <c r="B526" s="143" t="s">
        <v>725</v>
      </c>
      <c r="C526" s="149" t="s">
        <v>726</v>
      </c>
      <c r="D526" s="144" t="s">
        <v>722</v>
      </c>
      <c r="E526" s="145">
        <v>1</v>
      </c>
      <c r="F526" s="146"/>
      <c r="G526" s="147">
        <f t="shared" si="63"/>
        <v>0</v>
      </c>
      <c r="H526" s="124">
        <v>0</v>
      </c>
      <c r="I526" s="124">
        <f t="shared" si="64"/>
        <v>0</v>
      </c>
      <c r="J526" s="124">
        <v>1000</v>
      </c>
      <c r="K526" s="124">
        <f t="shared" si="65"/>
        <v>1000</v>
      </c>
      <c r="L526" s="124">
        <v>21</v>
      </c>
      <c r="M526" s="124">
        <f t="shared" si="66"/>
        <v>0</v>
      </c>
      <c r="N526" s="124">
        <v>0</v>
      </c>
      <c r="O526" s="124">
        <f t="shared" si="67"/>
        <v>0</v>
      </c>
      <c r="P526" s="124">
        <v>0</v>
      </c>
      <c r="Q526" s="124">
        <f t="shared" si="68"/>
        <v>0</v>
      </c>
      <c r="R526" s="124"/>
      <c r="S526" s="124" t="s">
        <v>142</v>
      </c>
      <c r="T526" s="124" t="s">
        <v>161</v>
      </c>
      <c r="U526" s="124">
        <v>0</v>
      </c>
      <c r="V526" s="124">
        <f t="shared" si="69"/>
        <v>0</v>
      </c>
      <c r="W526" s="124"/>
      <c r="X526" s="124" t="s">
        <v>723</v>
      </c>
      <c r="Y526" s="119"/>
      <c r="Z526" s="119"/>
      <c r="AA526" s="119"/>
      <c r="AB526" s="119"/>
      <c r="AC526" s="119"/>
      <c r="AD526" s="119"/>
      <c r="AE526" s="119"/>
      <c r="AF526" s="119"/>
      <c r="AG526" s="119" t="s">
        <v>724</v>
      </c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</row>
    <row r="527" spans="1:60" outlineLevel="1" x14ac:dyDescent="0.2">
      <c r="A527" s="142">
        <v>225</v>
      </c>
      <c r="B527" s="143" t="s">
        <v>727</v>
      </c>
      <c r="C527" s="149" t="s">
        <v>728</v>
      </c>
      <c r="D527" s="144" t="s">
        <v>722</v>
      </c>
      <c r="E527" s="145">
        <v>1</v>
      </c>
      <c r="F527" s="146"/>
      <c r="G527" s="147">
        <f t="shared" si="63"/>
        <v>0</v>
      </c>
      <c r="H527" s="124">
        <v>0</v>
      </c>
      <c r="I527" s="124">
        <f t="shared" si="64"/>
        <v>0</v>
      </c>
      <c r="J527" s="124">
        <v>1000</v>
      </c>
      <c r="K527" s="124">
        <f t="shared" si="65"/>
        <v>1000</v>
      </c>
      <c r="L527" s="124">
        <v>21</v>
      </c>
      <c r="M527" s="124">
        <f t="shared" si="66"/>
        <v>0</v>
      </c>
      <c r="N527" s="124">
        <v>0</v>
      </c>
      <c r="O527" s="124">
        <f t="shared" si="67"/>
        <v>0</v>
      </c>
      <c r="P527" s="124">
        <v>0</v>
      </c>
      <c r="Q527" s="124">
        <f t="shared" si="68"/>
        <v>0</v>
      </c>
      <c r="R527" s="124"/>
      <c r="S527" s="124" t="s">
        <v>142</v>
      </c>
      <c r="T527" s="124" t="s">
        <v>161</v>
      </c>
      <c r="U527" s="124">
        <v>0</v>
      </c>
      <c r="V527" s="124">
        <f t="shared" si="69"/>
        <v>0</v>
      </c>
      <c r="W527" s="124"/>
      <c r="X527" s="124" t="s">
        <v>723</v>
      </c>
      <c r="Y527" s="119"/>
      <c r="Z527" s="119"/>
      <c r="AA527" s="119"/>
      <c r="AB527" s="119"/>
      <c r="AC527" s="119"/>
      <c r="AD527" s="119"/>
      <c r="AE527" s="119"/>
      <c r="AF527" s="119"/>
      <c r="AG527" s="119" t="s">
        <v>724</v>
      </c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</row>
    <row r="528" spans="1:60" outlineLevel="1" x14ac:dyDescent="0.2">
      <c r="A528" s="142">
        <v>226</v>
      </c>
      <c r="B528" s="143" t="s">
        <v>729</v>
      </c>
      <c r="C528" s="149" t="s">
        <v>730</v>
      </c>
      <c r="D528" s="144" t="s">
        <v>722</v>
      </c>
      <c r="E528" s="145">
        <v>1</v>
      </c>
      <c r="F528" s="146"/>
      <c r="G528" s="147">
        <f t="shared" si="63"/>
        <v>0</v>
      </c>
      <c r="H528" s="124">
        <v>0</v>
      </c>
      <c r="I528" s="124">
        <f t="shared" si="64"/>
        <v>0</v>
      </c>
      <c r="J528" s="124">
        <v>1500</v>
      </c>
      <c r="K528" s="124">
        <f t="shared" si="65"/>
        <v>1500</v>
      </c>
      <c r="L528" s="124">
        <v>21</v>
      </c>
      <c r="M528" s="124">
        <f t="shared" si="66"/>
        <v>0</v>
      </c>
      <c r="N528" s="124">
        <v>0</v>
      </c>
      <c r="O528" s="124">
        <f t="shared" si="67"/>
        <v>0</v>
      </c>
      <c r="P528" s="124">
        <v>0</v>
      </c>
      <c r="Q528" s="124">
        <f t="shared" si="68"/>
        <v>0</v>
      </c>
      <c r="R528" s="124"/>
      <c r="S528" s="124" t="s">
        <v>142</v>
      </c>
      <c r="T528" s="124" t="s">
        <v>161</v>
      </c>
      <c r="U528" s="124">
        <v>0</v>
      </c>
      <c r="V528" s="124">
        <f t="shared" si="69"/>
        <v>0</v>
      </c>
      <c r="W528" s="124"/>
      <c r="X528" s="124" t="s">
        <v>723</v>
      </c>
      <c r="Y528" s="119"/>
      <c r="Z528" s="119"/>
      <c r="AA528" s="119"/>
      <c r="AB528" s="119"/>
      <c r="AC528" s="119"/>
      <c r="AD528" s="119"/>
      <c r="AE528" s="119"/>
      <c r="AF528" s="119"/>
      <c r="AG528" s="119" t="s">
        <v>724</v>
      </c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</row>
    <row r="529" spans="1:60" outlineLevel="1" x14ac:dyDescent="0.2">
      <c r="A529" s="142">
        <v>227</v>
      </c>
      <c r="B529" s="143" t="s">
        <v>731</v>
      </c>
      <c r="C529" s="149" t="s">
        <v>732</v>
      </c>
      <c r="D529" s="144" t="s">
        <v>722</v>
      </c>
      <c r="E529" s="145">
        <v>1</v>
      </c>
      <c r="F529" s="146"/>
      <c r="G529" s="147">
        <f t="shared" si="63"/>
        <v>0</v>
      </c>
      <c r="H529" s="124">
        <v>0</v>
      </c>
      <c r="I529" s="124">
        <f t="shared" si="64"/>
        <v>0</v>
      </c>
      <c r="J529" s="124">
        <v>500</v>
      </c>
      <c r="K529" s="124">
        <f t="shared" si="65"/>
        <v>500</v>
      </c>
      <c r="L529" s="124">
        <v>21</v>
      </c>
      <c r="M529" s="124">
        <f t="shared" si="66"/>
        <v>0</v>
      </c>
      <c r="N529" s="124">
        <v>0</v>
      </c>
      <c r="O529" s="124">
        <f t="shared" si="67"/>
        <v>0</v>
      </c>
      <c r="P529" s="124">
        <v>0</v>
      </c>
      <c r="Q529" s="124">
        <f t="shared" si="68"/>
        <v>0</v>
      </c>
      <c r="R529" s="124"/>
      <c r="S529" s="124" t="s">
        <v>160</v>
      </c>
      <c r="T529" s="124" t="s">
        <v>161</v>
      </c>
      <c r="U529" s="124">
        <v>0</v>
      </c>
      <c r="V529" s="124">
        <f t="shared" si="69"/>
        <v>0</v>
      </c>
      <c r="W529" s="124"/>
      <c r="X529" s="124" t="s">
        <v>723</v>
      </c>
      <c r="Y529" s="119"/>
      <c r="Z529" s="119"/>
      <c r="AA529" s="119"/>
      <c r="AB529" s="119"/>
      <c r="AC529" s="119"/>
      <c r="AD529" s="119"/>
      <c r="AE529" s="119"/>
      <c r="AF529" s="119"/>
      <c r="AG529" s="119" t="s">
        <v>724</v>
      </c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</row>
    <row r="530" spans="1:60" outlineLevel="1" x14ac:dyDescent="0.2">
      <c r="A530" s="142">
        <v>228</v>
      </c>
      <c r="B530" s="143" t="s">
        <v>733</v>
      </c>
      <c r="C530" s="149" t="s">
        <v>734</v>
      </c>
      <c r="D530" s="144" t="s">
        <v>722</v>
      </c>
      <c r="E530" s="145">
        <v>1</v>
      </c>
      <c r="F530" s="146"/>
      <c r="G530" s="147">
        <f t="shared" si="63"/>
        <v>0</v>
      </c>
      <c r="H530" s="124">
        <v>0</v>
      </c>
      <c r="I530" s="124">
        <f t="shared" si="64"/>
        <v>0</v>
      </c>
      <c r="J530" s="124">
        <v>2000</v>
      </c>
      <c r="K530" s="124">
        <f t="shared" si="65"/>
        <v>2000</v>
      </c>
      <c r="L530" s="124">
        <v>21</v>
      </c>
      <c r="M530" s="124">
        <f t="shared" si="66"/>
        <v>0</v>
      </c>
      <c r="N530" s="124">
        <v>0</v>
      </c>
      <c r="O530" s="124">
        <f t="shared" si="67"/>
        <v>0</v>
      </c>
      <c r="P530" s="124">
        <v>0</v>
      </c>
      <c r="Q530" s="124">
        <f t="shared" si="68"/>
        <v>0</v>
      </c>
      <c r="R530" s="124"/>
      <c r="S530" s="124" t="s">
        <v>160</v>
      </c>
      <c r="T530" s="124" t="s">
        <v>161</v>
      </c>
      <c r="U530" s="124">
        <v>0</v>
      </c>
      <c r="V530" s="124">
        <f t="shared" si="69"/>
        <v>0</v>
      </c>
      <c r="W530" s="124"/>
      <c r="X530" s="124" t="s">
        <v>723</v>
      </c>
      <c r="Y530" s="119"/>
      <c r="Z530" s="119"/>
      <c r="AA530" s="119"/>
      <c r="AB530" s="119"/>
      <c r="AC530" s="119"/>
      <c r="AD530" s="119"/>
      <c r="AE530" s="119"/>
      <c r="AF530" s="119"/>
      <c r="AG530" s="119" t="s">
        <v>724</v>
      </c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</row>
    <row r="531" spans="1:60" outlineLevel="1" x14ac:dyDescent="0.2">
      <c r="A531" s="142">
        <v>229</v>
      </c>
      <c r="B531" s="143" t="s">
        <v>735</v>
      </c>
      <c r="C531" s="149" t="s">
        <v>736</v>
      </c>
      <c r="D531" s="144" t="s">
        <v>722</v>
      </c>
      <c r="E531" s="145">
        <v>1</v>
      </c>
      <c r="F531" s="146"/>
      <c r="G531" s="147">
        <f t="shared" si="63"/>
        <v>0</v>
      </c>
      <c r="H531" s="124">
        <v>0</v>
      </c>
      <c r="I531" s="124">
        <f t="shared" si="64"/>
        <v>0</v>
      </c>
      <c r="J531" s="124">
        <v>6000</v>
      </c>
      <c r="K531" s="124">
        <f t="shared" si="65"/>
        <v>6000</v>
      </c>
      <c r="L531" s="124">
        <v>21</v>
      </c>
      <c r="M531" s="124">
        <f t="shared" si="66"/>
        <v>0</v>
      </c>
      <c r="N531" s="124">
        <v>0</v>
      </c>
      <c r="O531" s="124">
        <f t="shared" si="67"/>
        <v>0</v>
      </c>
      <c r="P531" s="124">
        <v>0</v>
      </c>
      <c r="Q531" s="124">
        <f t="shared" si="68"/>
        <v>0</v>
      </c>
      <c r="R531" s="124"/>
      <c r="S531" s="124" t="s">
        <v>160</v>
      </c>
      <c r="T531" s="124" t="s">
        <v>161</v>
      </c>
      <c r="U531" s="124">
        <v>0</v>
      </c>
      <c r="V531" s="124">
        <f t="shared" si="69"/>
        <v>0</v>
      </c>
      <c r="W531" s="124"/>
      <c r="X531" s="124" t="s">
        <v>723</v>
      </c>
      <c r="Y531" s="119"/>
      <c r="Z531" s="119"/>
      <c r="AA531" s="119"/>
      <c r="AB531" s="119"/>
      <c r="AC531" s="119"/>
      <c r="AD531" s="119"/>
      <c r="AE531" s="119"/>
      <c r="AF531" s="119"/>
      <c r="AG531" s="119" t="s">
        <v>724</v>
      </c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</row>
    <row r="532" spans="1:60" outlineLevel="1" x14ac:dyDescent="0.2">
      <c r="A532" s="136">
        <v>230</v>
      </c>
      <c r="B532" s="137" t="s">
        <v>737</v>
      </c>
      <c r="C532" s="150" t="s">
        <v>738</v>
      </c>
      <c r="D532" s="138" t="s">
        <v>722</v>
      </c>
      <c r="E532" s="139">
        <v>1</v>
      </c>
      <c r="F532" s="140"/>
      <c r="G532" s="141">
        <f t="shared" si="63"/>
        <v>0</v>
      </c>
      <c r="H532" s="124">
        <v>0</v>
      </c>
      <c r="I532" s="124">
        <f t="shared" si="64"/>
        <v>0</v>
      </c>
      <c r="J532" s="124">
        <v>500</v>
      </c>
      <c r="K532" s="124">
        <f t="shared" si="65"/>
        <v>500</v>
      </c>
      <c r="L532" s="124">
        <v>21</v>
      </c>
      <c r="M532" s="124">
        <f t="shared" si="66"/>
        <v>0</v>
      </c>
      <c r="N532" s="124">
        <v>0</v>
      </c>
      <c r="O532" s="124">
        <f t="shared" si="67"/>
        <v>0</v>
      </c>
      <c r="P532" s="124">
        <v>0</v>
      </c>
      <c r="Q532" s="124">
        <f t="shared" si="68"/>
        <v>0</v>
      </c>
      <c r="R532" s="124"/>
      <c r="S532" s="124" t="s">
        <v>160</v>
      </c>
      <c r="T532" s="124" t="s">
        <v>161</v>
      </c>
      <c r="U532" s="124">
        <v>0</v>
      </c>
      <c r="V532" s="124">
        <f t="shared" si="69"/>
        <v>0</v>
      </c>
      <c r="W532" s="124"/>
      <c r="X532" s="124" t="s">
        <v>723</v>
      </c>
      <c r="Y532" s="119"/>
      <c r="Z532" s="119"/>
      <c r="AA532" s="119"/>
      <c r="AB532" s="119"/>
      <c r="AC532" s="119"/>
      <c r="AD532" s="119"/>
      <c r="AE532" s="119"/>
      <c r="AF532" s="119"/>
      <c r="AG532" s="119" t="s">
        <v>724</v>
      </c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</row>
    <row r="533" spans="1:60" x14ac:dyDescent="0.2">
      <c r="A533" s="3"/>
      <c r="B533" s="4"/>
      <c r="C533" s="154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AE533">
        <v>15</v>
      </c>
      <c r="AF533">
        <v>21</v>
      </c>
      <c r="AG533" t="s">
        <v>124</v>
      </c>
    </row>
    <row r="534" spans="1:60" x14ac:dyDescent="0.2">
      <c r="C534" s="155"/>
      <c r="D534" s="10"/>
      <c r="AG534" t="s">
        <v>739</v>
      </c>
    </row>
    <row r="535" spans="1:60" x14ac:dyDescent="0.2">
      <c r="D535" s="10"/>
    </row>
    <row r="536" spans="1:60" x14ac:dyDescent="0.2">
      <c r="D536" s="10"/>
    </row>
    <row r="537" spans="1:60" x14ac:dyDescent="0.2">
      <c r="D537" s="10"/>
    </row>
    <row r="538" spans="1:60" x14ac:dyDescent="0.2">
      <c r="D538" s="10"/>
    </row>
    <row r="539" spans="1:60" x14ac:dyDescent="0.2">
      <c r="D539" s="10"/>
    </row>
    <row r="540" spans="1:60" x14ac:dyDescent="0.2">
      <c r="D540" s="10"/>
    </row>
    <row r="541" spans="1:60" x14ac:dyDescent="0.2">
      <c r="D541" s="10"/>
    </row>
    <row r="542" spans="1:60" x14ac:dyDescent="0.2">
      <c r="D542" s="10"/>
    </row>
    <row r="543" spans="1:60" x14ac:dyDescent="0.2">
      <c r="D543" s="10"/>
    </row>
    <row r="544" spans="1:60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532" xr:uid="{96CE9DC3-913B-4A05-8723-DDE0F2BF6D01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2022-04-19T16:52:26Z</dcterms:modified>
</cp:coreProperties>
</file>