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75" windowWidth="21795" windowHeight="18165" activeTab="0"/>
  </bookViews>
  <sheets>
    <sheet name="Stavba" sheetId="1" r:id="rId1"/>
    <sheet name="001 01 KL" sheetId="2" r:id="rId2"/>
    <sheet name="001 01 Rek" sheetId="3" r:id="rId3"/>
    <sheet name="001 01 Pol" sheetId="4" r:id="rId4"/>
    <sheet name="001 02 KL" sheetId="5" r:id="rId5"/>
    <sheet name="001 02 Rek" sheetId="6" r:id="rId6"/>
    <sheet name="001 02 Pol" sheetId="7" r:id="rId7"/>
    <sheet name="001 03 KL" sheetId="8" r:id="rId8"/>
    <sheet name="001 03 Rek" sheetId="9" r:id="rId9"/>
    <sheet name="001 03 Pol" sheetId="10" r:id="rId10"/>
    <sheet name="001 04 KL" sheetId="11" r:id="rId11"/>
    <sheet name="001 04 Rek" sheetId="12" r:id="rId12"/>
    <sheet name="001 04 Pol" sheetId="13" r:id="rId13"/>
    <sheet name="001 05 KL" sheetId="14" r:id="rId14"/>
    <sheet name="001 05 Rek" sheetId="15" r:id="rId15"/>
    <sheet name="001 05 Pol" sheetId="16" r:id="rId16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'001 01 KL'!$A$1:$G$45</definedName>
    <definedName name="_xlnm.Print_Area" localSheetId="3">'001 01 Pol'!$A$1:$K$21</definedName>
    <definedName name="_xlnm.Print_Area" localSheetId="2">'001 01 Rek'!$A$1:$I$22</definedName>
    <definedName name="_xlnm.Print_Area" localSheetId="4">'001 02 KL'!$A$1:$G$45</definedName>
    <definedName name="_xlnm.Print_Area" localSheetId="6">'001 02 Pol'!$A$1:$K$32</definedName>
    <definedName name="_xlnm.Print_Area" localSheetId="5">'001 02 Rek'!$A$1:$I$22</definedName>
    <definedName name="_xlnm.Print_Area" localSheetId="7">'001 03 KL'!$A$1:$G$45</definedName>
    <definedName name="_xlnm.Print_Area" localSheetId="9">'001 03 Pol'!$A$1:$K$306</definedName>
    <definedName name="_xlnm.Print_Area" localSheetId="8">'001 03 Rek'!$A$1:$I$37</definedName>
    <definedName name="_xlnm.Print_Area" localSheetId="10">'001 04 KL'!$A$1:$G$45</definedName>
    <definedName name="_xlnm.Print_Area" localSheetId="12">'001 04 Pol'!$A$1:$K$234</definedName>
    <definedName name="_xlnm.Print_Area" localSheetId="11">'001 04 Rek'!$A$1:$I$31</definedName>
    <definedName name="_xlnm.Print_Area" localSheetId="13">'001 05 KL'!$A$1:$G$45</definedName>
    <definedName name="_xlnm.Print_Area" localSheetId="15">'001 05 Pol'!$A$1:$K$127</definedName>
    <definedName name="_xlnm.Print_Area" localSheetId="14">'001 05 Rek'!$A$1:$I$27</definedName>
    <definedName name="_xlnm.Print_Area" localSheetId="0">'Stavba'!$B$1:$J$91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ucetDilu" localSheetId="0">'Stavba'!$F$72:$J$72</definedName>
    <definedName name="StavbaCelkem" localSheetId="0">'Stavba'!$H$31</definedName>
    <definedName name="Zhotovitel" localSheetId="0">'Stavba'!$D$7</definedName>
    <definedName name="_xlnm.Print_Titles" localSheetId="2">'001 01 Rek'!$1:$6</definedName>
    <definedName name="_xlnm.Print_Titles" localSheetId="3">'001 01 Pol'!$1:$6</definedName>
    <definedName name="_xlnm.Print_Titles" localSheetId="5">'001 02 Rek'!$1:$6</definedName>
    <definedName name="_xlnm.Print_Titles" localSheetId="6">'001 02 Pol'!$1:$6</definedName>
    <definedName name="_xlnm.Print_Titles" localSheetId="8">'001 03 Rek'!$1:$6</definedName>
    <definedName name="_xlnm.Print_Titles" localSheetId="9">'001 03 Pol'!$1:$6</definedName>
    <definedName name="_xlnm.Print_Titles" localSheetId="11">'001 04 Rek'!$1:$6</definedName>
    <definedName name="_xlnm.Print_Titles" localSheetId="12">'001 04 Pol'!$1:$6</definedName>
    <definedName name="_xlnm.Print_Titles" localSheetId="14">'001 05 Rek'!$1:$6</definedName>
    <definedName name="_xlnm.Print_Titles" localSheetId="15">'001 05 Pol'!$1:$6</definedName>
  </definedNames>
  <calcPr fullCalcOnLoad="1"/>
</workbook>
</file>

<file path=xl/sharedStrings.xml><?xml version="1.0" encoding="utf-8"?>
<sst xmlns="http://schemas.openxmlformats.org/spreadsheetml/2006/main" count="2187" uniqueCount="767">
  <si>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</si>
  <si>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</si>
  <si>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</si>
  <si>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</si>
  <si>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</si>
  <si>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</si>
  <si>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</si>
  <si>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</si>
  <si>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</si>
  <si>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</si>
  <si>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</si>
  <si>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</si>
  <si>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</si>
  <si>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</si>
  <si>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</si>
  <si>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</si>
  <si>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</si>
  <si>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</si>
  <si>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</si>
  <si>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</si>
  <si>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</si>
  <si>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</si>
  <si>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</si>
  <si>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</si>
  <si>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</si>
  <si>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</si>
  <si>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</si>
  <si>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</si>
  <si>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</si>
  <si>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</si>
  <si>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</si>
  <si>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</si>
  <si>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</si>
  <si>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</si>
  <si>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</si>
  <si>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</si>
  <si>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</si>
  <si>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</si>
  <si>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</si>
  <si>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</si>
  <si>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</si>
  <si>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</si>
  <si>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</si>
  <si>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</si>
  <si>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</si>
  <si>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</si>
  <si>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</si>
  <si>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</si>
  <si>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</si>
  <si>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</si>
  <si>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</si>
  <si>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</si>
  <si>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</si>
  <si>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</si>
  <si>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</si>
  <si>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</si>
  <si>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</si>
  <si>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</si>
  <si>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</si>
  <si>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</si>
  <si>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</si>
  <si>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</si>
  <si>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</si>
  <si>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</si>
  <si>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</si>
  <si>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</si>
  <si>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</si>
  <si>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</si>
  <si>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</si>
  <si>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</si>
  <si>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</si>
  <si>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</si>
  <si>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</si>
  <si>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</si>
  <si>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</si>
  <si>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</si>
  <si>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</si>
  <si>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</si>
  <si>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</si>
  <si>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</si>
  <si>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</si>
  <si>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</si>
  <si>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</si>
  <si>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</si>
  <si>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</si>
  <si>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</si>
  <si>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</si>
  <si>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</si>
  <si>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</si>
  <si>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</si>
  <si>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</si>
  <si>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</si>
  <si>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</si>
  <si>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</si>
  <si>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</si>
  <si>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</si>
  <si>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</si>
  <si>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</si>
  <si>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</si>
  <si>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ks</t>
  </si>
  <si>
    <t>Celkem za</t>
  </si>
  <si>
    <t>SLEPÝ ROZPOČET</t>
  </si>
  <si>
    <t>Slepý rozpočet</t>
  </si>
  <si>
    <t>20220301</t>
  </si>
  <si>
    <t>Budova Vodní 1, Krnov - VZT</t>
  </si>
  <si>
    <t>20220301 Budova Vodní 1, Krnov - VZT</t>
  </si>
  <si>
    <t>001</t>
  </si>
  <si>
    <t>Klimatizace kanceláří 3.NP objektu MěÚ, Krnov</t>
  </si>
  <si>
    <t>001 Klimatizace kanceláří 3.NP objektu MěÚ, Krnov</t>
  </si>
  <si>
    <t>01</t>
  </si>
  <si>
    <t>Ostatní náklady</t>
  </si>
  <si>
    <t>799</t>
  </si>
  <si>
    <t>Ostatní</t>
  </si>
  <si>
    <t>799 Ostatní</t>
  </si>
  <si>
    <t>999000001RZ1</t>
  </si>
  <si>
    <t>Dokumentace skutečného provedení stavby dle obchodních podmínek</t>
  </si>
  <si>
    <t>kpl</t>
  </si>
  <si>
    <t>- tištěna + digitální podoba ( .dwg, .dxf ) v počtu a formátech dle SoD</t>
  </si>
  <si>
    <t xml:space="preserve">- Vypracování DOKUMENTACE SKUTEČNÉHO PROVEDENÍ STAVBY </t>
  </si>
  <si>
    <t>999000002RZ1</t>
  </si>
  <si>
    <t xml:space="preserve">Kompletační činnost </t>
  </si>
  <si>
    <t xml:space="preserve">- kompletní dokladová část dle SoD (revize, atesty, certifikáty, prohlášení o shodě) pro předání a převzetí dokončeného díla </t>
  </si>
  <si>
    <t>999000003RZ1</t>
  </si>
  <si>
    <t>Vypracování zhotovitelské REALIZAČNÍ a VÝROBNÍ projektové dokumentace dle obchodních podmínek</t>
  </si>
  <si>
    <t>- dle požadavků PD a SoD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</si>
  <si>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</si>
  <si>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</si>
  <si>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</si>
  <si>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</si>
  <si>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</si>
  <si>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</si>
  <si>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</si>
  <si>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</si>
  <si>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01 Ostatní náklady</t>
  </si>
  <si>
    <t>02</t>
  </si>
  <si>
    <t>Vedlejší náklady</t>
  </si>
  <si>
    <t>991000001RZ1</t>
  </si>
  <si>
    <t xml:space="preserve">Vybudování zařízení staveniště </t>
  </si>
  <si>
    <t>- Náklady s připojením staveniště na energie + zajištění měření odběru energií</t>
  </si>
  <si>
    <t>991000002RZ1</t>
  </si>
  <si>
    <t xml:space="preserve">Provoz zařízení staveniště </t>
  </si>
  <si>
    <t>- Náklady na vybavení zařízení staveniště</t>
  </si>
  <si>
    <t>- Náklady na spotřebované energie provozem zařízení staveniště</t>
  </si>
  <si>
    <t>- Náklady na úklid v prostoru staveniště a příjezdových komunikací ke staveništi</t>
  </si>
  <si>
    <t>- Opatření k zabránění nadměrného zatěžování staveniště a jeho okolí prachem (např. používání krycích plachet, kropení sutě a odtěžované zeminy vodou)</t>
  </si>
  <si>
    <t>- Splnění požadavků na BOZP na staveništi</t>
  </si>
  <si>
    <t>991000003RZ1</t>
  </si>
  <si>
    <t xml:space="preserve">Odstranění zařízení staveniště </t>
  </si>
  <si>
    <t>- Náklady na odstranění a odvoz zařízení staveniště</t>
  </si>
  <si>
    <t>- Uvedení stavbou dotčených ploch a ploch zařízení staveniště do původního stavu</t>
  </si>
  <si>
    <t>991000004RZ1</t>
  </si>
  <si>
    <t xml:space="preserve">Opatření z hlediska BOZP na staveništi </t>
  </si>
  <si>
    <t>02 Vedlejší náklady</t>
  </si>
  <si>
    <t>03</t>
  </si>
  <si>
    <t>Stavební práce</t>
  </si>
  <si>
    <t>3</t>
  </si>
  <si>
    <t>Svislé a kompletní konstrukce</t>
  </si>
  <si>
    <t>3 Svislé a kompletní konstrukce</t>
  </si>
  <si>
    <t>342012221R00</t>
  </si>
  <si>
    <t xml:space="preserve">Příčka SDK tl.100 mm,ocel.kce,1x oplášť.,RB 12,5mm </t>
  </si>
  <si>
    <t>m2</t>
  </si>
  <si>
    <t>(1,5*1+1*0,5*2)*3</t>
  </si>
  <si>
    <t>R:2</t>
  </si>
  <si>
    <t>342241162R00</t>
  </si>
  <si>
    <t xml:space="preserve">Příčky z cihel plných CP29  tl. 140 mm </t>
  </si>
  <si>
    <t>opravy obezdívek kanalizace</t>
  </si>
  <si>
    <t>0,75*1,5*4*3</t>
  </si>
  <si>
    <t>R:4</t>
  </si>
  <si>
    <t>342255024RZ1</t>
  </si>
  <si>
    <t>Příčky z desek porobetonových tl. 10 cm desky P 2 - 500, 599 x 249 x 100 mm</t>
  </si>
  <si>
    <t>kanalizační šachty:2,5*3</t>
  </si>
  <si>
    <t>R:1,5</t>
  </si>
  <si>
    <t>342263311RZ1</t>
  </si>
  <si>
    <t>Doplnění sádrokartonové příčky z 1 strany RB 12,5 mm</t>
  </si>
  <si>
    <t>při lokálních opravách příček a předsazených stěn</t>
  </si>
  <si>
    <t>2,0*1,5*2</t>
  </si>
  <si>
    <t>342264050RZ1</t>
  </si>
  <si>
    <t>Podhled čtvercový na zavěšenou ocel. konstr. z kazet 600x600 mm, dodávka a montáž</t>
  </si>
  <si>
    <t>minerální pohled dle stávajícího podhledu</t>
  </si>
  <si>
    <t>3NP - 304:5,7*1,5+16,8*1,5</t>
  </si>
  <si>
    <t>307:2,9*0,6</t>
  </si>
  <si>
    <t>309:1,8*0,6</t>
  </si>
  <si>
    <t>310:0,6*4,075+0,6*1,5</t>
  </si>
  <si>
    <t>311:1,8*0,6</t>
  </si>
  <si>
    <t>312:1,8*0,6</t>
  </si>
  <si>
    <t>313:1,8*0,6</t>
  </si>
  <si>
    <t>320:1,2*0,6</t>
  </si>
  <si>
    <t>321:0,6*1,2</t>
  </si>
  <si>
    <t>322:0,6*2,4+0,6*1,2</t>
  </si>
  <si>
    <t>2NP - 216:0,9*4,5+0,9*2,1</t>
  </si>
  <si>
    <t>217:2,4*1,2</t>
  </si>
  <si>
    <t>221:1*2,5</t>
  </si>
  <si>
    <t>R:10</t>
  </si>
  <si>
    <t>342264051RT1</t>
  </si>
  <si>
    <t>Podhled sádrokartonový na zavěšenou ocel. konstr. desky standard tl. 12,5 mm, bez izolace</t>
  </si>
  <si>
    <t>3NP - 328:2,4+0,4*(1,95+0,95)</t>
  </si>
  <si>
    <t>330:0,4*(5,3+3,8)+0,4*(4,9+3,8)</t>
  </si>
  <si>
    <t>307:0,6*0,9+0,2*(0,6+0,9)</t>
  </si>
  <si>
    <t>342264051RT3</t>
  </si>
  <si>
    <t>Podhled sádrokartonový na zavěšenou ocel. konstr. desky standard impreg. tl. 12,5 mm, bez izolace</t>
  </si>
  <si>
    <t>3NP - 326:0,95*1,7</t>
  </si>
  <si>
    <t>327:0,95*1,7</t>
  </si>
  <si>
    <t>342264051RT4</t>
  </si>
  <si>
    <t>Podhled sádrokartonový na zavěšenou ocel. konstr. desky požár. impreg. tl. 12,5 mm, bez izolace</t>
  </si>
  <si>
    <t>3NP - 303:0,6*5,25+0,9*2,575</t>
  </si>
  <si>
    <t>R:5</t>
  </si>
  <si>
    <t>4</t>
  </si>
  <si>
    <t>Vodorovné konstrukce</t>
  </si>
  <si>
    <t>4 Vodorovné konstrukce</t>
  </si>
  <si>
    <t>411387531R00</t>
  </si>
  <si>
    <t xml:space="preserve">Zabetonování otvorů 0,25 m2 ve stropech a klenbách </t>
  </si>
  <si>
    <t>kus</t>
  </si>
  <si>
    <t>5</t>
  </si>
  <si>
    <t>61</t>
  </si>
  <si>
    <t>Upravy povrchů vnitřní</t>
  </si>
  <si>
    <t>61 Upravy povrchů vnitřní</t>
  </si>
  <si>
    <t>610472911RZ1</t>
  </si>
  <si>
    <t xml:space="preserve">Vyrovnání podkladu stěrkou včetně síťoviny </t>
  </si>
  <si>
    <t>- úpravy stávajícího vnitřního zdiva</t>
  </si>
  <si>
    <t>0,5*(4+3*5+1,5+4,4+1,5+1+3,5+1,5+5)</t>
  </si>
  <si>
    <t>612403399R00</t>
  </si>
  <si>
    <t xml:space="preserve">Hrubá výplň rýh ve stěnách maltou </t>
  </si>
  <si>
    <t>0,1*32,4</t>
  </si>
  <si>
    <t>612421331R00</t>
  </si>
  <si>
    <t xml:space="preserve">Oprava vápen.omítek stěn do 30 % pl. - štukových </t>
  </si>
  <si>
    <t>321:5,7*2,8</t>
  </si>
  <si>
    <t>320:5,7*2,8</t>
  </si>
  <si>
    <t>309:4,125*2,8</t>
  </si>
  <si>
    <t>310:3,1*2,8</t>
  </si>
  <si>
    <t>311:2,8*2,8</t>
  </si>
  <si>
    <t>312:2,8*2,8</t>
  </si>
  <si>
    <t>313:2,725*2,8</t>
  </si>
  <si>
    <t>308:2,625*2,9</t>
  </si>
  <si>
    <t>331:2,675*2,9</t>
  </si>
  <si>
    <t>330:(5,3+1,45+3,5)*2,6</t>
  </si>
  <si>
    <t>329:3,75*2,9</t>
  </si>
  <si>
    <t>328:3,2*2,9</t>
  </si>
  <si>
    <t>303:1*2,8</t>
  </si>
  <si>
    <t>217:4,5*2,8+0,3*2,8</t>
  </si>
  <si>
    <t>304:2,8*(7,5+19,05)</t>
  </si>
  <si>
    <t>612421637R00</t>
  </si>
  <si>
    <t xml:space="preserve">Omítka vnitřní zdiva, MVC, štuková </t>
  </si>
  <si>
    <t>- nové zděné konstrukce</t>
  </si>
  <si>
    <t>(4,5+2,5)*3</t>
  </si>
  <si>
    <t>6</t>
  </si>
  <si>
    <t>619991004RZ2</t>
  </si>
  <si>
    <t>Zakrytí konstrukcí - podlahy, topná tělesa montáž a demontáž</t>
  </si>
  <si>
    <t>geotextílie, folie</t>
  </si>
  <si>
    <t>432,91*0,2</t>
  </si>
  <si>
    <t>619991005RZ4</t>
  </si>
  <si>
    <t xml:space="preserve">Zakrytí podlah </t>
  </si>
  <si>
    <t>- provizorní zakrytí podlah dotčených stavebními prácemi</t>
  </si>
  <si>
    <t>3NP - 30%:426,52*0,3</t>
  </si>
  <si>
    <t>2NP:13,05+52,91*0,2+40,84*0,2+6,22</t>
  </si>
  <si>
    <t>62</t>
  </si>
  <si>
    <t>Úpravy povrchů vnější</t>
  </si>
  <si>
    <t>62 Úpravy povrchů vnější</t>
  </si>
  <si>
    <t>622397234R00</t>
  </si>
  <si>
    <t xml:space="preserve">Oprava KZS,plocha do 1 m2, minerál, bez omítky </t>
  </si>
  <si>
    <t>po instalaci kondenzačních jednotek</t>
  </si>
  <si>
    <t>1*3</t>
  </si>
  <si>
    <t>94</t>
  </si>
  <si>
    <t>Lešení a stavební výtahy</t>
  </si>
  <si>
    <t>94 Lešení a stavební výtahy</t>
  </si>
  <si>
    <t>941955001R00</t>
  </si>
  <si>
    <t xml:space="preserve">Lešení lehké pomocné, výška podlahy do 1,2 m </t>
  </si>
  <si>
    <t>64,735</t>
  </si>
  <si>
    <t>11,5200</t>
  </si>
  <si>
    <t>3,2300</t>
  </si>
  <si>
    <t>5,4675</t>
  </si>
  <si>
    <t>30</t>
  </si>
  <si>
    <t>95</t>
  </si>
  <si>
    <t>Dokončovací konstrukce na pozemních stavbách</t>
  </si>
  <si>
    <t>95 Dokončovací konstrukce na pozemních stavbách</t>
  </si>
  <si>
    <t>952901110R00</t>
  </si>
  <si>
    <t xml:space="preserve">Čištění mytím vnějších ploch oken a dveří </t>
  </si>
  <si>
    <t xml:space="preserve">všechna okna a dveře </t>
  </si>
  <si>
    <t>3NP:0,8*2,0*10+0,9*2*5+0,6*2*2</t>
  </si>
  <si>
    <t>2NP:0,9*2*2</t>
  </si>
  <si>
    <t>952901111R00</t>
  </si>
  <si>
    <t xml:space="preserve">Vyčištění budov o výšce podlaží do 4 m </t>
  </si>
  <si>
    <t>3NP:426,52*0,75</t>
  </si>
  <si>
    <t>2NP:13,05+52,91+40,84+6,22</t>
  </si>
  <si>
    <t>96</t>
  </si>
  <si>
    <t>Bourání konstrukcí</t>
  </si>
  <si>
    <t>96 Bourání konstrukcí</t>
  </si>
  <si>
    <t>962031133R00</t>
  </si>
  <si>
    <t xml:space="preserve">Bourání příček cihelných tl. 15 cm </t>
  </si>
  <si>
    <t>- vybourání části obezdívek kanalizace</t>
  </si>
  <si>
    <t>0,75*1,5*4*2</t>
  </si>
  <si>
    <t>962084131R00</t>
  </si>
  <si>
    <t xml:space="preserve">Bourání příček deskových,sádrokartonových tl.10 cm </t>
  </si>
  <si>
    <t>- obložení kanalizace</t>
  </si>
  <si>
    <t>962084132RZ1</t>
  </si>
  <si>
    <t xml:space="preserve">Bourání SDK předsazených stěn </t>
  </si>
  <si>
    <t>2,0*1,5*2*3</t>
  </si>
  <si>
    <t>963016151R00</t>
  </si>
  <si>
    <t>DMTZ podhledu SDK,2úrov.kříž.rošt,1xoplášť.12,5 mm včetně roštu</t>
  </si>
  <si>
    <t>326:0,95*1,7</t>
  </si>
  <si>
    <t>2NP - 221:2,5*(0,7+0,5)</t>
  </si>
  <si>
    <t>963016211R00</t>
  </si>
  <si>
    <t>DMTZ podhledu SDK z kazet 600x600 mm, kov.rošt včetně roštu</t>
  </si>
  <si>
    <t>97</t>
  </si>
  <si>
    <t>Prorážení otvorů</t>
  </si>
  <si>
    <t>97 Prorážení otvorů</t>
  </si>
  <si>
    <t>972054141R00</t>
  </si>
  <si>
    <t xml:space="preserve">Vybourání otv. stropy ŽB pl. 0,0225 m2, tl. 15 cm </t>
  </si>
  <si>
    <t>974031132R00</t>
  </si>
  <si>
    <t xml:space="preserve">Vysekání rýh ve zdi cihelné 5 x 7 cm </t>
  </si>
  <si>
    <t>m</t>
  </si>
  <si>
    <t>.</t>
  </si>
  <si>
    <t>(4+1,5+4,4+1,5+1+5)</t>
  </si>
  <si>
    <t>974049132R00</t>
  </si>
  <si>
    <t xml:space="preserve">Vysekání rýh v betonových zdech 5x7 cm </t>
  </si>
  <si>
    <t>3,5*5</t>
  </si>
  <si>
    <t>978013141R00</t>
  </si>
  <si>
    <t xml:space="preserve">Otlučení omítek vnitřních stěn v rozsahu do 30 % </t>
  </si>
  <si>
    <t>978042214R00</t>
  </si>
  <si>
    <t xml:space="preserve">Odstranění KZS minerál.izolace tl.140mm bez omítky </t>
  </si>
  <si>
    <t>lokálně při montáži konzol jednotek</t>
  </si>
  <si>
    <t>3*1</t>
  </si>
  <si>
    <t>978059611R00</t>
  </si>
  <si>
    <t xml:space="preserve">Odsekání vnějších obkladů stěn do 1 m2 </t>
  </si>
  <si>
    <t>99</t>
  </si>
  <si>
    <t>Staveništní přesun hmot</t>
  </si>
  <si>
    <t>99 Staveništní přesun hmot</t>
  </si>
  <si>
    <t>999281108R00</t>
  </si>
  <si>
    <t xml:space="preserve">Přesun hmot pro opravy a údržbu do výšky 12 m </t>
  </si>
  <si>
    <t>t</t>
  </si>
  <si>
    <t>713</t>
  </si>
  <si>
    <t>Izolace tepelné</t>
  </si>
  <si>
    <t>713 Izolace tepelné</t>
  </si>
  <si>
    <t>713111221RZZ</t>
  </si>
  <si>
    <t xml:space="preserve">Montáž parozábrany, zavěšené podhl., přelep. spojů </t>
  </si>
  <si>
    <t>- doplnění parozábrany v případě porušení stávajícíc u upravovaných SDK podhledů</t>
  </si>
  <si>
    <t>5,5+3,5</t>
  </si>
  <si>
    <t>713552131R00</t>
  </si>
  <si>
    <t xml:space="preserve">Protipož. trubní ucpávka EI 90, do D 108 mm, stěna </t>
  </si>
  <si>
    <t>2</t>
  </si>
  <si>
    <t>713552151R00</t>
  </si>
  <si>
    <t xml:space="preserve">Protipož.trubní ucpávka EI 120, do D 108 mm, strop </t>
  </si>
  <si>
    <t>998713202R00</t>
  </si>
  <si>
    <t xml:space="preserve">Přesun hmot pro izolace tepelné, výšky do 12 m </t>
  </si>
  <si>
    <t>766</t>
  </si>
  <si>
    <t>Konstrukce truhlářské</t>
  </si>
  <si>
    <t>766 Konstrukce truhlářské</t>
  </si>
  <si>
    <t>766662811R00</t>
  </si>
  <si>
    <t xml:space="preserve">Demontáž prahů dveří 1křídlových </t>
  </si>
  <si>
    <t>uložení pro zpětnou montáž</t>
  </si>
  <si>
    <t>16</t>
  </si>
  <si>
    <t>766695213R00</t>
  </si>
  <si>
    <t xml:space="preserve">Montáž prahů dveří jednokřídlových š. nad 10 cm </t>
  </si>
  <si>
    <t>3.NP - chodba 304 - původní prahy po opravě podlahy</t>
  </si>
  <si>
    <t>998766202R00</t>
  </si>
  <si>
    <t xml:space="preserve">Přesun hmot pro truhlářské konstr., výšky do 12 m </t>
  </si>
  <si>
    <t>776</t>
  </si>
  <si>
    <t>Podlahy povlakové</t>
  </si>
  <si>
    <t>776 Podlahy povlakové</t>
  </si>
  <si>
    <t>775592004RZ1</t>
  </si>
  <si>
    <t xml:space="preserve">Broušení stěrky vč. vysátí podkladu </t>
  </si>
  <si>
    <t>42,76</t>
  </si>
  <si>
    <t>776401800R00</t>
  </si>
  <si>
    <t xml:space="preserve">Demontáž soklíků nebo lišt, pryžových nebo z PVC </t>
  </si>
  <si>
    <t>chodba  304:62,18</t>
  </si>
  <si>
    <t>-(0,9*2+1+1,3+0,8*11+0,6*2)</t>
  </si>
  <si>
    <t>776421100RZ1</t>
  </si>
  <si>
    <t>Lepení podlahových soklíků z měkčeného PVC včetně dodávky soklíku PVC lišta výšky 60 mm</t>
  </si>
  <si>
    <t>776511810R00</t>
  </si>
  <si>
    <t xml:space="preserve">Odstranění PVC a koberců lepených bez podložky </t>
  </si>
  <si>
    <t>chodba 304:42,76</t>
  </si>
  <si>
    <t>776521100R00</t>
  </si>
  <si>
    <t xml:space="preserve">Lepení povlakových podlah z pásů PVC </t>
  </si>
  <si>
    <t>776590100RZ1</t>
  </si>
  <si>
    <t xml:space="preserve">Vysátí podkladu nášlap ploch podlah </t>
  </si>
  <si>
    <t>776992111RT1</t>
  </si>
  <si>
    <t>Svařování povlak. podlah z pásů nebo čtverců včetně svařovací šňůry</t>
  </si>
  <si>
    <t>chodba 304:42,76*0,6</t>
  </si>
  <si>
    <t>776996110R00</t>
  </si>
  <si>
    <t xml:space="preserve">Napuštění povlakových podlah pastou </t>
  </si>
  <si>
    <t>284123002</t>
  </si>
  <si>
    <t>Podlahovina homogenní  tl. 2,0 mm š. 2 m</t>
  </si>
  <si>
    <t>chodba 304:42,76*1,1</t>
  </si>
  <si>
    <t>998776202R00</t>
  </si>
  <si>
    <t xml:space="preserve">Přesun hmot pro podlahy povlakové, výšky do 12 m </t>
  </si>
  <si>
    <t>777</t>
  </si>
  <si>
    <t>Podlahy ze syntetických hmot</t>
  </si>
  <si>
    <t>777 Podlahy ze syntetických hmot</t>
  </si>
  <si>
    <t>777553010R00</t>
  </si>
  <si>
    <t xml:space="preserve">Penetrace savého podkladu disperzí </t>
  </si>
  <si>
    <t>777553210R00</t>
  </si>
  <si>
    <t xml:space="preserve">Vyrovnání podlah, samonivel. hmota tl. 2mm </t>
  </si>
  <si>
    <t>777553219R00</t>
  </si>
  <si>
    <t xml:space="preserve">Příplatek za další 2 mm, samonivel. </t>
  </si>
  <si>
    <t>celkem předpoklad tloušťka těrky 8mm</t>
  </si>
  <si>
    <t>998777202R00</t>
  </si>
  <si>
    <t xml:space="preserve">Přesun hmot pro podlahy syntetické, výšky do 12 m </t>
  </si>
  <si>
    <t>781</t>
  </si>
  <si>
    <t>Obklady keramické</t>
  </si>
  <si>
    <t>781 Obklady keramické</t>
  </si>
  <si>
    <t>781419702RZ1</t>
  </si>
  <si>
    <t xml:space="preserve">Penetrace podkladu </t>
  </si>
  <si>
    <t>781775008R00</t>
  </si>
  <si>
    <t xml:space="preserve">Obklad vnější keram. režný hladký 250x65, tmel </t>
  </si>
  <si>
    <t>oprava obkladu fasády po instalaci kondenzačních jednotek</t>
  </si>
  <si>
    <t>59777101RZ1</t>
  </si>
  <si>
    <t>Obklad. fasádní glazovaný 250x65x8 1barva</t>
  </si>
  <si>
    <t>barva dle stávající fasády</t>
  </si>
  <si>
    <t>1*3*1,1</t>
  </si>
  <si>
    <t>998781202R00</t>
  </si>
  <si>
    <t xml:space="preserve">Přesun hmot pro obklady keramické, výšky do 12 m </t>
  </si>
  <si>
    <t>784</t>
  </si>
  <si>
    <t>Malby</t>
  </si>
  <si>
    <t>784 Malby</t>
  </si>
  <si>
    <t>784111701RZ1</t>
  </si>
  <si>
    <t xml:space="preserve">Penetrace podkladu nátěrem sádrokarton, omítka 1x </t>
  </si>
  <si>
    <t>stěny zděné:228,215</t>
  </si>
  <si>
    <t>SDK stěny:</t>
  </si>
  <si>
    <t>322:4,075*2,8</t>
  </si>
  <si>
    <t>303:7*2,8</t>
  </si>
  <si>
    <t>330:1,8*2,8</t>
  </si>
  <si>
    <t>SDK stropy:</t>
  </si>
  <si>
    <t>330:18,67</t>
  </si>
  <si>
    <t>328:3,2*1,95</t>
  </si>
  <si>
    <t>303:15,31</t>
  </si>
  <si>
    <t>307:4,075*3,025</t>
  </si>
  <si>
    <t>226:3,35*(0,7+0,3)</t>
  </si>
  <si>
    <t>221:6,22</t>
  </si>
  <si>
    <t>R:250</t>
  </si>
  <si>
    <t>784115722RZ1</t>
  </si>
  <si>
    <t xml:space="preserve">Malba sádrokarton, omítka, bez penetrace, 2x </t>
  </si>
  <si>
    <t xml:space="preserve">4 barevné odstíny dle stávajících </t>
  </si>
  <si>
    <t>784402801R00</t>
  </si>
  <si>
    <t xml:space="preserve">Odstranění malby oškrábáním v místnosti H do 3,8 m </t>
  </si>
  <si>
    <t>D96</t>
  </si>
  <si>
    <t>Přesuny suti a vybouraných hmot</t>
  </si>
  <si>
    <t>D96 Přesuny suti a vybouraných hmot</t>
  </si>
  <si>
    <t>979011211R00</t>
  </si>
  <si>
    <t xml:space="preserve">Svislá doprava suti a vybour. hmot za 2.NP nošením </t>
  </si>
  <si>
    <t>979011219R00</t>
  </si>
  <si>
    <t xml:space="preserve">Přípl.k svislé dopr.suti za každé další 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</si>
  <si>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</si>
  <si>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</si>
  <si>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</si>
  <si>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</si>
  <si>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</si>
  <si>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</si>
  <si>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</si>
  <si>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</si>
  <si>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</si>
  <si>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</si>
  <si>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979999999R00</t>
  </si>
  <si>
    <t xml:space="preserve">Poplatek za skládku 10 % příměsí - DUFONEV Brno </t>
  </si>
  <si>
    <t xml:space="preserve">včetně likvidace nebezpečného odpadu </t>
  </si>
  <si>
    <t>03 Stavební práce</t>
  </si>
  <si>
    <t>04</t>
  </si>
  <si>
    <t>Dodávka a montáž chlazení</t>
  </si>
  <si>
    <t>310235241R00</t>
  </si>
  <si>
    <t xml:space="preserve">Zazdívka otvorů pl.0,0225 m2 cihlami, tl.zdi 30 cm </t>
  </si>
  <si>
    <t>6+27+20</t>
  </si>
  <si>
    <t>310235251R00</t>
  </si>
  <si>
    <t xml:space="preserve">Zazdívka otvorů pl.0,0225 m2 cihlami, tl.zdi 45 cm </t>
  </si>
  <si>
    <t>411386611RZ1</t>
  </si>
  <si>
    <t xml:space="preserve">Zabet prostupu instal 0,0225 m2 stropů </t>
  </si>
  <si>
    <t>12*2,0*0,15</t>
  </si>
  <si>
    <t>612423631R00</t>
  </si>
  <si>
    <t xml:space="preserve">Omítka rýh stěn vápenná šířky do 30 cm, štuková </t>
  </si>
  <si>
    <t>12*2,0*0,30</t>
  </si>
  <si>
    <t>619991004RZ1</t>
  </si>
  <si>
    <t>Zakrytí střešní konstrukce montáž a demontáž</t>
  </si>
  <si>
    <t>geotextílie, OSB DESKY</t>
  </si>
  <si>
    <t xml:space="preserve">ploché střechy při instalaci kondenzačních jednotek </t>
  </si>
  <si>
    <t>4*2*2+2*2</t>
  </si>
  <si>
    <t>941941041R00</t>
  </si>
  <si>
    <t xml:space="preserve">Montáž lešení leh.řad.s podlahami,š.1,2 m, H 10 m </t>
  </si>
  <si>
    <t>pro montáž venkovní jednotky Z1 a Z3</t>
  </si>
  <si>
    <t>včetně roznášecí konstrukce na ploché střeše</t>
  </si>
  <si>
    <t>3*5*2</t>
  </si>
  <si>
    <t>941941291R00</t>
  </si>
  <si>
    <t xml:space="preserve">Příplatek za každý měsíc použití lešení k pol.1041 </t>
  </si>
  <si>
    <t>941941841R00</t>
  </si>
  <si>
    <t xml:space="preserve">Demontáž lešení leh.řad.s podlahami,š.1,2 m,H 10 m </t>
  </si>
  <si>
    <t>941955002R00</t>
  </si>
  <si>
    <t xml:space="preserve">Lešení lehké pomocné, výška podlahy do 1,9 m </t>
  </si>
  <si>
    <t>pro montáž venkovní jednotky Z2</t>
  </si>
  <si>
    <t>2*1,5</t>
  </si>
  <si>
    <t>971033121R00</t>
  </si>
  <si>
    <t xml:space="preserve">Vrtání otvorů, zeď cihelná, do 3 cm, hl. do 15 cm </t>
  </si>
  <si>
    <t>Z1:3+3</t>
  </si>
  <si>
    <t>Z2:2+2</t>
  </si>
  <si>
    <t>Z3:2+2</t>
  </si>
  <si>
    <t>971033122R00</t>
  </si>
  <si>
    <t xml:space="preserve">Vrtání otvorů, zeď cihelná, do 3 cm, hl. do 30 cm </t>
  </si>
  <si>
    <t>Z3:3+3</t>
  </si>
  <si>
    <t>971033131R00</t>
  </si>
  <si>
    <t xml:space="preserve">Vybourání otvorů zeď cihel. d=6 cm, tl. 15 cm, MVC </t>
  </si>
  <si>
    <t>Z1:8</t>
  </si>
  <si>
    <t>Z2:12</t>
  </si>
  <si>
    <t>Z3:7</t>
  </si>
  <si>
    <t>971033141R00</t>
  </si>
  <si>
    <t xml:space="preserve">Vybourání otvorů zeď cihel. d=6 cm, tl. 30 cm, MVC </t>
  </si>
  <si>
    <t>971033151R00</t>
  </si>
  <si>
    <t xml:space="preserve">Vybourání otvorů zeď cihel. d=6 cm, tl. 45 cm, MVC </t>
  </si>
  <si>
    <t>Z2:4+4</t>
  </si>
  <si>
    <t>Z3:5+5</t>
  </si>
  <si>
    <t>974031144R00</t>
  </si>
  <si>
    <t xml:space="preserve">Vysekání rýh ve zdi cihelné 7 x 15 cm </t>
  </si>
  <si>
    <t>12*2,0</t>
  </si>
  <si>
    <t>721</t>
  </si>
  <si>
    <t>Vnitřní kanalizace</t>
  </si>
  <si>
    <t>721 Vnitřní kanalizace</t>
  </si>
  <si>
    <t>721176101R00</t>
  </si>
  <si>
    <t xml:space="preserve">Potrubí HT připojovací D 32 x 1,8 mm </t>
  </si>
  <si>
    <t>3,5</t>
  </si>
  <si>
    <t>721176108RZ3</t>
  </si>
  <si>
    <t>Potrubí pro odvod kondenzátu D 20 mm včetně montáže, kotvení, spojování a tvarovek</t>
  </si>
  <si>
    <t>Potrubí kondenzátu o průměru 20 nebo 25 mm je z tvrzeného PVC o standartní délce 2m:</t>
  </si>
  <si>
    <t>• UV odolné - barevně stálé,</t>
  </si>
  <si>
    <t>• Související zboží - tvarovky : kolena 45°, kolena 90°, spojky a T kusy jsou opatřeny těsnícím O kroužkem.</t>
  </si>
  <si>
    <t>• Montáž je jednoduchá, rychlá a čistá. Není potřeba lepidla, ani svářečky.</t>
  </si>
  <si>
    <t>• Spoje se dají jednoduše rozebrat a zase složit.</t>
  </si>
  <si>
    <t>• Pro připevnění na stěnu se dodávají příchytky.</t>
  </si>
  <si>
    <t>Z1:7</t>
  </si>
  <si>
    <t>Z2:7-1,5</t>
  </si>
  <si>
    <t>Z3-3.NP:15+5</t>
  </si>
  <si>
    <t>Z3-2.NP:4+7+3</t>
  </si>
  <si>
    <t>721176109RZ3</t>
  </si>
  <si>
    <t>Potrubí pro odvod kondenzátu D 25 mm včetně montáže, kotvení, spojování a tvarovek</t>
  </si>
  <si>
    <t>Z3-2.NP:2,5</t>
  </si>
  <si>
    <t>Z1:5</t>
  </si>
  <si>
    <t>Z2:1,5</t>
  </si>
  <si>
    <t>721194101RZ3</t>
  </si>
  <si>
    <t xml:space="preserve">Zapravení potrubí PVC 20 do PP potrubí </t>
  </si>
  <si>
    <t>Provedení navrtávky svislého potrubí, utěsnění PVC potrubí např.gumovou průchodkou (flexibilní)</t>
  </si>
  <si>
    <t>721194102RZ3</t>
  </si>
  <si>
    <t xml:space="preserve">Zapravení potrubí PVC 25 do PP potrubí </t>
  </si>
  <si>
    <t>721194103R00</t>
  </si>
  <si>
    <t xml:space="preserve">Vyvedení odpadních výpustek D 32 x 1,8 </t>
  </si>
  <si>
    <t>28654740.RZ3</t>
  </si>
  <si>
    <t>HL138 sifon kondenzační DN 40  PP</t>
  </si>
  <si>
    <t>Včetně instalace a redukovaných dílů.</t>
  </si>
  <si>
    <t>998721202R00</t>
  </si>
  <si>
    <t xml:space="preserve">Přesun hmot pro vnitřní kanalizaci, výšky do 12 m </t>
  </si>
  <si>
    <t>767</t>
  </si>
  <si>
    <t>Konstrukce zámečnické</t>
  </si>
  <si>
    <t>767 Konstrukce zámečnické</t>
  </si>
  <si>
    <t>767995101R00</t>
  </si>
  <si>
    <t xml:space="preserve">Výroba a montáž kov. atypických konstr. do 5 kg </t>
  </si>
  <si>
    <t>kg</t>
  </si>
  <si>
    <t>Závěsy pro venkovní jednotky.</t>
  </si>
  <si>
    <t>Z1:2*6</t>
  </si>
  <si>
    <t>Z2:2*10</t>
  </si>
  <si>
    <t>Z3:2*8</t>
  </si>
  <si>
    <t>767995102R00</t>
  </si>
  <si>
    <t xml:space="preserve">Výroba a montáž kov. atypických konstr. do 10 kg </t>
  </si>
  <si>
    <t>8+8+6+6+4+4</t>
  </si>
  <si>
    <t>767999905RZ3</t>
  </si>
  <si>
    <t xml:space="preserve">Žárové zinkování kovových konstrukcí </t>
  </si>
  <si>
    <t>48</t>
  </si>
  <si>
    <t>998767202R00</t>
  </si>
  <si>
    <t xml:space="preserve">Přesun hmot pro zámečnické konstr., výšky do 12 m </t>
  </si>
  <si>
    <t>M24</t>
  </si>
  <si>
    <t>Montáže vzduchotechnických zařízení</t>
  </si>
  <si>
    <t>M24 Montáže vzduchotechnických zařízení</t>
  </si>
  <si>
    <t>210010120RZ3</t>
  </si>
  <si>
    <t xml:space="preserve">Mtž instalačních krytů </t>
  </si>
  <si>
    <t>2.NP:4+6+6,5+5</t>
  </si>
  <si>
    <t>3.NP:15+4+2,5+4,5+1,5</t>
  </si>
  <si>
    <t>240050501RZ3</t>
  </si>
  <si>
    <t xml:space="preserve">Mtž kondenzační jednotky chladící venkovní </t>
  </si>
  <si>
    <t>240050505RZ3</t>
  </si>
  <si>
    <t xml:space="preserve">Mtž vnitřní jednotky chladící nástěnné </t>
  </si>
  <si>
    <t>Dle specifikace</t>
  </si>
  <si>
    <t>3+4+5</t>
  </si>
  <si>
    <t>240050540RZ3</t>
  </si>
  <si>
    <t xml:space="preserve">Doplnění chladiva R410A </t>
  </si>
  <si>
    <t>12*0,002</t>
  </si>
  <si>
    <t>34*0,0022</t>
  </si>
  <si>
    <t>340923143RZ3</t>
  </si>
  <si>
    <t>Vakuování chlad.systému, tlak zkouška vč.zaučení obsluhy</t>
  </si>
  <si>
    <t>hod</t>
  </si>
  <si>
    <t>3*6</t>
  </si>
  <si>
    <t>733164101RZ3</t>
  </si>
  <si>
    <t>Montáž potrubí z měděných trubek D 6 - 12 mm s izolací</t>
  </si>
  <si>
    <t>d=6,4:30+20+22+9+15+18+18+27+17</t>
  </si>
  <si>
    <t>d=9,5:30+9+15+18+18+13+14+17</t>
  </si>
  <si>
    <t>d=12,7:20+22</t>
  </si>
  <si>
    <t>19631320.RZ3</t>
  </si>
  <si>
    <t>Trubka měděná předizolovaná CU 6,35x0,8</t>
  </si>
  <si>
    <t>(30+20+22+9+15+18+18+27+17)*1,05</t>
  </si>
  <si>
    <t>19631325.RZ3</t>
  </si>
  <si>
    <t>Trubka měděná předizolovaná CU 9,52x0,8</t>
  </si>
  <si>
    <t>(30+9+15+18+18+13+14+17)*1,05</t>
  </si>
  <si>
    <t>19631327.RZ3</t>
  </si>
  <si>
    <t>Trubka měděná předizolovaná CU 12,7x0,8</t>
  </si>
  <si>
    <t>(20+22)*1,05</t>
  </si>
  <si>
    <t>272533705RZ3</t>
  </si>
  <si>
    <t>Sada antivibrační - silentblok 4 ks</t>
  </si>
  <si>
    <t>soubor</t>
  </si>
  <si>
    <t>28377788RZ3</t>
  </si>
  <si>
    <t>Páska samolepÍcí 10m/ks pro izolaci</t>
  </si>
  <si>
    <t>8</t>
  </si>
  <si>
    <t>34213171.RZ3</t>
  </si>
  <si>
    <t>Průchodka stěnová d= 16-28/500</t>
  </si>
  <si>
    <t>12</t>
  </si>
  <si>
    <t>34213172.RZ3</t>
  </si>
  <si>
    <t>Průchodka stěnová d= 27-48/500</t>
  </si>
  <si>
    <t>potr.9,52 IZ:10</t>
  </si>
  <si>
    <t>potr.12,7 IZ:2</t>
  </si>
  <si>
    <t>429172001.RZ3</t>
  </si>
  <si>
    <t>Venkovní kondenzační jednotka multisplit pro 3 vnitřní jednotky</t>
  </si>
  <si>
    <t>CHLADÍCÍ VÝKON 6,1 kW, PŘÍKON CHLAZENÍ 1,91 kW, PROUD CHLAZENÍ 8,47 A, 230 V/ 50Hz</t>
  </si>
  <si>
    <t>PRŮTOK VZDUCHU 3.200 m3//h, VÁHA 62 kg,</t>
  </si>
  <si>
    <t>AKUSTICKÝ TLAK 56 dB, ROZMĚR 963x700x396 mm, ENERG.TŘÍDA CHLAZENÍ - A++</t>
  </si>
  <si>
    <t>429172004.RZ3</t>
  </si>
  <si>
    <t>Venkovní kondenzační jednotka multisplit pro 4 - 5 vnitřní jednotky</t>
  </si>
  <si>
    <t>CHLADÍCÍ VÝKON 12,1 kW, PŘÍKON CHLAZENÍ 3,59 kW, PROUD CHLAZENÍ 16,43 A, 230 V/ 50Hz</t>
  </si>
  <si>
    <t>PRŮTOK VZDUCHU 5.500 m3//h, VÁHA 95 kg,</t>
  </si>
  <si>
    <t>AKUSTICKÝ TLAK 54 dB, ROZMĚR 1015x1103x440 mm, ENERG.TŘÍDA CHLAZENÍ - A</t>
  </si>
  <si>
    <t>1+1</t>
  </si>
  <si>
    <t>429172006.RZ3</t>
  </si>
  <si>
    <t>Vnitřní chladící jednotka nástěnná - 2,1 kW</t>
  </si>
  <si>
    <t>VNITŘNÍ CHLADÍCÍ JEDNOTKA NÁSTĚNNÁ</t>
  </si>
  <si>
    <t xml:space="preserve">CHLADÍCÍ VÝKON 2,1 kW, 230 V/ 50Hz, </t>
  </si>
  <si>
    <t xml:space="preserve">PRŮTOK VZDUCHU 300-580 m3//h, HMOT. 9,0 kg, </t>
  </si>
  <si>
    <t>AKUSTICKÝ TLAK 28-41 dB, ROZMĚR 845x275x180 mm, ODVLHČENÍ 0,6 l/hod.</t>
  </si>
  <si>
    <t>Dálkové ovládání.</t>
  </si>
  <si>
    <t>7</t>
  </si>
  <si>
    <t>429172007.RZ3</t>
  </si>
  <si>
    <t>Vnitřní chladící jednotka nástěnná - 2,6 kW</t>
  </si>
  <si>
    <t xml:space="preserve">CHLADÍCÍ VÝKON 2,6 kW, 230 V/ 50Hz, </t>
  </si>
  <si>
    <t xml:space="preserve">PRŮTOK VZDUCHU 300-600 m3//h, HMOT. 9,0 kg, </t>
  </si>
  <si>
    <t>AKUSTICKÝ TLAK 28-42 dB, ROZMĚR 845x275x180 mm, ODVLHČENÍ 0,8 l/hod.</t>
  </si>
  <si>
    <t>429172008.RZ3</t>
  </si>
  <si>
    <t>Vnitřní chladící jednotka nástěnná - 3,5 kW</t>
  </si>
  <si>
    <t xml:space="preserve">CHLADÍCÍ VÝKON 3,5 kW, 230 V/ 50Hz, PRŮTOK VZDUCHU 300-600 m3//h, HMOT. 9,0 kg, </t>
  </si>
  <si>
    <t xml:space="preserve">AKUSTICKÝ TLAK 39/36/31 dB, AK.VÝKON 58 dB,  </t>
  </si>
  <si>
    <t>ROZMĚR 845x275x180 mm, ODVLHČENÍ 1,2 l/hod.</t>
  </si>
  <si>
    <t>979017112R00</t>
  </si>
  <si>
    <t xml:space="preserve">Svislé přemístění vyb. hmot nošením na H do 3,5 m </t>
  </si>
  <si>
    <t>979017191R00</t>
  </si>
  <si>
    <t xml:space="preserve">Příplatek k přemístění suti za dalších H 3,5 m </t>
  </si>
  <si>
    <t>979999997R00</t>
  </si>
  <si>
    <t xml:space="preserve">Poplatek za skládku čistá suť </t>
  </si>
  <si>
    <t>04 Dodávka a montáž chlazení</t>
  </si>
  <si>
    <t>05</t>
  </si>
  <si>
    <t>Elektroinstalace</t>
  </si>
  <si>
    <t>24*0,1</t>
  </si>
  <si>
    <t>612423531R00</t>
  </si>
  <si>
    <t xml:space="preserve">Omítka rýh stěn vápenná šířky do 15 cm, štuková </t>
  </si>
  <si>
    <t>24*0,15</t>
  </si>
  <si>
    <t>971031200RZ1</t>
  </si>
  <si>
    <t xml:space="preserve">Bourání otv zdi cih 0,02m2, tl 30cm </t>
  </si>
  <si>
    <t>Vstup do R31,R32</t>
  </si>
  <si>
    <t>971031300RZZ</t>
  </si>
  <si>
    <t xml:space="preserve">Průchod otv zdi cih 0,02m2, tl 45cm </t>
  </si>
  <si>
    <t>Přechod od vypínače do venkovního prostoru</t>
  </si>
  <si>
    <t>Z1:2</t>
  </si>
  <si>
    <t>Z2,Z3:6</t>
  </si>
  <si>
    <t>974031142R00</t>
  </si>
  <si>
    <t xml:space="preserve">Vysekání rýh ve zdi cihelné 7 x 7 cm </t>
  </si>
  <si>
    <t>M21</t>
  </si>
  <si>
    <t>Elektromontáže</t>
  </si>
  <si>
    <t>M21 Elektromontáže</t>
  </si>
  <si>
    <t>210010022R00</t>
  </si>
  <si>
    <t xml:space="preserve">Trubka tuhá z PVC uložená pevně, 23 mm </t>
  </si>
  <si>
    <t>Cena včetně úchytného materiálu</t>
  </si>
  <si>
    <t>pro Z1:6</t>
  </si>
  <si>
    <t>pro Z2:9</t>
  </si>
  <si>
    <t>pro Z3:12</t>
  </si>
  <si>
    <t>210010107U00</t>
  </si>
  <si>
    <t xml:space="preserve">Mtž lišta vkládací s víčkem š -20mm </t>
  </si>
  <si>
    <t>Včetně úchytného materiálu</t>
  </si>
  <si>
    <t>Z1:6</t>
  </si>
  <si>
    <t>Z2:18</t>
  </si>
  <si>
    <t>Z3:16</t>
  </si>
  <si>
    <t>prořez:4</t>
  </si>
  <si>
    <t>210010110U00</t>
  </si>
  <si>
    <t xml:space="preserve">Mtž lišta vkládací s víčkem š -80mm </t>
  </si>
  <si>
    <t>Včetně upevňovacího materiálu</t>
  </si>
  <si>
    <t>R32:22</t>
  </si>
  <si>
    <t>R31:42</t>
  </si>
  <si>
    <t>210100001R00</t>
  </si>
  <si>
    <t xml:space="preserve">Ukončení vodičů v rozvaděči + zapojení do 2,5 mm2 </t>
  </si>
  <si>
    <t>R31:6</t>
  </si>
  <si>
    <t>R32:3</t>
  </si>
  <si>
    <t>210100002R00</t>
  </si>
  <si>
    <t xml:space="preserve">Ukončení vodičů v rozvaděči + zapojení do 6 mm2 </t>
  </si>
  <si>
    <t>R32:2</t>
  </si>
  <si>
    <t>R31:4</t>
  </si>
  <si>
    <t>210110511RZ1</t>
  </si>
  <si>
    <t>Vypínač vačkový v krytu S 25 VP, VL 01, 02 včetně dodávky vypínače 25A IP65</t>
  </si>
  <si>
    <t>pro napojení Z1</t>
  </si>
  <si>
    <t>210110513RZ2</t>
  </si>
  <si>
    <t>Vypínač vačkový v krytu S 32VP, VL 01,02 včetně dodávky vypínače 32A IP65</t>
  </si>
  <si>
    <t>pro Z2, Z3</t>
  </si>
  <si>
    <t>210120401R00</t>
  </si>
  <si>
    <t xml:space="preserve">Jistič vzduch.1pólový do 25 A IJV-IJM-PO bez krytu </t>
  </si>
  <si>
    <t>pro R32</t>
  </si>
  <si>
    <t>210120421U00</t>
  </si>
  <si>
    <t xml:space="preserve">Mtž jistič nn 1pól -63A bez krytu </t>
  </si>
  <si>
    <t>pro R 31</t>
  </si>
  <si>
    <t>210190002RZ3</t>
  </si>
  <si>
    <t xml:space="preserve">Montáž celoplechových rozvodnic do váhy 50 kg </t>
  </si>
  <si>
    <t>Úprava v R31 a R32, výplet, popis, osazení jističů, úprava krytů - vše dle potřeby</t>
  </si>
  <si>
    <t>210200010RZ4</t>
  </si>
  <si>
    <t>Svítidlo DEMONTÁŽ</t>
  </si>
  <si>
    <t>Dle potřeby, kompletní demontáž světel</t>
  </si>
  <si>
    <t>210200010RZ5</t>
  </si>
  <si>
    <t xml:space="preserve">Svítidlo montáž a zapojení </t>
  </si>
  <si>
    <t>Zpětná montáž světel</t>
  </si>
  <si>
    <t>210220003RT3</t>
  </si>
  <si>
    <t>Vedení uzemňovací na povrchu Cu do 50 mm2 včetně dodávky CY 6 mm2</t>
  </si>
  <si>
    <t>SEBT</t>
  </si>
  <si>
    <t>Z1:21</t>
  </si>
  <si>
    <t>Z2:43</t>
  </si>
  <si>
    <t>Z3:38</t>
  </si>
  <si>
    <t>prořez:10</t>
  </si>
  <si>
    <t>210290752R00</t>
  </si>
  <si>
    <t xml:space="preserve">Montáž ventilátoru nad 1,5 kW </t>
  </si>
  <si>
    <t>montáž všech jednotek, zapojení, montáž ovládání jednotek</t>
  </si>
  <si>
    <t>Z1:1</t>
  </si>
  <si>
    <t>V1-3:3</t>
  </si>
  <si>
    <t>Z2:1</t>
  </si>
  <si>
    <t>V4-7:4</t>
  </si>
  <si>
    <t>Z3:1</t>
  </si>
  <si>
    <t>V8-12:5</t>
  </si>
  <si>
    <t>210800126RZ6</t>
  </si>
  <si>
    <t>Kabel CYKY 750 V 3x2,5 mm2 uložen pevně včetně dodávky kabelu 3Cx2,5</t>
  </si>
  <si>
    <t>pro Z1 včetně prořezu</t>
  </si>
  <si>
    <t>210800127RZ7</t>
  </si>
  <si>
    <t>Kabel CYKY 750 V 3x4 mm2 uložen pevně včetně dodávky kabelu 3Cx4</t>
  </si>
  <si>
    <t>přívody</t>
  </si>
  <si>
    <t>Z2:23</t>
  </si>
  <si>
    <t>Z3:22</t>
  </si>
  <si>
    <t>prořez:6</t>
  </si>
  <si>
    <t>210800135RZ8</t>
  </si>
  <si>
    <t>Kabel CYKY 750 V 5x1,5 mm2 uložen pevně včetně dodávky kabelu</t>
  </si>
  <si>
    <t>napájení a ovládání vnitřních jednotek</t>
  </si>
  <si>
    <t>V1:8</t>
  </si>
  <si>
    <t>V2:14</t>
  </si>
  <si>
    <t>V3:19</t>
  </si>
  <si>
    <t>V4:14</t>
  </si>
  <si>
    <t>V5:13</t>
  </si>
  <si>
    <t>V6:21</t>
  </si>
  <si>
    <t>V7:22</t>
  </si>
  <si>
    <t>V8:13</t>
  </si>
  <si>
    <t>V9:19</t>
  </si>
  <si>
    <t>V10:13</t>
  </si>
  <si>
    <t>V11:16</t>
  </si>
  <si>
    <t>V12:21</t>
  </si>
  <si>
    <t>prořez:25</t>
  </si>
  <si>
    <t>34571093</t>
  </si>
  <si>
    <t>Trubka elektroinstalační tuhá z PVC 1532</t>
  </si>
  <si>
    <t>27*1,05</t>
  </si>
  <si>
    <t>34572130</t>
  </si>
  <si>
    <t>Lišta vkládací z PVC délka 2 m  LV 70x40</t>
  </si>
  <si>
    <t>64*1,05</t>
  </si>
  <si>
    <t>34572171</t>
  </si>
  <si>
    <t>Lišta hranatá LHD 20x10, délka 3m</t>
  </si>
  <si>
    <t>44*1,05</t>
  </si>
  <si>
    <t>35822001017</t>
  </si>
  <si>
    <t>Jistič do 80 A 1 pól. charakteristika B, LTN-25B-1</t>
  </si>
  <si>
    <t>35822001018</t>
  </si>
  <si>
    <t>Jistič do 80 A 1 pól. charakteristika B, LTN-32B-1</t>
  </si>
  <si>
    <t>R 31</t>
  </si>
  <si>
    <t>05 Elektroinstalace</t>
  </si>
  <si>
    <t>Slepý rozpočet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</si>
</sst>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7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centerContinuous"/>
    </xf>
    <xf numFmtId="0" fontId="3" fillId="0" borderId="21" xfId="0" applyFont="1" applyBorder="1"/>
    <xf numFmtId="49" fontId="3" fillId="0" borderId="22" xfId="0" applyNumberFormat="1" applyFont="1" applyBorder="1" applyAlignment="1">
      <alignment horizontal="left"/>
    </xf>
    <xf numFmtId="0" fontId="1" fillId="0" borderId="23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4" xfId="0" applyFont="1" applyBorder="1" applyAlignment="1">
      <alignment horizontal="left"/>
    </xf>
    <xf numFmtId="0" fontId="7" fillId="0" borderId="23" xfId="0" applyFont="1" applyBorder="1"/>
    <xf numFmtId="49" fontId="3" fillId="0" borderId="24" xfId="0" applyNumberFormat="1" applyFont="1" applyBorder="1" applyAlignment="1">
      <alignment horizontal="left"/>
    </xf>
    <xf numFmtId="49" fontId="7" fillId="2" borderId="23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4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5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6" xfId="0" applyFont="1" applyBorder="1"/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NumberFormat="1" applyFont="1" applyBorder="1"/>
    <xf numFmtId="0" fontId="3" fillId="0" borderId="27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7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3" fontId="1" fillId="0" borderId="0" xfId="0" applyNumberFormat="1" applyFont="1"/>
    <xf numFmtId="0" fontId="3" fillId="0" borderId="23" xfId="0" applyFont="1" applyBorder="1"/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3" xfId="0" applyFont="1" applyBorder="1"/>
    <xf numFmtId="0" fontId="1" fillId="0" borderId="34" xfId="0" applyFont="1" applyBorder="1"/>
    <xf numFmtId="3" fontId="1" fillId="0" borderId="22" xfId="0" applyNumberFormat="1" applyFont="1" applyBorder="1"/>
    <xf numFmtId="0" fontId="1" fillId="0" borderId="18" xfId="0" applyFont="1" applyBorder="1"/>
    <xf numFmtId="3" fontId="1" fillId="0" borderId="20" xfId="0" applyNumberFormat="1" applyFont="1" applyBorder="1"/>
    <xf numFmtId="0" fontId="1" fillId="0" borderId="19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34" xfId="0" applyFont="1" applyBorder="1" applyAlignment="1">
      <alignment shrinkToFit="1"/>
    </xf>
    <xf numFmtId="0" fontId="1" fillId="0" borderId="36" xfId="0" applyFont="1" applyBorder="1"/>
    <xf numFmtId="0" fontId="1" fillId="0" borderId="25" xfId="0" applyFont="1" applyBorder="1"/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7" fillId="2" borderId="18" xfId="0" applyFont="1" applyFill="1" applyBorder="1"/>
    <xf numFmtId="0" fontId="7" fillId="2" borderId="20" xfId="0" applyFont="1" applyFill="1" applyBorder="1"/>
    <xf numFmtId="0" fontId="7" fillId="2" borderId="19" xfId="0" applyFont="1" applyFill="1" applyBorder="1"/>
    <xf numFmtId="0" fontId="7" fillId="2" borderId="41" xfId="0" applyFont="1" applyFill="1" applyBorder="1"/>
    <xf numFmtId="0" fontId="7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167" fontId="1" fillId="0" borderId="1" xfId="0" applyNumberFormat="1" applyFont="1" applyBorder="1" applyAlignment="1">
      <alignment horizontal="right" indent="2"/>
    </xf>
    <xf numFmtId="167" fontId="1" fillId="0" borderId="27" xfId="0" applyNumberFormat="1" applyFont="1" applyBorder="1" applyAlignment="1">
      <alignment horizontal="right" indent="2"/>
    </xf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7" xfId="0" applyFont="1" applyFill="1" applyBorder="1"/>
    <xf numFmtId="0" fontId="6" fillId="2" borderId="40" xfId="0" applyFont="1" applyFill="1" applyBorder="1"/>
    <xf numFmtId="0" fontId="6" fillId="2" borderId="38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/>
      <protection/>
    </xf>
    <xf numFmtId="49" fontId="7" fillId="0" borderId="51" xfId="20" applyNumberFormat="1" applyFont="1" applyBorder="1">
      <alignment/>
      <protection/>
    </xf>
    <xf numFmtId="49" fontId="1" fillId="0" borderId="51" xfId="20" applyNumberFormat="1" applyFont="1" applyBorder="1">
      <alignment/>
      <protection/>
    </xf>
    <xf numFmtId="49" fontId="1" fillId="0" borderId="51" xfId="20" applyNumberFormat="1" applyFont="1" applyBorder="1" applyAlignment="1">
      <alignment horizontal="right"/>
      <protection/>
    </xf>
    <xf numFmtId="0" fontId="1" fillId="0" borderId="52" xfId="20" applyFont="1" applyBorder="1">
      <alignment/>
      <protection/>
    </xf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49" fontId="7" fillId="0" borderId="56" xfId="20" applyNumberFormat="1" applyFont="1" applyBorder="1">
      <alignment/>
      <protection/>
    </xf>
    <xf numFmtId="49" fontId="1" fillId="0" borderId="56" xfId="20" applyNumberFormat="1" applyFont="1" applyBorder="1">
      <alignment/>
      <protection/>
    </xf>
    <xf numFmtId="49" fontId="1" fillId="0" borderId="56" xfId="20" applyNumberFormat="1" applyFont="1" applyBorder="1" applyAlignment="1">
      <alignment horizontal="right"/>
      <protection/>
    </xf>
    <xf numFmtId="0" fontId="1" fillId="0" borderId="57" xfId="20" applyFont="1" applyBorder="1" applyAlignment="1">
      <alignment horizontal="left"/>
      <protection/>
    </xf>
    <xf numFmtId="0" fontId="1" fillId="0" borderId="56" xfId="20" applyFont="1" applyBorder="1" applyAlignment="1">
      <alignment horizontal="left"/>
      <protection/>
    </xf>
    <xf numFmtId="0" fontId="1" fillId="0" borderId="58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3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2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7" fillId="2" borderId="6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8" xfId="0" applyFont="1" applyBorder="1"/>
    <xf numFmtId="3" fontId="1" fillId="0" borderId="3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2" borderId="37" xfId="0" applyFont="1" applyFill="1" applyBorder="1"/>
    <xf numFmtId="0" fontId="7" fillId="2" borderId="40" xfId="0" applyFont="1" applyFill="1" applyBorder="1"/>
    <xf numFmtId="0" fontId="1" fillId="2" borderId="40" xfId="0" applyFont="1" applyFill="1" applyBorder="1"/>
    <xf numFmtId="4" fontId="1" fillId="2" borderId="48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7" fillId="2" borderId="40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9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51" xfId="20" applyFont="1" applyBorder="1">
      <alignment/>
      <protection/>
    </xf>
    <xf numFmtId="0" fontId="3" fillId="0" borderId="52" xfId="20" applyFont="1" applyBorder="1" applyAlignment="1">
      <alignment horizontal="right"/>
      <protection/>
    </xf>
    <xf numFmtId="49" fontId="1" fillId="0" borderId="51" xfId="20" applyNumberFormat="1" applyFont="1" applyBorder="1" applyAlignment="1">
      <alignment horizontal="left"/>
      <protection/>
    </xf>
    <xf numFmtId="0" fontId="1" fillId="0" borderId="53" xfId="20" applyFont="1" applyBorder="1">
      <alignment/>
      <protection/>
    </xf>
    <xf numFmtId="49" fontId="1" fillId="0" borderId="54" xfId="20" applyNumberFormat="1" applyFont="1" applyBorder="1" applyAlignment="1">
      <alignment horizontal="center"/>
      <protection/>
    </xf>
    <xf numFmtId="0" fontId="1" fillId="0" borderId="56" xfId="20" applyFont="1" applyBorder="1">
      <alignment/>
      <protection/>
    </xf>
    <xf numFmtId="0" fontId="1" fillId="0" borderId="57" xfId="20" applyFont="1" applyBorder="1" applyAlignment="1">
      <alignment horizontal="center" shrinkToFit="1"/>
      <protection/>
    </xf>
    <xf numFmtId="0" fontId="1" fillId="0" borderId="56" xfId="20" applyFont="1" applyBorder="1" applyAlignment="1">
      <alignment horizontal="center" shrinkToFit="1"/>
      <protection/>
    </xf>
    <xf numFmtId="0" fontId="1" fillId="0" borderId="58" xfId="20" applyFont="1" applyBorder="1" applyAlignment="1">
      <alignment horizontal="center" shrinkToFit="1"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5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 wrapText="1"/>
      <protection/>
    </xf>
    <xf numFmtId="0" fontId="7" fillId="0" borderId="17" xfId="20" applyFont="1" applyBorder="1" applyAlignment="1">
      <alignment horizontal="center"/>
      <protection/>
    </xf>
    <xf numFmtId="49" fontId="7" fillId="0" borderId="17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8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6" xfId="20" applyFont="1" applyBorder="1" applyAlignment="1">
      <alignment horizontal="center" vertical="top"/>
      <protection/>
    </xf>
    <xf numFmtId="49" fontId="8" fillId="0" borderId="16" xfId="20" applyNumberFormat="1" applyFont="1" applyBorder="1" applyAlignment="1">
      <alignment horizontal="left" vertical="top"/>
      <protection/>
    </xf>
    <xf numFmtId="0" fontId="8" fillId="0" borderId="16" xfId="20" applyFont="1" applyBorder="1" applyAlignment="1">
      <alignment vertical="top" wrapText="1"/>
      <protection/>
    </xf>
    <xf numFmtId="49" fontId="8" fillId="0" borderId="16" xfId="20" applyNumberFormat="1" applyFont="1" applyBorder="1" applyAlignment="1">
      <alignment horizontal="center" shrinkToFit="1"/>
      <protection/>
    </xf>
    <xf numFmtId="4" fontId="8" fillId="0" borderId="16" xfId="20" applyNumberFormat="1" applyFont="1" applyBorder="1" applyAlignment="1">
      <alignment horizontal="right"/>
      <protection/>
    </xf>
    <xf numFmtId="4" fontId="8" fillId="0" borderId="16" xfId="20" applyNumberFormat="1" applyFont="1" applyBorder="1">
      <alignment/>
      <protection/>
    </xf>
    <xf numFmtId="168" fontId="8" fillId="0" borderId="16" xfId="20" applyNumberFormat="1" applyFont="1" applyBorder="1">
      <alignment/>
      <protection/>
    </xf>
    <xf numFmtId="4" fontId="8" fillId="0" borderId="8" xfId="20" applyNumberFormat="1" applyFont="1" applyBorder="1">
      <alignment/>
      <protection/>
    </xf>
    <xf numFmtId="0" fontId="3" fillId="0" borderId="17" xfId="20" applyFont="1" applyBorder="1" applyAlignment="1">
      <alignment horizontal="center"/>
      <protection/>
    </xf>
    <xf numFmtId="49" fontId="3" fillId="0" borderId="17" xfId="20" applyNumberFormat="1" applyFont="1" applyBorder="1" applyAlignment="1">
      <alignment horizontal="left"/>
      <protection/>
    </xf>
    <xf numFmtId="0" fontId="13" fillId="6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7" xfId="20" applyNumberFormat="1" applyFont="1" applyBorder="1" applyAlignment="1">
      <alignment horizontal="right"/>
      <protection/>
    </xf>
    <xf numFmtId="49" fontId="16" fillId="6" borderId="62" xfId="20" applyNumberFormat="1" applyFont="1" applyFill="1" applyBorder="1" applyAlignment="1">
      <alignment horizontal="left" wrapText="1"/>
      <protection/>
    </xf>
    <xf numFmtId="49" fontId="17" fillId="0" borderId="63" xfId="0" applyNumberFormat="1" applyFont="1" applyBorder="1" applyAlignment="1">
      <alignment horizontal="left" wrapText="1"/>
    </xf>
    <xf numFmtId="4" fontId="16" fillId="6" borderId="64" xfId="20" applyNumberFormat="1" applyFont="1" applyFill="1" applyBorder="1" applyAlignment="1">
      <alignment horizontal="right" wrapText="1"/>
      <protection/>
    </xf>
    <xf numFmtId="0" fontId="16" fillId="6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5" xfId="20" applyFont="1" applyFill="1" applyBorder="1" applyAlignment="1">
      <alignment horizontal="center"/>
      <protection/>
    </xf>
    <xf numFmtId="49" fontId="18" fillId="2" borderId="15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5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5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5" xfId="0" applyNumberFormat="1" applyFont="1" applyBorder="1"/>
    <xf numFmtId="3" fontId="15" fillId="0" borderId="0" xfId="20" applyNumberFormat="1" applyFont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1"/>
  <sheetViews>
    <sheetView showGridLines="0" tabSelected="1" zoomScaleSheetLayoutView="75" workbookViewId="0" topLeftCell="B25">
      <selection activeCell="F41" sqref="F4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766</v>
      </c>
      <c r="E2" s="5"/>
      <c r="F2" s="4"/>
      <c r="G2" s="6"/>
      <c r="H2" s="7" t="s">
        <v>0</v>
      </c>
      <c r="I2" s="8">
        <f ca="1">TODAY()</f>
        <v>44626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4">
        <f>ROUND(G31,0)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21</v>
      </c>
      <c r="E21" s="31" t="s">
        <v>12</v>
      </c>
      <c r="F21" s="37"/>
      <c r="G21" s="38"/>
      <c r="H21" s="38"/>
      <c r="I21" s="39">
        <f>ROUND(H31,0)</f>
        <v>0</v>
      </c>
      <c r="J21" s="40"/>
      <c r="K21" s="36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0" ht="12.75">
      <c r="B30" s="60" t="s">
        <v>106</v>
      </c>
      <c r="C30" s="61" t="s">
        <v>107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 aca="true" t="shared" si="0" ref="I30">(G30*SazbaDPH1)/100+(H30*SazbaDPH2)/100</f>
        <v>0</v>
      </c>
      <c r="J30" s="67" t="str">
        <f aca="true" t="shared" si="1" ref="J30">IF(CelkemObjekty=0,"",F30/CelkemObjekty*100)</f>
        <v/>
      </c>
    </row>
    <row r="31" spans="2:10" ht="17.25" customHeight="1">
      <c r="B31" s="75" t="s">
        <v>19</v>
      </c>
      <c r="C31" s="76"/>
      <c r="D31" s="77"/>
      <c r="E31" s="78"/>
      <c r="F31" s="79">
        <f>SUM(F30:F30)</f>
        <v>0</v>
      </c>
      <c r="G31" s="79">
        <f>SUM(G30:G30)</f>
        <v>0</v>
      </c>
      <c r="H31" s="79">
        <f>SUM(H30:H30)</f>
        <v>0</v>
      </c>
      <c r="I31" s="79">
        <f>SUM(I30:I30)</f>
        <v>0</v>
      </c>
      <c r="J31" s="80" t="str">
        <f aca="true" t="shared" si="2" ref="J31">IF(CelkemObjekty=0,"",F31/CelkemObjekty*100)</f>
        <v/>
      </c>
    </row>
    <row r="32" spans="2:11" ht="12.75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 ht="9.75" customHeight="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 ht="7.5" customHeight="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 ht="18">
      <c r="B35" s="13" t="s">
        <v>20</v>
      </c>
      <c r="C35" s="53"/>
      <c r="D35" s="53"/>
      <c r="E35" s="53"/>
      <c r="F35" s="53"/>
      <c r="G35" s="53"/>
      <c r="H35" s="53"/>
      <c r="I35" s="53"/>
      <c r="J35" s="53"/>
      <c r="K35" s="81"/>
    </row>
    <row r="36" ht="12.75">
      <c r="K36" s="81"/>
    </row>
    <row r="37" spans="2:10" ht="25.5">
      <c r="B37" s="82" t="s">
        <v>21</v>
      </c>
      <c r="C37" s="83" t="s">
        <v>22</v>
      </c>
      <c r="D37" s="56"/>
      <c r="E37" s="57"/>
      <c r="F37" s="58" t="s">
        <v>17</v>
      </c>
      <c r="G37" s="59" t="str">
        <f>CONCATENATE("Základ DPH ",SazbaDPH1," %")</f>
        <v>Základ DPH 15 %</v>
      </c>
      <c r="H37" s="58" t="str">
        <f>CONCATENATE("Základ DPH ",SazbaDPH2," %")</f>
        <v>Základ DPH 21 %</v>
      </c>
      <c r="I37" s="59" t="s">
        <v>18</v>
      </c>
      <c r="J37" s="58" t="s">
        <v>12</v>
      </c>
    </row>
    <row r="38" spans="2:10" ht="12.75">
      <c r="B38" s="84" t="s">
        <v>106</v>
      </c>
      <c r="C38" s="85" t="s">
        <v>133</v>
      </c>
      <c r="D38" s="62"/>
      <c r="E38" s="63"/>
      <c r="F38" s="64">
        <f>G38+H38+I38</f>
        <v>0</v>
      </c>
      <c r="G38" s="65">
        <v>0</v>
      </c>
      <c r="H38" s="66">
        <v>0</v>
      </c>
      <c r="I38" s="73">
        <f aca="true" t="shared" si="3" ref="I38:I42">(G38*SazbaDPH1)/100+(H38*SazbaDPH2)/100</f>
        <v>0</v>
      </c>
      <c r="J38" s="67" t="str">
        <f aca="true" t="shared" si="4" ref="J38:J42">IF(CelkemObjekty=0,"",F38/CelkemObjekty*100)</f>
        <v/>
      </c>
    </row>
    <row r="39" spans="2:10" ht="12.75">
      <c r="B39" s="86" t="s">
        <v>106</v>
      </c>
      <c r="C39" s="87" t="s">
        <v>152</v>
      </c>
      <c r="D39" s="70"/>
      <c r="E39" s="71"/>
      <c r="F39" s="72">
        <f aca="true" t="shared" si="5" ref="F39:F42">G39+H39+I39</f>
        <v>0</v>
      </c>
      <c r="G39" s="73">
        <v>0</v>
      </c>
      <c r="H39" s="74">
        <v>0</v>
      </c>
      <c r="I39" s="73">
        <f t="shared" si="3"/>
        <v>0</v>
      </c>
      <c r="J39" s="67" t="str">
        <f t="shared" si="4"/>
        <v/>
      </c>
    </row>
    <row r="40" spans="2:10" ht="12.75">
      <c r="B40" s="86" t="s">
        <v>106</v>
      </c>
      <c r="C40" s="87" t="s">
        <v>453</v>
      </c>
      <c r="D40" s="70"/>
      <c r="E40" s="71"/>
      <c r="F40" s="72">
        <f t="shared" si="5"/>
        <v>0</v>
      </c>
      <c r="G40" s="73">
        <v>0</v>
      </c>
      <c r="H40" s="74">
        <v>0</v>
      </c>
      <c r="I40" s="73">
        <f t="shared" si="3"/>
        <v>0</v>
      </c>
      <c r="J40" s="67" t="str">
        <f t="shared" si="4"/>
        <v/>
      </c>
    </row>
    <row r="41" spans="2:10" ht="12.75">
      <c r="B41" s="86" t="s">
        <v>106</v>
      </c>
      <c r="C41" s="87" t="s">
        <v>643</v>
      </c>
      <c r="D41" s="70"/>
      <c r="E41" s="71"/>
      <c r="F41" s="72">
        <f t="shared" si="5"/>
        <v>0</v>
      </c>
      <c r="G41" s="73">
        <v>0</v>
      </c>
      <c r="H41" s="74">
        <v>0</v>
      </c>
      <c r="I41" s="73">
        <f t="shared" si="3"/>
        <v>0</v>
      </c>
      <c r="J41" s="67" t="str">
        <f t="shared" si="4"/>
        <v/>
      </c>
    </row>
    <row r="42" spans="2:10" ht="12.75">
      <c r="B42" s="86" t="s">
        <v>106</v>
      </c>
      <c r="C42" s="87" t="s">
        <v>765</v>
      </c>
      <c r="D42" s="70"/>
      <c r="E42" s="71"/>
      <c r="F42" s="72">
        <f t="shared" si="5"/>
        <v>0</v>
      </c>
      <c r="G42" s="73">
        <v>0</v>
      </c>
      <c r="H42" s="74">
        <v>0</v>
      </c>
      <c r="I42" s="73">
        <f t="shared" si="3"/>
        <v>0</v>
      </c>
      <c r="J42" s="67" t="str">
        <f t="shared" si="4"/>
        <v/>
      </c>
    </row>
    <row r="43" spans="2:10" ht="12.75">
      <c r="B43" s="75" t="s">
        <v>19</v>
      </c>
      <c r="C43" s="76"/>
      <c r="D43" s="77"/>
      <c r="E43" s="78"/>
      <c r="F43" s="79">
        <f>SUM(F38:F42)</f>
        <v>0</v>
      </c>
      <c r="G43" s="88">
        <f>SUM(G38:G42)</f>
        <v>0</v>
      </c>
      <c r="H43" s="79">
        <f>SUM(H38:H42)</f>
        <v>0</v>
      </c>
      <c r="I43" s="88">
        <f>SUM(I38:I42)</f>
        <v>0</v>
      </c>
      <c r="J43" s="80" t="str">
        <f aca="true" t="shared" si="6" ref="J43">IF(CelkemObjekty=0,"",F43/CelkemObjekty*100)</f>
        <v/>
      </c>
    </row>
    <row r="44" ht="9" customHeight="1"/>
    <row r="45" ht="6" customHeight="1"/>
    <row r="46" ht="3" customHeight="1"/>
    <row r="47" ht="6.75" customHeight="1"/>
    <row r="48" spans="2:10" ht="20.25" customHeight="1">
      <c r="B48" s="13" t="s">
        <v>23</v>
      </c>
      <c r="C48" s="53"/>
      <c r="D48" s="53"/>
      <c r="E48" s="53"/>
      <c r="F48" s="53"/>
      <c r="G48" s="53"/>
      <c r="H48" s="53"/>
      <c r="I48" s="53"/>
      <c r="J48" s="53"/>
    </row>
    <row r="49" ht="9" customHeight="1"/>
    <row r="50" spans="2:10" ht="12.75">
      <c r="B50" s="55" t="s">
        <v>24</v>
      </c>
      <c r="C50" s="56"/>
      <c r="D50" s="56"/>
      <c r="E50" s="58" t="s">
        <v>12</v>
      </c>
      <c r="F50" s="58" t="s">
        <v>25</v>
      </c>
      <c r="G50" s="59" t="s">
        <v>26</v>
      </c>
      <c r="H50" s="58" t="s">
        <v>27</v>
      </c>
      <c r="I50" s="59" t="s">
        <v>28</v>
      </c>
      <c r="J50" s="89" t="s">
        <v>29</v>
      </c>
    </row>
    <row r="51" spans="2:10" ht="12.75">
      <c r="B51" s="60" t="s">
        <v>155</v>
      </c>
      <c r="C51" s="61" t="s">
        <v>156</v>
      </c>
      <c r="D51" s="62"/>
      <c r="E51" s="90" t="str">
        <f>IF(SUM(SoucetDilu)=0,"",SUM(F51:J51)/SUM(SoucetDilu)*100)</f>
        <v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8" t="s">
        <v>206</v>
      </c>
      <c r="C52" s="69" t="s">
        <v>207</v>
      </c>
      <c r="D52" s="70"/>
      <c r="E52" s="91" t="str">
        <f>IF(SUM(SoucetDilu)=0,"",SUM(F52:J52)/SUM(SoucetDilu)*100)</f>
        <v/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</row>
    <row r="53" spans="2:10" ht="12.75">
      <c r="B53" s="68" t="s">
        <v>213</v>
      </c>
      <c r="C53" s="69" t="s">
        <v>214</v>
      </c>
      <c r="D53" s="70"/>
      <c r="E53" s="91" t="str">
        <f>IF(SUM(SoucetDilu)=0,"",SUM(F53:J53)/SUM(SoucetDilu)*100)</f>
        <v/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</row>
    <row r="54" spans="2:10" ht="12.75">
      <c r="B54" s="68" t="s">
        <v>254</v>
      </c>
      <c r="C54" s="69" t="s">
        <v>255</v>
      </c>
      <c r="D54" s="70"/>
      <c r="E54" s="91" t="str">
        <f>IF(SUM(SoucetDilu)=0,"",SUM(F54:J54)/SUM(SoucetDilu)*100)</f>
        <v/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</row>
    <row r="55" spans="2:10" ht="12.75">
      <c r="B55" s="68" t="s">
        <v>329</v>
      </c>
      <c r="C55" s="69" t="s">
        <v>330</v>
      </c>
      <c r="D55" s="70"/>
      <c r="E55" s="91" t="str">
        <f>IF(SUM(SoucetDilu)=0,"",SUM(F55:J55)/SUM(SoucetDilu)*100)</f>
        <v/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</row>
    <row r="56" spans="2:10" ht="12.75">
      <c r="B56" s="68" t="s">
        <v>507</v>
      </c>
      <c r="C56" s="69" t="s">
        <v>508</v>
      </c>
      <c r="D56" s="70"/>
      <c r="E56" s="91" t="str">
        <f>IF(SUM(SoucetDilu)=0,"",SUM(F56:J56)/SUM(SoucetDilu)*100)</f>
        <v/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</row>
    <row r="57" spans="2:10" ht="12.75">
      <c r="B57" s="68" t="s">
        <v>343</v>
      </c>
      <c r="C57" s="69" t="s">
        <v>344</v>
      </c>
      <c r="D57" s="70"/>
      <c r="E57" s="91" t="str">
        <f>IF(SUM(SoucetDilu)=0,"",SUM(F57:J57)/SUM(SoucetDilu)*100)</f>
        <v/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</row>
    <row r="58" spans="2:10" ht="12.75">
      <c r="B58" s="68" t="s">
        <v>542</v>
      </c>
      <c r="C58" s="69" t="s">
        <v>543</v>
      </c>
      <c r="D58" s="70"/>
      <c r="E58" s="91" t="str">
        <f>IF(SUM(SoucetDilu)=0,"",SUM(F58:J58)/SUM(SoucetDilu)*100)</f>
        <v/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</row>
    <row r="59" spans="2:10" ht="12.75">
      <c r="B59" s="68" t="s">
        <v>355</v>
      </c>
      <c r="C59" s="69" t="s">
        <v>356</v>
      </c>
      <c r="D59" s="70"/>
      <c r="E59" s="91" t="str">
        <f>IF(SUM(SoucetDilu)=0,"",SUM(F59:J59)/SUM(SoucetDilu)*100)</f>
        <v/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</row>
    <row r="60" spans="2:10" ht="12.75">
      <c r="B60" s="68" t="s">
        <v>384</v>
      </c>
      <c r="C60" s="69" t="s">
        <v>385</v>
      </c>
      <c r="D60" s="70"/>
      <c r="E60" s="91" t="str">
        <f>IF(SUM(SoucetDilu)=0,"",SUM(F60:J60)/SUM(SoucetDilu)*100)</f>
        <v/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</row>
    <row r="61" spans="2:10" ht="12.75">
      <c r="B61" s="68" t="s">
        <v>396</v>
      </c>
      <c r="C61" s="69" t="s">
        <v>397</v>
      </c>
      <c r="D61" s="70"/>
      <c r="E61" s="91" t="str">
        <f>IF(SUM(SoucetDilu)=0,"",SUM(F61:J61)/SUM(SoucetDilu)*100)</f>
        <v/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</row>
    <row r="62" spans="2:10" ht="12.75">
      <c r="B62" s="68" t="s">
        <v>410</v>
      </c>
      <c r="C62" s="69" t="s">
        <v>411</v>
      </c>
      <c r="D62" s="70"/>
      <c r="E62" s="91" t="str">
        <f>IF(SUM(SoucetDilu)=0,"",SUM(F62:J62)/SUM(SoucetDilu)*100)</f>
        <v/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</row>
    <row r="63" spans="2:10" ht="12.75">
      <c r="B63" s="68" t="s">
        <v>111</v>
      </c>
      <c r="C63" s="69" t="s">
        <v>112</v>
      </c>
      <c r="D63" s="70"/>
      <c r="E63" s="91" t="str">
        <f>IF(SUM(SoucetDilu)=0,"",SUM(F63:J63)/SUM(SoucetDilu)*100)</f>
        <v/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</row>
    <row r="64" spans="2:10" ht="12.75">
      <c r="B64" s="68" t="s">
        <v>261</v>
      </c>
      <c r="C64" s="69" t="s">
        <v>262</v>
      </c>
      <c r="D64" s="70"/>
      <c r="E64" s="91" t="str">
        <f>IF(SUM(SoucetDilu)=0,"",SUM(F64:J64)/SUM(SoucetDilu)*100)</f>
        <v/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</row>
    <row r="65" spans="2:10" ht="12.75">
      <c r="B65" s="68" t="s">
        <v>271</v>
      </c>
      <c r="C65" s="69" t="s">
        <v>272</v>
      </c>
      <c r="D65" s="70"/>
      <c r="E65" s="91" t="str">
        <f>IF(SUM(SoucetDilu)=0,"",SUM(F65:J65)/SUM(SoucetDilu)*100)</f>
        <v/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</row>
    <row r="66" spans="2:10" ht="12.75">
      <c r="B66" s="68" t="s">
        <v>283</v>
      </c>
      <c r="C66" s="69" t="s">
        <v>284</v>
      </c>
      <c r="D66" s="70"/>
      <c r="E66" s="91" t="str">
        <f>IF(SUM(SoucetDilu)=0,"",SUM(F66:J66)/SUM(SoucetDilu)*100)</f>
        <v/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</row>
    <row r="67" spans="2:10" ht="12.75">
      <c r="B67" s="68" t="s">
        <v>302</v>
      </c>
      <c r="C67" s="69" t="s">
        <v>303</v>
      </c>
      <c r="D67" s="70"/>
      <c r="E67" s="91" t="str">
        <f>IF(SUM(SoucetDilu)=0,"",SUM(F67:J67)/SUM(SoucetDilu)*100)</f>
        <v/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</row>
    <row r="68" spans="2:10" ht="12.75">
      <c r="B68" s="68" t="s">
        <v>323</v>
      </c>
      <c r="C68" s="69" t="s">
        <v>324</v>
      </c>
      <c r="D68" s="70"/>
      <c r="E68" s="91" t="str">
        <f>IF(SUM(SoucetDilu)=0,"",SUM(F68:J68)/SUM(SoucetDilu)*100)</f>
        <v/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</row>
    <row r="69" spans="2:10" ht="12.75">
      <c r="B69" s="68" t="s">
        <v>433</v>
      </c>
      <c r="C69" s="69" t="s">
        <v>434</v>
      </c>
      <c r="D69" s="70"/>
      <c r="E69" s="91" t="str">
        <f>IF(SUM(SoucetDilu)=0,"",SUM(F69:J69)/SUM(SoucetDilu)*100)</f>
        <v/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</row>
    <row r="70" spans="2:10" ht="12.75">
      <c r="B70" s="68" t="s">
        <v>660</v>
      </c>
      <c r="C70" s="69" t="s">
        <v>661</v>
      </c>
      <c r="D70" s="70"/>
      <c r="E70" s="91" t="str">
        <f>IF(SUM(SoucetDilu)=0,"",SUM(F70:J70)/SUM(SoucetDilu)*100)</f>
        <v/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</row>
    <row r="71" spans="2:10" ht="12.75">
      <c r="B71" s="68" t="s">
        <v>560</v>
      </c>
      <c r="C71" s="69" t="s">
        <v>561</v>
      </c>
      <c r="D71" s="70"/>
      <c r="E71" s="91" t="str">
        <f>IF(SUM(SoucetDilu)=0,"",SUM(F71:J71)/SUM(SoucetDilu)*100)</f>
        <v/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</row>
    <row r="72" spans="2:10" ht="12.75">
      <c r="B72" s="75" t="s">
        <v>19</v>
      </c>
      <c r="C72" s="76"/>
      <c r="D72" s="77"/>
      <c r="E72" s="92" t="str">
        <f>IF(SUM(SoucetDilu)=0,"",SUM(F72:J72)/SUM(SoucetDilu)*100)</f>
        <v/>
      </c>
      <c r="F72" s="79">
        <f>SUM(F51:F71)</f>
        <v>0</v>
      </c>
      <c r="G72" s="88">
        <f>SUM(G51:G71)</f>
        <v>0</v>
      </c>
      <c r="H72" s="79">
        <f>SUM(H51:H71)</f>
        <v>0</v>
      </c>
      <c r="I72" s="88">
        <f>SUM(I51:I71)</f>
        <v>0</v>
      </c>
      <c r="J72" s="79">
        <f>SUM(J51:J71)</f>
        <v>0</v>
      </c>
    </row>
    <row r="74" ht="2.25" customHeight="1"/>
    <row r="75" ht="1.5" customHeight="1"/>
    <row r="76" ht="0.75" customHeight="1"/>
    <row r="77" ht="0.75" customHeight="1"/>
    <row r="78" ht="0.75" customHeight="1"/>
    <row r="79" spans="2:10" ht="18">
      <c r="B79" s="13" t="s">
        <v>30</v>
      </c>
      <c r="C79" s="53"/>
      <c r="D79" s="53"/>
      <c r="E79" s="53"/>
      <c r="F79" s="53"/>
      <c r="G79" s="53"/>
      <c r="H79" s="53"/>
      <c r="I79" s="53"/>
      <c r="J79" s="53"/>
    </row>
    <row r="81" spans="2:10" ht="12.75">
      <c r="B81" s="55" t="s">
        <v>31</v>
      </c>
      <c r="C81" s="56"/>
      <c r="D81" s="56"/>
      <c r="E81" s="93"/>
      <c r="F81" s="94"/>
      <c r="G81" s="59"/>
      <c r="H81" s="58" t="s">
        <v>17</v>
      </c>
      <c r="I81" s="1"/>
      <c r="J81" s="1"/>
    </row>
    <row r="82" spans="2:10" ht="12.75">
      <c r="B82" s="60" t="s">
        <v>125</v>
      </c>
      <c r="C82" s="61"/>
      <c r="D82" s="62"/>
      <c r="E82" s="95"/>
      <c r="F82" s="96"/>
      <c r="G82" s="65"/>
      <c r="H82" s="66">
        <v>0</v>
      </c>
      <c r="I82" s="1"/>
      <c r="J82" s="1"/>
    </row>
    <row r="83" spans="2:10" ht="12.75">
      <c r="B83" s="68" t="s">
        <v>126</v>
      </c>
      <c r="C83" s="69"/>
      <c r="D83" s="70"/>
      <c r="E83" s="97"/>
      <c r="F83" s="98"/>
      <c r="G83" s="73"/>
      <c r="H83" s="74">
        <v>0</v>
      </c>
      <c r="I83" s="1"/>
      <c r="J83" s="1"/>
    </row>
    <row r="84" spans="2:10" ht="12.75">
      <c r="B84" s="68" t="s">
        <v>127</v>
      </c>
      <c r="C84" s="69"/>
      <c r="D84" s="70"/>
      <c r="E84" s="97"/>
      <c r="F84" s="98"/>
      <c r="G84" s="73"/>
      <c r="H84" s="74">
        <v>0</v>
      </c>
      <c r="I84" s="1"/>
      <c r="J84" s="1"/>
    </row>
    <row r="85" spans="2:10" ht="12.75">
      <c r="B85" s="68" t="s">
        <v>128</v>
      </c>
      <c r="C85" s="69"/>
      <c r="D85" s="70"/>
      <c r="E85" s="97"/>
      <c r="F85" s="98"/>
      <c r="G85" s="73"/>
      <c r="H85" s="74">
        <v>0</v>
      </c>
      <c r="I85" s="1"/>
      <c r="J85" s="1"/>
    </row>
    <row r="86" spans="2:10" ht="12.75">
      <c r="B86" s="68" t="s">
        <v>129</v>
      </c>
      <c r="C86" s="69"/>
      <c r="D86" s="70"/>
      <c r="E86" s="97"/>
      <c r="F86" s="98"/>
      <c r="G86" s="73"/>
      <c r="H86" s="74">
        <v>0</v>
      </c>
      <c r="I86" s="1"/>
      <c r="J86" s="1"/>
    </row>
    <row r="87" spans="2:10" ht="12.75">
      <c r="B87" s="68" t="s">
        <v>130</v>
      </c>
      <c r="C87" s="69"/>
      <c r="D87" s="70"/>
      <c r="E87" s="97"/>
      <c r="F87" s="98"/>
      <c r="G87" s="73"/>
      <c r="H87" s="74">
        <v>0</v>
      </c>
      <c r="I87" s="1"/>
      <c r="J87" s="1"/>
    </row>
    <row r="88" spans="2:10" ht="12.75">
      <c r="B88" s="68" t="s">
        <v>131</v>
      </c>
      <c r="C88" s="69"/>
      <c r="D88" s="70"/>
      <c r="E88" s="97"/>
      <c r="F88" s="98"/>
      <c r="G88" s="73"/>
      <c r="H88" s="74">
        <v>0</v>
      </c>
      <c r="I88" s="1"/>
      <c r="J88" s="1"/>
    </row>
    <row r="89" spans="2:10" ht="12.75">
      <c r="B89" s="68" t="s">
        <v>132</v>
      </c>
      <c r="C89" s="69"/>
      <c r="D89" s="70"/>
      <c r="E89" s="97"/>
      <c r="F89" s="98"/>
      <c r="G89" s="73"/>
      <c r="H89" s="74">
        <v>0</v>
      </c>
      <c r="I89" s="1"/>
      <c r="J89" s="1"/>
    </row>
    <row r="90" spans="2:10" ht="12.75">
      <c r="B90" s="75" t="s">
        <v>19</v>
      </c>
      <c r="C90" s="76"/>
      <c r="D90" s="77"/>
      <c r="E90" s="99"/>
      <c r="F90" s="100"/>
      <c r="G90" s="88"/>
      <c r="H90" s="79">
        <f>SUM(H82:H89)</f>
        <v>0</v>
      </c>
      <c r="I90" s="1"/>
      <c r="J90" s="1"/>
    </row>
    <row r="91" spans="9:10" ht="12.75">
      <c r="I91" s="1"/>
      <c r="J91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'001 03 Rek'!H1</f>
        <v>03</v>
      </c>
      <c r="G3" s="268"/>
    </row>
    <row r="4" spans="1:7" ht="13.5" thickBot="1">
      <c r="A4" s="269" t="s">
        <v>76</v>
      </c>
      <c r="B4" s="214"/>
      <c r="C4" s="215" t="s">
        <v>108</v>
      </c>
      <c r="D4" s="270"/>
      <c r="E4" s="271" t="str">
        <f>'001 03 Rek'!G2</f>
        <v>Stavební práce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155</v>
      </c>
      <c r="C7" s="284" t="s">
        <v>156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158</v>
      </c>
      <c r="C8" s="295" t="s">
        <v>159</v>
      </c>
      <c r="D8" s="296" t="s">
        <v>160</v>
      </c>
      <c r="E8" s="297">
        <v>9.5</v>
      </c>
      <c r="F8" s="297">
        <v>0</v>
      </c>
      <c r="G8" s="298">
        <f>E8*F8</f>
        <v>0</v>
      </c>
      <c r="H8" s="299">
        <v>0.02578</v>
      </c>
      <c r="I8" s="300">
        <f>E8*H8</f>
        <v>0.24491000000000002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8"/>
      <c r="C9" s="309" t="s">
        <v>161</v>
      </c>
      <c r="D9" s="310"/>
      <c r="E9" s="311">
        <v>7.5</v>
      </c>
      <c r="F9" s="312"/>
      <c r="G9" s="313"/>
      <c r="H9" s="314"/>
      <c r="I9" s="306"/>
      <c r="J9" s="315"/>
      <c r="K9" s="306"/>
      <c r="M9" s="307" t="s">
        <v>161</v>
      </c>
      <c r="O9" s="292"/>
    </row>
    <row r="10" spans="1:15" ht="12.75">
      <c r="A10" s="301"/>
      <c r="B10" s="308"/>
      <c r="C10" s="309" t="s">
        <v>162</v>
      </c>
      <c r="D10" s="310"/>
      <c r="E10" s="311">
        <v>2</v>
      </c>
      <c r="F10" s="312"/>
      <c r="G10" s="313"/>
      <c r="H10" s="314"/>
      <c r="I10" s="306"/>
      <c r="J10" s="315"/>
      <c r="K10" s="306"/>
      <c r="M10" s="307" t="s">
        <v>162</v>
      </c>
      <c r="O10" s="292"/>
    </row>
    <row r="11" spans="1:80" ht="12.75">
      <c r="A11" s="293">
        <v>2</v>
      </c>
      <c r="B11" s="294" t="s">
        <v>163</v>
      </c>
      <c r="C11" s="295" t="s">
        <v>164</v>
      </c>
      <c r="D11" s="296" t="s">
        <v>160</v>
      </c>
      <c r="E11" s="297">
        <v>17.5</v>
      </c>
      <c r="F11" s="297">
        <v>0</v>
      </c>
      <c r="G11" s="298">
        <f>E11*F11</f>
        <v>0</v>
      </c>
      <c r="H11" s="299">
        <v>0.27213</v>
      </c>
      <c r="I11" s="300">
        <f>E11*H11</f>
        <v>4.762275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15" ht="12.75">
      <c r="A12" s="301"/>
      <c r="B12" s="302"/>
      <c r="C12" s="303" t="s">
        <v>165</v>
      </c>
      <c r="D12" s="304"/>
      <c r="E12" s="304"/>
      <c r="F12" s="304"/>
      <c r="G12" s="305"/>
      <c r="I12" s="306"/>
      <c r="K12" s="306"/>
      <c r="L12" s="307" t="s">
        <v>165</v>
      </c>
      <c r="O12" s="292">
        <v>3</v>
      </c>
    </row>
    <row r="13" spans="1:15" ht="12.75">
      <c r="A13" s="301"/>
      <c r="B13" s="308"/>
      <c r="C13" s="309" t="s">
        <v>166</v>
      </c>
      <c r="D13" s="310"/>
      <c r="E13" s="311">
        <v>13.5</v>
      </c>
      <c r="F13" s="312"/>
      <c r="G13" s="313"/>
      <c r="H13" s="314"/>
      <c r="I13" s="306"/>
      <c r="J13" s="315"/>
      <c r="K13" s="306"/>
      <c r="M13" s="307" t="s">
        <v>166</v>
      </c>
      <c r="O13" s="292"/>
    </row>
    <row r="14" spans="1:15" ht="12.75">
      <c r="A14" s="301"/>
      <c r="B14" s="308"/>
      <c r="C14" s="309" t="s">
        <v>167</v>
      </c>
      <c r="D14" s="310"/>
      <c r="E14" s="311">
        <v>4</v>
      </c>
      <c r="F14" s="312"/>
      <c r="G14" s="313"/>
      <c r="H14" s="314"/>
      <c r="I14" s="306"/>
      <c r="J14" s="315"/>
      <c r="K14" s="306"/>
      <c r="M14" s="307" t="s">
        <v>167</v>
      </c>
      <c r="O14" s="292"/>
    </row>
    <row r="15" spans="1:80" ht="22.5">
      <c r="A15" s="293">
        <v>3</v>
      </c>
      <c r="B15" s="294" t="s">
        <v>168</v>
      </c>
      <c r="C15" s="295" t="s">
        <v>169</v>
      </c>
      <c r="D15" s="296" t="s">
        <v>160</v>
      </c>
      <c r="E15" s="297">
        <v>9</v>
      </c>
      <c r="F15" s="297">
        <v>0</v>
      </c>
      <c r="G15" s="298">
        <f>E15*F15</f>
        <v>0</v>
      </c>
      <c r="H15" s="299">
        <v>0.0706</v>
      </c>
      <c r="I15" s="300">
        <f>E15*H15</f>
        <v>0.6354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0</v>
      </c>
      <c r="AC15" s="261">
        <v>0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0</v>
      </c>
    </row>
    <row r="16" spans="1:15" ht="12.75">
      <c r="A16" s="301"/>
      <c r="B16" s="308"/>
      <c r="C16" s="309" t="s">
        <v>170</v>
      </c>
      <c r="D16" s="310"/>
      <c r="E16" s="311">
        <v>7.5</v>
      </c>
      <c r="F16" s="312"/>
      <c r="G16" s="313"/>
      <c r="H16" s="314"/>
      <c r="I16" s="306"/>
      <c r="J16" s="315"/>
      <c r="K16" s="306"/>
      <c r="M16" s="307" t="s">
        <v>170</v>
      </c>
      <c r="O16" s="292"/>
    </row>
    <row r="17" spans="1:15" ht="12.75">
      <c r="A17" s="301"/>
      <c r="B17" s="308"/>
      <c r="C17" s="309" t="s">
        <v>171</v>
      </c>
      <c r="D17" s="310"/>
      <c r="E17" s="311">
        <v>1.5</v>
      </c>
      <c r="F17" s="312"/>
      <c r="G17" s="313"/>
      <c r="H17" s="314"/>
      <c r="I17" s="306"/>
      <c r="J17" s="315"/>
      <c r="K17" s="306"/>
      <c r="M17" s="307" t="s">
        <v>171</v>
      </c>
      <c r="O17" s="292"/>
    </row>
    <row r="18" spans="1:80" ht="12.75">
      <c r="A18" s="293">
        <v>4</v>
      </c>
      <c r="B18" s="294" t="s">
        <v>172</v>
      </c>
      <c r="C18" s="295" t="s">
        <v>173</v>
      </c>
      <c r="D18" s="296" t="s">
        <v>160</v>
      </c>
      <c r="E18" s="297">
        <v>8</v>
      </c>
      <c r="F18" s="297">
        <v>0</v>
      </c>
      <c r="G18" s="298">
        <f>E18*F18</f>
        <v>0</v>
      </c>
      <c r="H18" s="299">
        <v>0.00514</v>
      </c>
      <c r="I18" s="300">
        <f>E18*H18</f>
        <v>0.04112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0</v>
      </c>
      <c r="AC18" s="261">
        <v>0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0</v>
      </c>
    </row>
    <row r="19" spans="1:15" ht="12.75">
      <c r="A19" s="301"/>
      <c r="B19" s="302"/>
      <c r="C19" s="303" t="s">
        <v>174</v>
      </c>
      <c r="D19" s="304"/>
      <c r="E19" s="304"/>
      <c r="F19" s="304"/>
      <c r="G19" s="305"/>
      <c r="I19" s="306"/>
      <c r="K19" s="306"/>
      <c r="L19" s="307" t="s">
        <v>174</v>
      </c>
      <c r="O19" s="292">
        <v>3</v>
      </c>
    </row>
    <row r="20" spans="1:15" ht="12.75">
      <c r="A20" s="301"/>
      <c r="B20" s="308"/>
      <c r="C20" s="309" t="s">
        <v>175</v>
      </c>
      <c r="D20" s="310"/>
      <c r="E20" s="311">
        <v>6</v>
      </c>
      <c r="F20" s="312"/>
      <c r="G20" s="313"/>
      <c r="H20" s="314"/>
      <c r="I20" s="306"/>
      <c r="J20" s="315"/>
      <c r="K20" s="306"/>
      <c r="M20" s="307" t="s">
        <v>175</v>
      </c>
      <c r="O20" s="292"/>
    </row>
    <row r="21" spans="1:15" ht="12.75">
      <c r="A21" s="301"/>
      <c r="B21" s="308"/>
      <c r="C21" s="309" t="s">
        <v>162</v>
      </c>
      <c r="D21" s="310"/>
      <c r="E21" s="311">
        <v>2</v>
      </c>
      <c r="F21" s="312"/>
      <c r="G21" s="313"/>
      <c r="H21" s="314"/>
      <c r="I21" s="306"/>
      <c r="J21" s="315"/>
      <c r="K21" s="306"/>
      <c r="M21" s="307" t="s">
        <v>162</v>
      </c>
      <c r="O21" s="292"/>
    </row>
    <row r="22" spans="1:80" ht="22.5">
      <c r="A22" s="293">
        <v>5</v>
      </c>
      <c r="B22" s="294" t="s">
        <v>176</v>
      </c>
      <c r="C22" s="295" t="s">
        <v>177</v>
      </c>
      <c r="D22" s="296" t="s">
        <v>160</v>
      </c>
      <c r="E22" s="297">
        <v>68.075</v>
      </c>
      <c r="F22" s="297">
        <v>0</v>
      </c>
      <c r="G22" s="298">
        <f>E22*F22</f>
        <v>0</v>
      </c>
      <c r="H22" s="299">
        <v>0.01852</v>
      </c>
      <c r="I22" s="300">
        <f>E22*H22</f>
        <v>1.260749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0</v>
      </c>
      <c r="AC22" s="261">
        <v>0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0</v>
      </c>
    </row>
    <row r="23" spans="1:15" ht="12.75">
      <c r="A23" s="301"/>
      <c r="B23" s="302"/>
      <c r="C23" s="303" t="s">
        <v>178</v>
      </c>
      <c r="D23" s="304"/>
      <c r="E23" s="304"/>
      <c r="F23" s="304"/>
      <c r="G23" s="305"/>
      <c r="I23" s="306"/>
      <c r="K23" s="306"/>
      <c r="L23" s="307" t="s">
        <v>178</v>
      </c>
      <c r="O23" s="292">
        <v>3</v>
      </c>
    </row>
    <row r="24" spans="1:15" ht="12.75">
      <c r="A24" s="301"/>
      <c r="B24" s="308"/>
      <c r="C24" s="309" t="s">
        <v>179</v>
      </c>
      <c r="D24" s="310"/>
      <c r="E24" s="311">
        <v>33.75</v>
      </c>
      <c r="F24" s="312"/>
      <c r="G24" s="313"/>
      <c r="H24" s="314"/>
      <c r="I24" s="306"/>
      <c r="J24" s="315"/>
      <c r="K24" s="306"/>
      <c r="M24" s="307" t="s">
        <v>179</v>
      </c>
      <c r="O24" s="292"/>
    </row>
    <row r="25" spans="1:15" ht="12.75">
      <c r="A25" s="301"/>
      <c r="B25" s="308"/>
      <c r="C25" s="309" t="s">
        <v>180</v>
      </c>
      <c r="D25" s="310"/>
      <c r="E25" s="311">
        <v>1.74</v>
      </c>
      <c r="F25" s="312"/>
      <c r="G25" s="313"/>
      <c r="H25" s="314"/>
      <c r="I25" s="306"/>
      <c r="J25" s="315"/>
      <c r="K25" s="306"/>
      <c r="M25" s="307" t="s">
        <v>180</v>
      </c>
      <c r="O25" s="292"/>
    </row>
    <row r="26" spans="1:15" ht="12.75">
      <c r="A26" s="301"/>
      <c r="B26" s="308"/>
      <c r="C26" s="309" t="s">
        <v>181</v>
      </c>
      <c r="D26" s="310"/>
      <c r="E26" s="311">
        <v>1.08</v>
      </c>
      <c r="F26" s="312"/>
      <c r="G26" s="313"/>
      <c r="H26" s="314"/>
      <c r="I26" s="306"/>
      <c r="J26" s="315"/>
      <c r="K26" s="306"/>
      <c r="M26" s="307" t="s">
        <v>181</v>
      </c>
      <c r="O26" s="292"/>
    </row>
    <row r="27" spans="1:15" ht="12.75">
      <c r="A27" s="301"/>
      <c r="B27" s="308"/>
      <c r="C27" s="309" t="s">
        <v>182</v>
      </c>
      <c r="D27" s="310"/>
      <c r="E27" s="311">
        <v>3.345</v>
      </c>
      <c r="F27" s="312"/>
      <c r="G27" s="313"/>
      <c r="H27" s="314"/>
      <c r="I27" s="306"/>
      <c r="J27" s="315"/>
      <c r="K27" s="306"/>
      <c r="M27" s="307" t="s">
        <v>182</v>
      </c>
      <c r="O27" s="292"/>
    </row>
    <row r="28" spans="1:15" ht="12.75">
      <c r="A28" s="301"/>
      <c r="B28" s="308"/>
      <c r="C28" s="309" t="s">
        <v>183</v>
      </c>
      <c r="D28" s="310"/>
      <c r="E28" s="311">
        <v>1.08</v>
      </c>
      <c r="F28" s="312"/>
      <c r="G28" s="313"/>
      <c r="H28" s="314"/>
      <c r="I28" s="306"/>
      <c r="J28" s="315"/>
      <c r="K28" s="306"/>
      <c r="M28" s="307" t="s">
        <v>183</v>
      </c>
      <c r="O28" s="292"/>
    </row>
    <row r="29" spans="1:15" ht="12.75">
      <c r="A29" s="301"/>
      <c r="B29" s="308"/>
      <c r="C29" s="309" t="s">
        <v>184</v>
      </c>
      <c r="D29" s="310"/>
      <c r="E29" s="311">
        <v>1.08</v>
      </c>
      <c r="F29" s="312"/>
      <c r="G29" s="313"/>
      <c r="H29" s="314"/>
      <c r="I29" s="306"/>
      <c r="J29" s="315"/>
      <c r="K29" s="306"/>
      <c r="M29" s="307" t="s">
        <v>184</v>
      </c>
      <c r="O29" s="292"/>
    </row>
    <row r="30" spans="1:15" ht="12.75">
      <c r="A30" s="301"/>
      <c r="B30" s="308"/>
      <c r="C30" s="309" t="s">
        <v>185</v>
      </c>
      <c r="D30" s="310"/>
      <c r="E30" s="311">
        <v>1.08</v>
      </c>
      <c r="F30" s="312"/>
      <c r="G30" s="313"/>
      <c r="H30" s="314"/>
      <c r="I30" s="306"/>
      <c r="J30" s="315"/>
      <c r="K30" s="306"/>
      <c r="M30" s="307" t="s">
        <v>185</v>
      </c>
      <c r="O30" s="292"/>
    </row>
    <row r="31" spans="1:15" ht="12.75">
      <c r="A31" s="301"/>
      <c r="B31" s="308"/>
      <c r="C31" s="309" t="s">
        <v>186</v>
      </c>
      <c r="D31" s="310"/>
      <c r="E31" s="311">
        <v>0.72</v>
      </c>
      <c r="F31" s="312"/>
      <c r="G31" s="313"/>
      <c r="H31" s="314"/>
      <c r="I31" s="306"/>
      <c r="J31" s="315"/>
      <c r="K31" s="306"/>
      <c r="M31" s="307" t="s">
        <v>186</v>
      </c>
      <c r="O31" s="292"/>
    </row>
    <row r="32" spans="1:15" ht="12.75">
      <c r="A32" s="301"/>
      <c r="B32" s="308"/>
      <c r="C32" s="309" t="s">
        <v>187</v>
      </c>
      <c r="D32" s="310"/>
      <c r="E32" s="311">
        <v>0.72</v>
      </c>
      <c r="F32" s="312"/>
      <c r="G32" s="313"/>
      <c r="H32" s="314"/>
      <c r="I32" s="306"/>
      <c r="J32" s="315"/>
      <c r="K32" s="306"/>
      <c r="M32" s="307" t="s">
        <v>187</v>
      </c>
      <c r="O32" s="292"/>
    </row>
    <row r="33" spans="1:15" ht="12.75">
      <c r="A33" s="301"/>
      <c r="B33" s="308"/>
      <c r="C33" s="309" t="s">
        <v>188</v>
      </c>
      <c r="D33" s="310"/>
      <c r="E33" s="311">
        <v>2.16</v>
      </c>
      <c r="F33" s="312"/>
      <c r="G33" s="313"/>
      <c r="H33" s="314"/>
      <c r="I33" s="306"/>
      <c r="J33" s="315"/>
      <c r="K33" s="306"/>
      <c r="M33" s="307" t="s">
        <v>188</v>
      </c>
      <c r="O33" s="292"/>
    </row>
    <row r="34" spans="1:15" ht="12.75">
      <c r="A34" s="301"/>
      <c r="B34" s="308"/>
      <c r="C34" s="309" t="s">
        <v>189</v>
      </c>
      <c r="D34" s="310"/>
      <c r="E34" s="311">
        <v>5.94</v>
      </c>
      <c r="F34" s="312"/>
      <c r="G34" s="313"/>
      <c r="H34" s="314"/>
      <c r="I34" s="306"/>
      <c r="J34" s="315"/>
      <c r="K34" s="306"/>
      <c r="M34" s="307" t="s">
        <v>189</v>
      </c>
      <c r="O34" s="292"/>
    </row>
    <row r="35" spans="1:15" ht="12.75">
      <c r="A35" s="301"/>
      <c r="B35" s="308"/>
      <c r="C35" s="309" t="s">
        <v>190</v>
      </c>
      <c r="D35" s="310"/>
      <c r="E35" s="311">
        <v>2.88</v>
      </c>
      <c r="F35" s="312"/>
      <c r="G35" s="313"/>
      <c r="H35" s="314"/>
      <c r="I35" s="306"/>
      <c r="J35" s="315"/>
      <c r="K35" s="306"/>
      <c r="M35" s="307" t="s">
        <v>190</v>
      </c>
      <c r="O35" s="292"/>
    </row>
    <row r="36" spans="1:15" ht="12.75">
      <c r="A36" s="301"/>
      <c r="B36" s="308"/>
      <c r="C36" s="309" t="s">
        <v>191</v>
      </c>
      <c r="D36" s="310"/>
      <c r="E36" s="311">
        <v>2.5</v>
      </c>
      <c r="F36" s="312"/>
      <c r="G36" s="313"/>
      <c r="H36" s="314"/>
      <c r="I36" s="306"/>
      <c r="J36" s="315"/>
      <c r="K36" s="306"/>
      <c r="M36" s="307" t="s">
        <v>191</v>
      </c>
      <c r="O36" s="292"/>
    </row>
    <row r="37" spans="1:15" ht="12.75">
      <c r="A37" s="301"/>
      <c r="B37" s="308"/>
      <c r="C37" s="309" t="s">
        <v>192</v>
      </c>
      <c r="D37" s="310"/>
      <c r="E37" s="311">
        <v>10</v>
      </c>
      <c r="F37" s="312"/>
      <c r="G37" s="313"/>
      <c r="H37" s="314"/>
      <c r="I37" s="306"/>
      <c r="J37" s="315"/>
      <c r="K37" s="306"/>
      <c r="M37" s="307" t="s">
        <v>192</v>
      </c>
      <c r="O37" s="292"/>
    </row>
    <row r="38" spans="1:80" ht="22.5">
      <c r="A38" s="293">
        <v>6</v>
      </c>
      <c r="B38" s="294" t="s">
        <v>193</v>
      </c>
      <c r="C38" s="295" t="s">
        <v>194</v>
      </c>
      <c r="D38" s="296" t="s">
        <v>160</v>
      </c>
      <c r="E38" s="297">
        <v>11.52</v>
      </c>
      <c r="F38" s="297">
        <v>0</v>
      </c>
      <c r="G38" s="298">
        <f>E38*F38</f>
        <v>0</v>
      </c>
      <c r="H38" s="299">
        <v>0.01852</v>
      </c>
      <c r="I38" s="300">
        <f>E38*H38</f>
        <v>0.21335039999999997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1</v>
      </c>
      <c r="AC38" s="261">
        <v>1</v>
      </c>
      <c r="AZ38" s="261">
        <v>1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1</v>
      </c>
    </row>
    <row r="39" spans="1:15" ht="12.75">
      <c r="A39" s="301"/>
      <c r="B39" s="308"/>
      <c r="C39" s="309" t="s">
        <v>195</v>
      </c>
      <c r="D39" s="310"/>
      <c r="E39" s="311">
        <v>3.56</v>
      </c>
      <c r="F39" s="312"/>
      <c r="G39" s="313"/>
      <c r="H39" s="314"/>
      <c r="I39" s="306"/>
      <c r="J39" s="315"/>
      <c r="K39" s="306"/>
      <c r="M39" s="307" t="s">
        <v>195</v>
      </c>
      <c r="O39" s="292"/>
    </row>
    <row r="40" spans="1:15" ht="12.75">
      <c r="A40" s="301"/>
      <c r="B40" s="308"/>
      <c r="C40" s="309" t="s">
        <v>196</v>
      </c>
      <c r="D40" s="310"/>
      <c r="E40" s="311">
        <v>7.12</v>
      </c>
      <c r="F40" s="312"/>
      <c r="G40" s="313"/>
      <c r="H40" s="314"/>
      <c r="I40" s="306"/>
      <c r="J40" s="315"/>
      <c r="K40" s="306"/>
      <c r="M40" s="307" t="s">
        <v>196</v>
      </c>
      <c r="O40" s="292"/>
    </row>
    <row r="41" spans="1:15" ht="12.75">
      <c r="A41" s="301"/>
      <c r="B41" s="308"/>
      <c r="C41" s="309" t="s">
        <v>197</v>
      </c>
      <c r="D41" s="310"/>
      <c r="E41" s="311">
        <v>0.84</v>
      </c>
      <c r="F41" s="312"/>
      <c r="G41" s="313"/>
      <c r="H41" s="314"/>
      <c r="I41" s="306"/>
      <c r="J41" s="315"/>
      <c r="K41" s="306"/>
      <c r="M41" s="307" t="s">
        <v>197</v>
      </c>
      <c r="O41" s="292"/>
    </row>
    <row r="42" spans="1:80" ht="22.5">
      <c r="A42" s="293">
        <v>7</v>
      </c>
      <c r="B42" s="294" t="s">
        <v>198</v>
      </c>
      <c r="C42" s="295" t="s">
        <v>199</v>
      </c>
      <c r="D42" s="296" t="s">
        <v>160</v>
      </c>
      <c r="E42" s="297">
        <v>3.23</v>
      </c>
      <c r="F42" s="297">
        <v>0</v>
      </c>
      <c r="G42" s="298">
        <f>E42*F42</f>
        <v>0</v>
      </c>
      <c r="H42" s="299">
        <v>0.01852</v>
      </c>
      <c r="I42" s="300">
        <f>E42*H42</f>
        <v>0.059819599999999994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1</v>
      </c>
      <c r="AC42" s="261">
        <v>1</v>
      </c>
      <c r="AZ42" s="261">
        <v>1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1</v>
      </c>
    </row>
    <row r="43" spans="1:15" ht="12.75">
      <c r="A43" s="301"/>
      <c r="B43" s="308"/>
      <c r="C43" s="309" t="s">
        <v>200</v>
      </c>
      <c r="D43" s="310"/>
      <c r="E43" s="311">
        <v>1.615</v>
      </c>
      <c r="F43" s="312"/>
      <c r="G43" s="313"/>
      <c r="H43" s="314"/>
      <c r="I43" s="306"/>
      <c r="J43" s="315"/>
      <c r="K43" s="306"/>
      <c r="M43" s="307" t="s">
        <v>200</v>
      </c>
      <c r="O43" s="292"/>
    </row>
    <row r="44" spans="1:15" ht="12.75">
      <c r="A44" s="301"/>
      <c r="B44" s="308"/>
      <c r="C44" s="309" t="s">
        <v>201</v>
      </c>
      <c r="D44" s="310"/>
      <c r="E44" s="311">
        <v>1.615</v>
      </c>
      <c r="F44" s="312"/>
      <c r="G44" s="313"/>
      <c r="H44" s="314"/>
      <c r="I44" s="306"/>
      <c r="J44" s="315"/>
      <c r="K44" s="306"/>
      <c r="M44" s="307" t="s">
        <v>201</v>
      </c>
      <c r="O44" s="292"/>
    </row>
    <row r="45" spans="1:80" ht="22.5">
      <c r="A45" s="293">
        <v>8</v>
      </c>
      <c r="B45" s="294" t="s">
        <v>202</v>
      </c>
      <c r="C45" s="295" t="s">
        <v>203</v>
      </c>
      <c r="D45" s="296" t="s">
        <v>160</v>
      </c>
      <c r="E45" s="297">
        <v>10.4675</v>
      </c>
      <c r="F45" s="297">
        <v>0</v>
      </c>
      <c r="G45" s="298">
        <f>E45*F45</f>
        <v>0</v>
      </c>
      <c r="H45" s="299">
        <v>0.0201</v>
      </c>
      <c r="I45" s="300">
        <f>E45*H45</f>
        <v>0.21039675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1</v>
      </c>
      <c r="AC45" s="261">
        <v>1</v>
      </c>
      <c r="AZ45" s="261">
        <v>1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1</v>
      </c>
    </row>
    <row r="46" spans="1:15" ht="12.75">
      <c r="A46" s="301"/>
      <c r="B46" s="308"/>
      <c r="C46" s="309" t="s">
        <v>204</v>
      </c>
      <c r="D46" s="310"/>
      <c r="E46" s="311">
        <v>5.4675</v>
      </c>
      <c r="F46" s="312"/>
      <c r="G46" s="313"/>
      <c r="H46" s="314"/>
      <c r="I46" s="306"/>
      <c r="J46" s="315"/>
      <c r="K46" s="306"/>
      <c r="M46" s="307" t="s">
        <v>204</v>
      </c>
      <c r="O46" s="292"/>
    </row>
    <row r="47" spans="1:15" ht="12.75">
      <c r="A47" s="301"/>
      <c r="B47" s="308"/>
      <c r="C47" s="309" t="s">
        <v>205</v>
      </c>
      <c r="D47" s="310"/>
      <c r="E47" s="311">
        <v>5</v>
      </c>
      <c r="F47" s="312"/>
      <c r="G47" s="313"/>
      <c r="H47" s="314"/>
      <c r="I47" s="306"/>
      <c r="J47" s="315"/>
      <c r="K47" s="306"/>
      <c r="M47" s="307" t="s">
        <v>205</v>
      </c>
      <c r="O47" s="292"/>
    </row>
    <row r="48" spans="1:57" ht="12.75">
      <c r="A48" s="316"/>
      <c r="B48" s="317" t="s">
        <v>100</v>
      </c>
      <c r="C48" s="318" t="s">
        <v>157</v>
      </c>
      <c r="D48" s="319"/>
      <c r="E48" s="320"/>
      <c r="F48" s="321"/>
      <c r="G48" s="322">
        <f>SUM(G7:G47)</f>
        <v>0</v>
      </c>
      <c r="H48" s="323"/>
      <c r="I48" s="324">
        <f>SUM(I7:I47)</f>
        <v>7.42802075</v>
      </c>
      <c r="J48" s="323"/>
      <c r="K48" s="324">
        <f>SUM(K7:K47)</f>
        <v>0</v>
      </c>
      <c r="O48" s="292">
        <v>4</v>
      </c>
      <c r="BA48" s="325">
        <f>SUM(BA7:BA47)</f>
        <v>0</v>
      </c>
      <c r="BB48" s="325">
        <f>SUM(BB7:BB47)</f>
        <v>0</v>
      </c>
      <c r="BC48" s="325">
        <f>SUM(BC7:BC47)</f>
        <v>0</v>
      </c>
      <c r="BD48" s="325">
        <f>SUM(BD7:BD47)</f>
        <v>0</v>
      </c>
      <c r="BE48" s="325">
        <f>SUM(BE7:BE47)</f>
        <v>0</v>
      </c>
    </row>
    <row r="49" spans="1:15" ht="12.75">
      <c r="A49" s="282" t="s">
        <v>97</v>
      </c>
      <c r="B49" s="283" t="s">
        <v>206</v>
      </c>
      <c r="C49" s="284" t="s">
        <v>207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 ht="12.75">
      <c r="A50" s="293">
        <v>9</v>
      </c>
      <c r="B50" s="294" t="s">
        <v>209</v>
      </c>
      <c r="C50" s="295" t="s">
        <v>210</v>
      </c>
      <c r="D50" s="296" t="s">
        <v>211</v>
      </c>
      <c r="E50" s="297">
        <v>5</v>
      </c>
      <c r="F50" s="297">
        <v>0</v>
      </c>
      <c r="G50" s="298">
        <f>E50*F50</f>
        <v>0</v>
      </c>
      <c r="H50" s="299">
        <v>0.0502</v>
      </c>
      <c r="I50" s="300">
        <f>E50*H50</f>
        <v>0.251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1</v>
      </c>
      <c r="AC50" s="261">
        <v>1</v>
      </c>
      <c r="AZ50" s="261">
        <v>1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1</v>
      </c>
    </row>
    <row r="51" spans="1:15" ht="12.75">
      <c r="A51" s="301"/>
      <c r="B51" s="308"/>
      <c r="C51" s="309" t="s">
        <v>212</v>
      </c>
      <c r="D51" s="310"/>
      <c r="E51" s="311">
        <v>5</v>
      </c>
      <c r="F51" s="312"/>
      <c r="G51" s="313"/>
      <c r="H51" s="314"/>
      <c r="I51" s="306"/>
      <c r="J51" s="315"/>
      <c r="K51" s="306"/>
      <c r="M51" s="307">
        <v>5</v>
      </c>
      <c r="O51" s="292"/>
    </row>
    <row r="52" spans="1:57" ht="12.75">
      <c r="A52" s="316"/>
      <c r="B52" s="317" t="s">
        <v>100</v>
      </c>
      <c r="C52" s="318" t="s">
        <v>208</v>
      </c>
      <c r="D52" s="319"/>
      <c r="E52" s="320"/>
      <c r="F52" s="321"/>
      <c r="G52" s="322">
        <f>SUM(G49:G51)</f>
        <v>0</v>
      </c>
      <c r="H52" s="323"/>
      <c r="I52" s="324">
        <f>SUM(I49:I51)</f>
        <v>0.251</v>
      </c>
      <c r="J52" s="323"/>
      <c r="K52" s="324">
        <f>SUM(K49:K51)</f>
        <v>0</v>
      </c>
      <c r="O52" s="292">
        <v>4</v>
      </c>
      <c r="BA52" s="325">
        <f>SUM(BA49:BA51)</f>
        <v>0</v>
      </c>
      <c r="BB52" s="325">
        <f>SUM(BB49:BB51)</f>
        <v>0</v>
      </c>
      <c r="BC52" s="325">
        <f>SUM(BC49:BC51)</f>
        <v>0</v>
      </c>
      <c r="BD52" s="325">
        <f>SUM(BD49:BD51)</f>
        <v>0</v>
      </c>
      <c r="BE52" s="325">
        <f>SUM(BE49:BE51)</f>
        <v>0</v>
      </c>
    </row>
    <row r="53" spans="1:15" ht="12.75">
      <c r="A53" s="282" t="s">
        <v>97</v>
      </c>
      <c r="B53" s="283" t="s">
        <v>213</v>
      </c>
      <c r="C53" s="284" t="s">
        <v>214</v>
      </c>
      <c r="D53" s="285"/>
      <c r="E53" s="286"/>
      <c r="F53" s="286"/>
      <c r="G53" s="287"/>
      <c r="H53" s="288"/>
      <c r="I53" s="289"/>
      <c r="J53" s="290"/>
      <c r="K53" s="291"/>
      <c r="O53" s="292">
        <v>1</v>
      </c>
    </row>
    <row r="54" spans="1:80" ht="12.75">
      <c r="A54" s="293">
        <v>10</v>
      </c>
      <c r="B54" s="294" t="s">
        <v>216</v>
      </c>
      <c r="C54" s="295" t="s">
        <v>217</v>
      </c>
      <c r="D54" s="296" t="s">
        <v>160</v>
      </c>
      <c r="E54" s="297">
        <v>18.7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0</v>
      </c>
      <c r="AC54" s="261">
        <v>0</v>
      </c>
      <c r="AZ54" s="261">
        <v>1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0</v>
      </c>
    </row>
    <row r="55" spans="1:15" ht="12.75">
      <c r="A55" s="301"/>
      <c r="B55" s="302"/>
      <c r="C55" s="303" t="s">
        <v>218</v>
      </c>
      <c r="D55" s="304"/>
      <c r="E55" s="304"/>
      <c r="F55" s="304"/>
      <c r="G55" s="305"/>
      <c r="I55" s="306"/>
      <c r="K55" s="306"/>
      <c r="L55" s="307" t="s">
        <v>218</v>
      </c>
      <c r="O55" s="292">
        <v>3</v>
      </c>
    </row>
    <row r="56" spans="1:15" ht="12.75">
      <c r="A56" s="301"/>
      <c r="B56" s="308"/>
      <c r="C56" s="309" t="s">
        <v>219</v>
      </c>
      <c r="D56" s="310"/>
      <c r="E56" s="311">
        <v>18.7</v>
      </c>
      <c r="F56" s="312"/>
      <c r="G56" s="313"/>
      <c r="H56" s="314"/>
      <c r="I56" s="306"/>
      <c r="J56" s="315"/>
      <c r="K56" s="306"/>
      <c r="M56" s="307" t="s">
        <v>219</v>
      </c>
      <c r="O56" s="292"/>
    </row>
    <row r="57" spans="1:80" ht="12.75">
      <c r="A57" s="293">
        <v>11</v>
      </c>
      <c r="B57" s="294" t="s">
        <v>220</v>
      </c>
      <c r="C57" s="295" t="s">
        <v>221</v>
      </c>
      <c r="D57" s="296" t="s">
        <v>160</v>
      </c>
      <c r="E57" s="297">
        <v>3.24</v>
      </c>
      <c r="F57" s="297">
        <v>0</v>
      </c>
      <c r="G57" s="298">
        <f>E57*F57</f>
        <v>0</v>
      </c>
      <c r="H57" s="299">
        <v>0.08632</v>
      </c>
      <c r="I57" s="300">
        <f>E57*H57</f>
        <v>0.2796768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1</v>
      </c>
      <c r="AC57" s="261">
        <v>1</v>
      </c>
      <c r="AZ57" s="261">
        <v>1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1</v>
      </c>
    </row>
    <row r="58" spans="1:15" ht="12.75">
      <c r="A58" s="301"/>
      <c r="B58" s="302"/>
      <c r="C58" s="303"/>
      <c r="D58" s="304"/>
      <c r="E58" s="304"/>
      <c r="F58" s="304"/>
      <c r="G58" s="305"/>
      <c r="I58" s="306"/>
      <c r="K58" s="306"/>
      <c r="L58" s="307"/>
      <c r="O58" s="292">
        <v>3</v>
      </c>
    </row>
    <row r="59" spans="1:15" ht="12.75">
      <c r="A59" s="301"/>
      <c r="B59" s="308"/>
      <c r="C59" s="309" t="s">
        <v>222</v>
      </c>
      <c r="D59" s="310"/>
      <c r="E59" s="311">
        <v>3.24</v>
      </c>
      <c r="F59" s="312"/>
      <c r="G59" s="313"/>
      <c r="H59" s="314"/>
      <c r="I59" s="306"/>
      <c r="J59" s="315"/>
      <c r="K59" s="306"/>
      <c r="M59" s="307" t="s">
        <v>222</v>
      </c>
      <c r="O59" s="292"/>
    </row>
    <row r="60" spans="1:80" ht="12.75">
      <c r="A60" s="293">
        <v>12</v>
      </c>
      <c r="B60" s="294" t="s">
        <v>223</v>
      </c>
      <c r="C60" s="295" t="s">
        <v>224</v>
      </c>
      <c r="D60" s="296" t="s">
        <v>160</v>
      </c>
      <c r="E60" s="297">
        <v>228.215</v>
      </c>
      <c r="F60" s="297">
        <v>0</v>
      </c>
      <c r="G60" s="298">
        <f>E60*F60</f>
        <v>0</v>
      </c>
      <c r="H60" s="299">
        <v>0.01574</v>
      </c>
      <c r="I60" s="300">
        <f>E60*H60</f>
        <v>3.5921041000000002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</v>
      </c>
      <c r="AC60" s="261">
        <v>1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</v>
      </c>
    </row>
    <row r="61" spans="1:15" ht="12.75">
      <c r="A61" s="301"/>
      <c r="B61" s="308"/>
      <c r="C61" s="309" t="s">
        <v>225</v>
      </c>
      <c r="D61" s="310"/>
      <c r="E61" s="311">
        <v>15.96</v>
      </c>
      <c r="F61" s="312"/>
      <c r="G61" s="313"/>
      <c r="H61" s="314"/>
      <c r="I61" s="306"/>
      <c r="J61" s="315"/>
      <c r="K61" s="306"/>
      <c r="M61" s="307" t="s">
        <v>225</v>
      </c>
      <c r="O61" s="292"/>
    </row>
    <row r="62" spans="1:15" ht="12.75">
      <c r="A62" s="301"/>
      <c r="B62" s="308"/>
      <c r="C62" s="309" t="s">
        <v>226</v>
      </c>
      <c r="D62" s="310"/>
      <c r="E62" s="311">
        <v>15.96</v>
      </c>
      <c r="F62" s="312"/>
      <c r="G62" s="313"/>
      <c r="H62" s="314"/>
      <c r="I62" s="306"/>
      <c r="J62" s="315"/>
      <c r="K62" s="306"/>
      <c r="M62" s="307" t="s">
        <v>226</v>
      </c>
      <c r="O62" s="292"/>
    </row>
    <row r="63" spans="1:15" ht="12.75">
      <c r="A63" s="301"/>
      <c r="B63" s="308"/>
      <c r="C63" s="309" t="s">
        <v>227</v>
      </c>
      <c r="D63" s="310"/>
      <c r="E63" s="311">
        <v>11.55</v>
      </c>
      <c r="F63" s="312"/>
      <c r="G63" s="313"/>
      <c r="H63" s="314"/>
      <c r="I63" s="306"/>
      <c r="J63" s="315"/>
      <c r="K63" s="306"/>
      <c r="M63" s="307" t="s">
        <v>227</v>
      </c>
      <c r="O63" s="292"/>
    </row>
    <row r="64" spans="1:15" ht="12.75">
      <c r="A64" s="301"/>
      <c r="B64" s="308"/>
      <c r="C64" s="309" t="s">
        <v>228</v>
      </c>
      <c r="D64" s="310"/>
      <c r="E64" s="311">
        <v>8.68</v>
      </c>
      <c r="F64" s="312"/>
      <c r="G64" s="313"/>
      <c r="H64" s="314"/>
      <c r="I64" s="306"/>
      <c r="J64" s="315"/>
      <c r="K64" s="306"/>
      <c r="M64" s="307" t="s">
        <v>228</v>
      </c>
      <c r="O64" s="292"/>
    </row>
    <row r="65" spans="1:15" ht="12.75">
      <c r="A65" s="301"/>
      <c r="B65" s="308"/>
      <c r="C65" s="309" t="s">
        <v>229</v>
      </c>
      <c r="D65" s="310"/>
      <c r="E65" s="311">
        <v>7.84</v>
      </c>
      <c r="F65" s="312"/>
      <c r="G65" s="313"/>
      <c r="H65" s="314"/>
      <c r="I65" s="306"/>
      <c r="J65" s="315"/>
      <c r="K65" s="306"/>
      <c r="M65" s="307" t="s">
        <v>229</v>
      </c>
      <c r="O65" s="292"/>
    </row>
    <row r="66" spans="1:15" ht="12.75">
      <c r="A66" s="301"/>
      <c r="B66" s="308"/>
      <c r="C66" s="309" t="s">
        <v>230</v>
      </c>
      <c r="D66" s="310"/>
      <c r="E66" s="311">
        <v>7.84</v>
      </c>
      <c r="F66" s="312"/>
      <c r="G66" s="313"/>
      <c r="H66" s="314"/>
      <c r="I66" s="306"/>
      <c r="J66" s="315"/>
      <c r="K66" s="306"/>
      <c r="M66" s="307" t="s">
        <v>230</v>
      </c>
      <c r="O66" s="292"/>
    </row>
    <row r="67" spans="1:15" ht="12.75">
      <c r="A67" s="301"/>
      <c r="B67" s="308"/>
      <c r="C67" s="309" t="s">
        <v>231</v>
      </c>
      <c r="D67" s="310"/>
      <c r="E67" s="311">
        <v>7.63</v>
      </c>
      <c r="F67" s="312"/>
      <c r="G67" s="313"/>
      <c r="H67" s="314"/>
      <c r="I67" s="306"/>
      <c r="J67" s="315"/>
      <c r="K67" s="306"/>
      <c r="M67" s="307" t="s">
        <v>231</v>
      </c>
      <c r="O67" s="292"/>
    </row>
    <row r="68" spans="1:15" ht="12.75">
      <c r="A68" s="301"/>
      <c r="B68" s="308"/>
      <c r="C68" s="309" t="s">
        <v>232</v>
      </c>
      <c r="D68" s="310"/>
      <c r="E68" s="311">
        <v>7.6125</v>
      </c>
      <c r="F68" s="312"/>
      <c r="G68" s="313"/>
      <c r="H68" s="314"/>
      <c r="I68" s="306"/>
      <c r="J68" s="315"/>
      <c r="K68" s="306"/>
      <c r="M68" s="307" t="s">
        <v>232</v>
      </c>
      <c r="O68" s="292"/>
    </row>
    <row r="69" spans="1:15" ht="12.75">
      <c r="A69" s="301"/>
      <c r="B69" s="308"/>
      <c r="C69" s="309" t="s">
        <v>233</v>
      </c>
      <c r="D69" s="310"/>
      <c r="E69" s="311">
        <v>7.7575</v>
      </c>
      <c r="F69" s="312"/>
      <c r="G69" s="313"/>
      <c r="H69" s="314"/>
      <c r="I69" s="306"/>
      <c r="J69" s="315"/>
      <c r="K69" s="306"/>
      <c r="M69" s="307" t="s">
        <v>233</v>
      </c>
      <c r="O69" s="292"/>
    </row>
    <row r="70" spans="1:15" ht="12.75">
      <c r="A70" s="301"/>
      <c r="B70" s="308"/>
      <c r="C70" s="309" t="s">
        <v>234</v>
      </c>
      <c r="D70" s="310"/>
      <c r="E70" s="311">
        <v>26.65</v>
      </c>
      <c r="F70" s="312"/>
      <c r="G70" s="313"/>
      <c r="H70" s="314"/>
      <c r="I70" s="306"/>
      <c r="J70" s="315"/>
      <c r="K70" s="306"/>
      <c r="M70" s="307" t="s">
        <v>234</v>
      </c>
      <c r="O70" s="292"/>
    </row>
    <row r="71" spans="1:15" ht="12.75">
      <c r="A71" s="301"/>
      <c r="B71" s="308"/>
      <c r="C71" s="309" t="s">
        <v>235</v>
      </c>
      <c r="D71" s="310"/>
      <c r="E71" s="311">
        <v>10.875</v>
      </c>
      <c r="F71" s="312"/>
      <c r="G71" s="313"/>
      <c r="H71" s="314"/>
      <c r="I71" s="306"/>
      <c r="J71" s="315"/>
      <c r="K71" s="306"/>
      <c r="M71" s="307" t="s">
        <v>235</v>
      </c>
      <c r="O71" s="292"/>
    </row>
    <row r="72" spans="1:15" ht="12.75">
      <c r="A72" s="301"/>
      <c r="B72" s="308"/>
      <c r="C72" s="309" t="s">
        <v>236</v>
      </c>
      <c r="D72" s="310"/>
      <c r="E72" s="311">
        <v>9.28</v>
      </c>
      <c r="F72" s="312"/>
      <c r="G72" s="313"/>
      <c r="H72" s="314"/>
      <c r="I72" s="306"/>
      <c r="J72" s="315"/>
      <c r="K72" s="306"/>
      <c r="M72" s="307" t="s">
        <v>236</v>
      </c>
      <c r="O72" s="292"/>
    </row>
    <row r="73" spans="1:15" ht="12.75">
      <c r="A73" s="301"/>
      <c r="B73" s="308"/>
      <c r="C73" s="309" t="s">
        <v>237</v>
      </c>
      <c r="D73" s="310"/>
      <c r="E73" s="311">
        <v>2.8</v>
      </c>
      <c r="F73" s="312"/>
      <c r="G73" s="313"/>
      <c r="H73" s="314"/>
      <c r="I73" s="306"/>
      <c r="J73" s="315"/>
      <c r="K73" s="306"/>
      <c r="M73" s="307" t="s">
        <v>237</v>
      </c>
      <c r="O73" s="292"/>
    </row>
    <row r="74" spans="1:15" ht="12.75">
      <c r="A74" s="301"/>
      <c r="B74" s="308"/>
      <c r="C74" s="309" t="s">
        <v>238</v>
      </c>
      <c r="D74" s="310"/>
      <c r="E74" s="311">
        <v>13.44</v>
      </c>
      <c r="F74" s="312"/>
      <c r="G74" s="313"/>
      <c r="H74" s="314"/>
      <c r="I74" s="306"/>
      <c r="J74" s="315"/>
      <c r="K74" s="306"/>
      <c r="M74" s="307" t="s">
        <v>238</v>
      </c>
      <c r="O74" s="292"/>
    </row>
    <row r="75" spans="1:15" ht="12.75">
      <c r="A75" s="301"/>
      <c r="B75" s="308"/>
      <c r="C75" s="309" t="s">
        <v>239</v>
      </c>
      <c r="D75" s="310"/>
      <c r="E75" s="311">
        <v>74.34</v>
      </c>
      <c r="F75" s="312"/>
      <c r="G75" s="313"/>
      <c r="H75" s="314"/>
      <c r="I75" s="306"/>
      <c r="J75" s="315"/>
      <c r="K75" s="306"/>
      <c r="M75" s="307" t="s">
        <v>239</v>
      </c>
      <c r="O75" s="292"/>
    </row>
    <row r="76" spans="1:80" ht="12.75">
      <c r="A76" s="293">
        <v>13</v>
      </c>
      <c r="B76" s="294" t="s">
        <v>240</v>
      </c>
      <c r="C76" s="295" t="s">
        <v>241</v>
      </c>
      <c r="D76" s="296" t="s">
        <v>160</v>
      </c>
      <c r="E76" s="297">
        <v>27</v>
      </c>
      <c r="F76" s="297">
        <v>0</v>
      </c>
      <c r="G76" s="298">
        <f>E76*F76</f>
        <v>0</v>
      </c>
      <c r="H76" s="299">
        <v>0.04966</v>
      </c>
      <c r="I76" s="300">
        <f>E76*H76</f>
        <v>1.3408200000000001</v>
      </c>
      <c r="J76" s="299">
        <v>0</v>
      </c>
      <c r="K76" s="300">
        <f>E76*J76</f>
        <v>0</v>
      </c>
      <c r="O76" s="292">
        <v>2</v>
      </c>
      <c r="AA76" s="261">
        <v>1</v>
      </c>
      <c r="AB76" s="261">
        <v>1</v>
      </c>
      <c r="AC76" s="261">
        <v>1</v>
      </c>
      <c r="AZ76" s="261">
        <v>1</v>
      </c>
      <c r="BA76" s="261">
        <f>IF(AZ76=1,G76,0)</f>
        <v>0</v>
      </c>
      <c r="BB76" s="261">
        <f>IF(AZ76=2,G76,0)</f>
        <v>0</v>
      </c>
      <c r="BC76" s="261">
        <f>IF(AZ76=3,G76,0)</f>
        <v>0</v>
      </c>
      <c r="BD76" s="261">
        <f>IF(AZ76=4,G76,0)</f>
        <v>0</v>
      </c>
      <c r="BE76" s="261">
        <f>IF(AZ76=5,G76,0)</f>
        <v>0</v>
      </c>
      <c r="CA76" s="292">
        <v>1</v>
      </c>
      <c r="CB76" s="292">
        <v>1</v>
      </c>
    </row>
    <row r="77" spans="1:15" ht="12.75">
      <c r="A77" s="301"/>
      <c r="B77" s="302"/>
      <c r="C77" s="303" t="s">
        <v>242</v>
      </c>
      <c r="D77" s="304"/>
      <c r="E77" s="304"/>
      <c r="F77" s="304"/>
      <c r="G77" s="305"/>
      <c r="I77" s="306"/>
      <c r="K77" s="306"/>
      <c r="L77" s="307" t="s">
        <v>242</v>
      </c>
      <c r="O77" s="292">
        <v>3</v>
      </c>
    </row>
    <row r="78" spans="1:15" ht="12.75">
      <c r="A78" s="301"/>
      <c r="B78" s="308"/>
      <c r="C78" s="309" t="s">
        <v>243</v>
      </c>
      <c r="D78" s="310"/>
      <c r="E78" s="311">
        <v>21</v>
      </c>
      <c r="F78" s="312"/>
      <c r="G78" s="313"/>
      <c r="H78" s="314"/>
      <c r="I78" s="306"/>
      <c r="J78" s="315"/>
      <c r="K78" s="306"/>
      <c r="M78" s="307" t="s">
        <v>243</v>
      </c>
      <c r="O78" s="292"/>
    </row>
    <row r="79" spans="1:15" ht="12.75">
      <c r="A79" s="301"/>
      <c r="B79" s="308"/>
      <c r="C79" s="309" t="s">
        <v>244</v>
      </c>
      <c r="D79" s="310"/>
      <c r="E79" s="311">
        <v>6</v>
      </c>
      <c r="F79" s="312"/>
      <c r="G79" s="313"/>
      <c r="H79" s="314"/>
      <c r="I79" s="306"/>
      <c r="J79" s="315"/>
      <c r="K79" s="306"/>
      <c r="M79" s="307">
        <v>6</v>
      </c>
      <c r="O79" s="292"/>
    </row>
    <row r="80" spans="1:80" ht="22.5">
      <c r="A80" s="293">
        <v>14</v>
      </c>
      <c r="B80" s="294" t="s">
        <v>245</v>
      </c>
      <c r="C80" s="295" t="s">
        <v>246</v>
      </c>
      <c r="D80" s="296" t="s">
        <v>160</v>
      </c>
      <c r="E80" s="297">
        <v>86.582</v>
      </c>
      <c r="F80" s="297">
        <v>0</v>
      </c>
      <c r="G80" s="298">
        <f>E80*F80</f>
        <v>0</v>
      </c>
      <c r="H80" s="299">
        <v>0.00012</v>
      </c>
      <c r="I80" s="300">
        <f>E80*H80</f>
        <v>0.01038984</v>
      </c>
      <c r="J80" s="299">
        <v>0</v>
      </c>
      <c r="K80" s="300">
        <f>E80*J80</f>
        <v>0</v>
      </c>
      <c r="O80" s="292">
        <v>2</v>
      </c>
      <c r="AA80" s="261">
        <v>1</v>
      </c>
      <c r="AB80" s="261">
        <v>0</v>
      </c>
      <c r="AC80" s="261">
        <v>0</v>
      </c>
      <c r="AZ80" s="261">
        <v>1</v>
      </c>
      <c r="BA80" s="261">
        <f>IF(AZ80=1,G80,0)</f>
        <v>0</v>
      </c>
      <c r="BB80" s="261">
        <f>IF(AZ80=2,G80,0)</f>
        <v>0</v>
      </c>
      <c r="BC80" s="261">
        <f>IF(AZ80=3,G80,0)</f>
        <v>0</v>
      </c>
      <c r="BD80" s="261">
        <f>IF(AZ80=4,G80,0)</f>
        <v>0</v>
      </c>
      <c r="BE80" s="261">
        <f>IF(AZ80=5,G80,0)</f>
        <v>0</v>
      </c>
      <c r="CA80" s="292">
        <v>1</v>
      </c>
      <c r="CB80" s="292">
        <v>0</v>
      </c>
    </row>
    <row r="81" spans="1:15" ht="12.75">
      <c r="A81" s="301"/>
      <c r="B81" s="302"/>
      <c r="C81" s="303" t="s">
        <v>247</v>
      </c>
      <c r="D81" s="304"/>
      <c r="E81" s="304"/>
      <c r="F81" s="304"/>
      <c r="G81" s="305"/>
      <c r="I81" s="306"/>
      <c r="K81" s="306"/>
      <c r="L81" s="307" t="s">
        <v>247</v>
      </c>
      <c r="O81" s="292">
        <v>3</v>
      </c>
    </row>
    <row r="82" spans="1:15" ht="12.75">
      <c r="A82" s="301"/>
      <c r="B82" s="302"/>
      <c r="C82" s="303"/>
      <c r="D82" s="304"/>
      <c r="E82" s="304"/>
      <c r="F82" s="304"/>
      <c r="G82" s="305"/>
      <c r="I82" s="306"/>
      <c r="K82" s="306"/>
      <c r="L82" s="307"/>
      <c r="O82" s="292">
        <v>3</v>
      </c>
    </row>
    <row r="83" spans="1:15" ht="12.75">
      <c r="A83" s="301"/>
      <c r="B83" s="308"/>
      <c r="C83" s="309" t="s">
        <v>248</v>
      </c>
      <c r="D83" s="310"/>
      <c r="E83" s="311">
        <v>86.582</v>
      </c>
      <c r="F83" s="312"/>
      <c r="G83" s="313"/>
      <c r="H83" s="314"/>
      <c r="I83" s="306"/>
      <c r="J83" s="315"/>
      <c r="K83" s="306"/>
      <c r="M83" s="307" t="s">
        <v>248</v>
      </c>
      <c r="O83" s="292"/>
    </row>
    <row r="84" spans="1:80" ht="12.75">
      <c r="A84" s="293">
        <v>15</v>
      </c>
      <c r="B84" s="294" t="s">
        <v>249</v>
      </c>
      <c r="C84" s="295" t="s">
        <v>250</v>
      </c>
      <c r="D84" s="296" t="s">
        <v>160</v>
      </c>
      <c r="E84" s="297">
        <v>165.976</v>
      </c>
      <c r="F84" s="297">
        <v>0</v>
      </c>
      <c r="G84" s="298">
        <f>E84*F84</f>
        <v>0</v>
      </c>
      <c r="H84" s="299">
        <v>0.00012</v>
      </c>
      <c r="I84" s="300">
        <f>E84*H84</f>
        <v>0.01991712</v>
      </c>
      <c r="J84" s="299">
        <v>0</v>
      </c>
      <c r="K84" s="300">
        <f>E84*J84</f>
        <v>0</v>
      </c>
      <c r="O84" s="292">
        <v>2</v>
      </c>
      <c r="AA84" s="261">
        <v>1</v>
      </c>
      <c r="AB84" s="261">
        <v>0</v>
      </c>
      <c r="AC84" s="261">
        <v>0</v>
      </c>
      <c r="AZ84" s="261">
        <v>1</v>
      </c>
      <c r="BA84" s="261">
        <f>IF(AZ84=1,G84,0)</f>
        <v>0</v>
      </c>
      <c r="BB84" s="261">
        <f>IF(AZ84=2,G84,0)</f>
        <v>0</v>
      </c>
      <c r="BC84" s="261">
        <f>IF(AZ84=3,G84,0)</f>
        <v>0</v>
      </c>
      <c r="BD84" s="261">
        <f>IF(AZ84=4,G84,0)</f>
        <v>0</v>
      </c>
      <c r="BE84" s="261">
        <f>IF(AZ84=5,G84,0)</f>
        <v>0</v>
      </c>
      <c r="CA84" s="292">
        <v>1</v>
      </c>
      <c r="CB84" s="292">
        <v>0</v>
      </c>
    </row>
    <row r="85" spans="1:15" ht="12.75">
      <c r="A85" s="301"/>
      <c r="B85" s="302"/>
      <c r="C85" s="303" t="s">
        <v>251</v>
      </c>
      <c r="D85" s="304"/>
      <c r="E85" s="304"/>
      <c r="F85" s="304"/>
      <c r="G85" s="305"/>
      <c r="I85" s="306"/>
      <c r="K85" s="306"/>
      <c r="L85" s="307" t="s">
        <v>251</v>
      </c>
      <c r="O85" s="292">
        <v>3</v>
      </c>
    </row>
    <row r="86" spans="1:15" ht="12.75">
      <c r="A86" s="301"/>
      <c r="B86" s="308"/>
      <c r="C86" s="309" t="s">
        <v>252</v>
      </c>
      <c r="D86" s="310"/>
      <c r="E86" s="311">
        <v>127.956</v>
      </c>
      <c r="F86" s="312"/>
      <c r="G86" s="313"/>
      <c r="H86" s="314"/>
      <c r="I86" s="306"/>
      <c r="J86" s="315"/>
      <c r="K86" s="306"/>
      <c r="M86" s="307" t="s">
        <v>252</v>
      </c>
      <c r="O86" s="292"/>
    </row>
    <row r="87" spans="1:15" ht="12.75">
      <c r="A87" s="301"/>
      <c r="B87" s="308"/>
      <c r="C87" s="309" t="s">
        <v>253</v>
      </c>
      <c r="D87" s="310"/>
      <c r="E87" s="311">
        <v>38.02</v>
      </c>
      <c r="F87" s="312"/>
      <c r="G87" s="313"/>
      <c r="H87" s="314"/>
      <c r="I87" s="306"/>
      <c r="J87" s="315"/>
      <c r="K87" s="306"/>
      <c r="M87" s="307" t="s">
        <v>253</v>
      </c>
      <c r="O87" s="292"/>
    </row>
    <row r="88" spans="1:57" ht="12.75">
      <c r="A88" s="316"/>
      <c r="B88" s="317" t="s">
        <v>100</v>
      </c>
      <c r="C88" s="318" t="s">
        <v>215</v>
      </c>
      <c r="D88" s="319"/>
      <c r="E88" s="320"/>
      <c r="F88" s="321"/>
      <c r="G88" s="322">
        <f>SUM(G53:G87)</f>
        <v>0</v>
      </c>
      <c r="H88" s="323"/>
      <c r="I88" s="324">
        <f>SUM(I53:I87)</f>
        <v>5.24290786</v>
      </c>
      <c r="J88" s="323"/>
      <c r="K88" s="324">
        <f>SUM(K53:K87)</f>
        <v>0</v>
      </c>
      <c r="O88" s="292">
        <v>4</v>
      </c>
      <c r="BA88" s="325">
        <f>SUM(BA53:BA87)</f>
        <v>0</v>
      </c>
      <c r="BB88" s="325">
        <f>SUM(BB53:BB87)</f>
        <v>0</v>
      </c>
      <c r="BC88" s="325">
        <f>SUM(BC53:BC87)</f>
        <v>0</v>
      </c>
      <c r="BD88" s="325">
        <f>SUM(BD53:BD87)</f>
        <v>0</v>
      </c>
      <c r="BE88" s="325">
        <f>SUM(BE53:BE87)</f>
        <v>0</v>
      </c>
    </row>
    <row r="89" spans="1:15" ht="12.75">
      <c r="A89" s="282" t="s">
        <v>97</v>
      </c>
      <c r="B89" s="283" t="s">
        <v>254</v>
      </c>
      <c r="C89" s="284" t="s">
        <v>255</v>
      </c>
      <c r="D89" s="285"/>
      <c r="E89" s="286"/>
      <c r="F89" s="286"/>
      <c r="G89" s="287"/>
      <c r="H89" s="288"/>
      <c r="I89" s="289"/>
      <c r="J89" s="290"/>
      <c r="K89" s="291"/>
      <c r="O89" s="292">
        <v>1</v>
      </c>
    </row>
    <row r="90" spans="1:80" ht="12.75">
      <c r="A90" s="293">
        <v>16</v>
      </c>
      <c r="B90" s="294" t="s">
        <v>257</v>
      </c>
      <c r="C90" s="295" t="s">
        <v>258</v>
      </c>
      <c r="D90" s="296" t="s">
        <v>160</v>
      </c>
      <c r="E90" s="297">
        <v>3</v>
      </c>
      <c r="F90" s="297">
        <v>0</v>
      </c>
      <c r="G90" s="298">
        <f>E90*F90</f>
        <v>0</v>
      </c>
      <c r="H90" s="299">
        <v>0.03621</v>
      </c>
      <c r="I90" s="300">
        <f>E90*H90</f>
        <v>0.10863</v>
      </c>
      <c r="J90" s="299">
        <v>0</v>
      </c>
      <c r="K90" s="300">
        <f>E90*J90</f>
        <v>0</v>
      </c>
      <c r="O90" s="292">
        <v>2</v>
      </c>
      <c r="AA90" s="261">
        <v>1</v>
      </c>
      <c r="AB90" s="261">
        <v>1</v>
      </c>
      <c r="AC90" s="261">
        <v>1</v>
      </c>
      <c r="AZ90" s="261">
        <v>1</v>
      </c>
      <c r="BA90" s="261">
        <f>IF(AZ90=1,G90,0)</f>
        <v>0</v>
      </c>
      <c r="BB90" s="261">
        <f>IF(AZ90=2,G90,0)</f>
        <v>0</v>
      </c>
      <c r="BC90" s="261">
        <f>IF(AZ90=3,G90,0)</f>
        <v>0</v>
      </c>
      <c r="BD90" s="261">
        <f>IF(AZ90=4,G90,0)</f>
        <v>0</v>
      </c>
      <c r="BE90" s="261">
        <f>IF(AZ90=5,G90,0)</f>
        <v>0</v>
      </c>
      <c r="CA90" s="292">
        <v>1</v>
      </c>
      <c r="CB90" s="292">
        <v>1</v>
      </c>
    </row>
    <row r="91" spans="1:15" ht="12.75">
      <c r="A91" s="301"/>
      <c r="B91" s="302"/>
      <c r="C91" s="303" t="s">
        <v>259</v>
      </c>
      <c r="D91" s="304"/>
      <c r="E91" s="304"/>
      <c r="F91" s="304"/>
      <c r="G91" s="305"/>
      <c r="I91" s="306"/>
      <c r="K91" s="306"/>
      <c r="L91" s="307" t="s">
        <v>259</v>
      </c>
      <c r="O91" s="292">
        <v>3</v>
      </c>
    </row>
    <row r="92" spans="1:15" ht="12.75">
      <c r="A92" s="301"/>
      <c r="B92" s="308"/>
      <c r="C92" s="309" t="s">
        <v>260</v>
      </c>
      <c r="D92" s="310"/>
      <c r="E92" s="311">
        <v>3</v>
      </c>
      <c r="F92" s="312"/>
      <c r="G92" s="313"/>
      <c r="H92" s="314"/>
      <c r="I92" s="306"/>
      <c r="J92" s="315"/>
      <c r="K92" s="306"/>
      <c r="M92" s="307" t="s">
        <v>260</v>
      </c>
      <c r="O92" s="292"/>
    </row>
    <row r="93" spans="1:57" ht="12.75">
      <c r="A93" s="316"/>
      <c r="B93" s="317" t="s">
        <v>100</v>
      </c>
      <c r="C93" s="318" t="s">
        <v>256</v>
      </c>
      <c r="D93" s="319"/>
      <c r="E93" s="320"/>
      <c r="F93" s="321"/>
      <c r="G93" s="322">
        <f>SUM(G89:G92)</f>
        <v>0</v>
      </c>
      <c r="H93" s="323"/>
      <c r="I93" s="324">
        <f>SUM(I89:I92)</f>
        <v>0.10863</v>
      </c>
      <c r="J93" s="323"/>
      <c r="K93" s="324">
        <f>SUM(K89:K92)</f>
        <v>0</v>
      </c>
      <c r="O93" s="292">
        <v>4</v>
      </c>
      <c r="BA93" s="325">
        <f>SUM(BA89:BA92)</f>
        <v>0</v>
      </c>
      <c r="BB93" s="325">
        <f>SUM(BB89:BB92)</f>
        <v>0</v>
      </c>
      <c r="BC93" s="325">
        <f>SUM(BC89:BC92)</f>
        <v>0</v>
      </c>
      <c r="BD93" s="325">
        <f>SUM(BD89:BD92)</f>
        <v>0</v>
      </c>
      <c r="BE93" s="325">
        <f>SUM(BE89:BE92)</f>
        <v>0</v>
      </c>
    </row>
    <row r="94" spans="1:15" ht="12.75">
      <c r="A94" s="282" t="s">
        <v>97</v>
      </c>
      <c r="B94" s="283" t="s">
        <v>261</v>
      </c>
      <c r="C94" s="284" t="s">
        <v>262</v>
      </c>
      <c r="D94" s="285"/>
      <c r="E94" s="286"/>
      <c r="F94" s="286"/>
      <c r="G94" s="287"/>
      <c r="H94" s="288"/>
      <c r="I94" s="289"/>
      <c r="J94" s="290"/>
      <c r="K94" s="291"/>
      <c r="O94" s="292">
        <v>1</v>
      </c>
    </row>
    <row r="95" spans="1:80" ht="12.75">
      <c r="A95" s="293">
        <v>17</v>
      </c>
      <c r="B95" s="294" t="s">
        <v>264</v>
      </c>
      <c r="C95" s="295" t="s">
        <v>265</v>
      </c>
      <c r="D95" s="296" t="s">
        <v>160</v>
      </c>
      <c r="E95" s="297">
        <v>114.9525</v>
      </c>
      <c r="F95" s="297">
        <v>0</v>
      </c>
      <c r="G95" s="298">
        <f>E95*F95</f>
        <v>0</v>
      </c>
      <c r="H95" s="299">
        <v>0.00121</v>
      </c>
      <c r="I95" s="300">
        <f>E95*H95</f>
        <v>0.139092525</v>
      </c>
      <c r="J95" s="299">
        <v>0</v>
      </c>
      <c r="K95" s="300">
        <f>E95*J95</f>
        <v>0</v>
      </c>
      <c r="O95" s="292">
        <v>2</v>
      </c>
      <c r="AA95" s="261">
        <v>1</v>
      </c>
      <c r="AB95" s="261">
        <v>1</v>
      </c>
      <c r="AC95" s="261">
        <v>1</v>
      </c>
      <c r="AZ95" s="261">
        <v>1</v>
      </c>
      <c r="BA95" s="261">
        <f>IF(AZ95=1,G95,0)</f>
        <v>0</v>
      </c>
      <c r="BB95" s="261">
        <f>IF(AZ95=2,G95,0)</f>
        <v>0</v>
      </c>
      <c r="BC95" s="261">
        <f>IF(AZ95=3,G95,0)</f>
        <v>0</v>
      </c>
      <c r="BD95" s="261">
        <f>IF(AZ95=4,G95,0)</f>
        <v>0</v>
      </c>
      <c r="BE95" s="261">
        <f>IF(AZ95=5,G95,0)</f>
        <v>0</v>
      </c>
      <c r="CA95" s="292">
        <v>1</v>
      </c>
      <c r="CB95" s="292">
        <v>1</v>
      </c>
    </row>
    <row r="96" spans="1:15" ht="12.75">
      <c r="A96" s="301"/>
      <c r="B96" s="308"/>
      <c r="C96" s="309" t="s">
        <v>266</v>
      </c>
      <c r="D96" s="310"/>
      <c r="E96" s="311">
        <v>64.735</v>
      </c>
      <c r="F96" s="312"/>
      <c r="G96" s="313"/>
      <c r="H96" s="314"/>
      <c r="I96" s="306"/>
      <c r="J96" s="315"/>
      <c r="K96" s="306"/>
      <c r="M96" s="336">
        <v>64735</v>
      </c>
      <c r="O96" s="292"/>
    </row>
    <row r="97" spans="1:15" ht="12.75">
      <c r="A97" s="301"/>
      <c r="B97" s="308"/>
      <c r="C97" s="309" t="s">
        <v>267</v>
      </c>
      <c r="D97" s="310"/>
      <c r="E97" s="311">
        <v>11.52</v>
      </c>
      <c r="F97" s="312"/>
      <c r="G97" s="313"/>
      <c r="H97" s="314"/>
      <c r="I97" s="306"/>
      <c r="J97" s="315"/>
      <c r="K97" s="306"/>
      <c r="M97" s="336">
        <v>115200</v>
      </c>
      <c r="O97" s="292"/>
    </row>
    <row r="98" spans="1:15" ht="12.75">
      <c r="A98" s="301"/>
      <c r="B98" s="308"/>
      <c r="C98" s="309" t="s">
        <v>268</v>
      </c>
      <c r="D98" s="310"/>
      <c r="E98" s="311">
        <v>3.23</v>
      </c>
      <c r="F98" s="312"/>
      <c r="G98" s="313"/>
      <c r="H98" s="314"/>
      <c r="I98" s="306"/>
      <c r="J98" s="315"/>
      <c r="K98" s="306"/>
      <c r="M98" s="336">
        <v>32300</v>
      </c>
      <c r="O98" s="292"/>
    </row>
    <row r="99" spans="1:15" ht="12.75">
      <c r="A99" s="301"/>
      <c r="B99" s="308"/>
      <c r="C99" s="309" t="s">
        <v>269</v>
      </c>
      <c r="D99" s="310"/>
      <c r="E99" s="311">
        <v>5.4675</v>
      </c>
      <c r="F99" s="312"/>
      <c r="G99" s="313"/>
      <c r="H99" s="314"/>
      <c r="I99" s="306"/>
      <c r="J99" s="315"/>
      <c r="K99" s="306"/>
      <c r="M99" s="336">
        <v>54675</v>
      </c>
      <c r="O99" s="292"/>
    </row>
    <row r="100" spans="1:15" ht="12.75">
      <c r="A100" s="301"/>
      <c r="B100" s="308"/>
      <c r="C100" s="309" t="s">
        <v>270</v>
      </c>
      <c r="D100" s="310"/>
      <c r="E100" s="311">
        <v>30</v>
      </c>
      <c r="F100" s="312"/>
      <c r="G100" s="313"/>
      <c r="H100" s="314"/>
      <c r="I100" s="306"/>
      <c r="J100" s="315"/>
      <c r="K100" s="306"/>
      <c r="M100" s="307">
        <v>30</v>
      </c>
      <c r="O100" s="292"/>
    </row>
    <row r="101" spans="1:57" ht="12.75">
      <c r="A101" s="316"/>
      <c r="B101" s="317" t="s">
        <v>100</v>
      </c>
      <c r="C101" s="318" t="s">
        <v>263</v>
      </c>
      <c r="D101" s="319"/>
      <c r="E101" s="320"/>
      <c r="F101" s="321"/>
      <c r="G101" s="322">
        <f>SUM(G94:G100)</f>
        <v>0</v>
      </c>
      <c r="H101" s="323"/>
      <c r="I101" s="324">
        <f>SUM(I94:I100)</f>
        <v>0.139092525</v>
      </c>
      <c r="J101" s="323"/>
      <c r="K101" s="324">
        <f>SUM(K94:K100)</f>
        <v>0</v>
      </c>
      <c r="O101" s="292">
        <v>4</v>
      </c>
      <c r="BA101" s="325">
        <f>SUM(BA94:BA100)</f>
        <v>0</v>
      </c>
      <c r="BB101" s="325">
        <f>SUM(BB94:BB100)</f>
        <v>0</v>
      </c>
      <c r="BC101" s="325">
        <f>SUM(BC94:BC100)</f>
        <v>0</v>
      </c>
      <c r="BD101" s="325">
        <f>SUM(BD94:BD100)</f>
        <v>0</v>
      </c>
      <c r="BE101" s="325">
        <f>SUM(BE94:BE100)</f>
        <v>0</v>
      </c>
    </row>
    <row r="102" spans="1:15" ht="12.75">
      <c r="A102" s="282" t="s">
        <v>97</v>
      </c>
      <c r="B102" s="283" t="s">
        <v>271</v>
      </c>
      <c r="C102" s="284" t="s">
        <v>272</v>
      </c>
      <c r="D102" s="285"/>
      <c r="E102" s="286"/>
      <c r="F102" s="286"/>
      <c r="G102" s="287"/>
      <c r="H102" s="288"/>
      <c r="I102" s="289"/>
      <c r="J102" s="290"/>
      <c r="K102" s="291"/>
      <c r="O102" s="292">
        <v>1</v>
      </c>
    </row>
    <row r="103" spans="1:80" ht="12.75">
      <c r="A103" s="293">
        <v>18</v>
      </c>
      <c r="B103" s="294" t="s">
        <v>274</v>
      </c>
      <c r="C103" s="295" t="s">
        <v>275</v>
      </c>
      <c r="D103" s="296" t="s">
        <v>160</v>
      </c>
      <c r="E103" s="297">
        <v>31</v>
      </c>
      <c r="F103" s="297">
        <v>0</v>
      </c>
      <c r="G103" s="298">
        <f>E103*F103</f>
        <v>0</v>
      </c>
      <c r="H103" s="299">
        <v>0</v>
      </c>
      <c r="I103" s="300">
        <f>E103*H103</f>
        <v>0</v>
      </c>
      <c r="J103" s="299">
        <v>0</v>
      </c>
      <c r="K103" s="300">
        <f>E103*J103</f>
        <v>0</v>
      </c>
      <c r="O103" s="292">
        <v>2</v>
      </c>
      <c r="AA103" s="261">
        <v>1</v>
      </c>
      <c r="AB103" s="261">
        <v>0</v>
      </c>
      <c r="AC103" s="261">
        <v>0</v>
      </c>
      <c r="AZ103" s="261">
        <v>1</v>
      </c>
      <c r="BA103" s="261">
        <f>IF(AZ103=1,G103,0)</f>
        <v>0</v>
      </c>
      <c r="BB103" s="261">
        <f>IF(AZ103=2,G103,0)</f>
        <v>0</v>
      </c>
      <c r="BC103" s="261">
        <f>IF(AZ103=3,G103,0)</f>
        <v>0</v>
      </c>
      <c r="BD103" s="261">
        <f>IF(AZ103=4,G103,0)</f>
        <v>0</v>
      </c>
      <c r="BE103" s="261">
        <f>IF(AZ103=5,G103,0)</f>
        <v>0</v>
      </c>
      <c r="CA103" s="292">
        <v>1</v>
      </c>
      <c r="CB103" s="292">
        <v>0</v>
      </c>
    </row>
    <row r="104" spans="1:15" ht="12.75">
      <c r="A104" s="301"/>
      <c r="B104" s="302"/>
      <c r="C104" s="303" t="s">
        <v>276</v>
      </c>
      <c r="D104" s="304"/>
      <c r="E104" s="304"/>
      <c r="F104" s="304"/>
      <c r="G104" s="305"/>
      <c r="I104" s="306"/>
      <c r="K104" s="306"/>
      <c r="L104" s="307" t="s">
        <v>276</v>
      </c>
      <c r="O104" s="292">
        <v>3</v>
      </c>
    </row>
    <row r="105" spans="1:15" ht="12.75">
      <c r="A105" s="301"/>
      <c r="B105" s="308"/>
      <c r="C105" s="309" t="s">
        <v>277</v>
      </c>
      <c r="D105" s="310"/>
      <c r="E105" s="311">
        <v>27.4</v>
      </c>
      <c r="F105" s="312"/>
      <c r="G105" s="313"/>
      <c r="H105" s="314"/>
      <c r="I105" s="306"/>
      <c r="J105" s="315"/>
      <c r="K105" s="306"/>
      <c r="M105" s="307" t="s">
        <v>277</v>
      </c>
      <c r="O105" s="292"/>
    </row>
    <row r="106" spans="1:15" ht="12.75">
      <c r="A106" s="301"/>
      <c r="B106" s="308"/>
      <c r="C106" s="309" t="s">
        <v>278</v>
      </c>
      <c r="D106" s="310"/>
      <c r="E106" s="311">
        <v>3.6</v>
      </c>
      <c r="F106" s="312"/>
      <c r="G106" s="313"/>
      <c r="H106" s="314"/>
      <c r="I106" s="306"/>
      <c r="J106" s="315"/>
      <c r="K106" s="306"/>
      <c r="M106" s="307" t="s">
        <v>278</v>
      </c>
      <c r="O106" s="292"/>
    </row>
    <row r="107" spans="1:80" ht="12.75">
      <c r="A107" s="293">
        <v>19</v>
      </c>
      <c r="B107" s="294" t="s">
        <v>279</v>
      </c>
      <c r="C107" s="295" t="s">
        <v>280</v>
      </c>
      <c r="D107" s="296" t="s">
        <v>160</v>
      </c>
      <c r="E107" s="297">
        <v>432.91</v>
      </c>
      <c r="F107" s="297">
        <v>0</v>
      </c>
      <c r="G107" s="298">
        <f>E107*F107</f>
        <v>0</v>
      </c>
      <c r="H107" s="299">
        <v>0.00205</v>
      </c>
      <c r="I107" s="300">
        <f>E107*H107</f>
        <v>0.8874655000000001</v>
      </c>
      <c r="J107" s="299">
        <v>0</v>
      </c>
      <c r="K107" s="300">
        <f>E107*J107</f>
        <v>0</v>
      </c>
      <c r="O107" s="292">
        <v>2</v>
      </c>
      <c r="AA107" s="261">
        <v>1</v>
      </c>
      <c r="AB107" s="261">
        <v>1</v>
      </c>
      <c r="AC107" s="261">
        <v>1</v>
      </c>
      <c r="AZ107" s="261">
        <v>1</v>
      </c>
      <c r="BA107" s="261">
        <f>IF(AZ107=1,G107,0)</f>
        <v>0</v>
      </c>
      <c r="BB107" s="261">
        <f>IF(AZ107=2,G107,0)</f>
        <v>0</v>
      </c>
      <c r="BC107" s="261">
        <f>IF(AZ107=3,G107,0)</f>
        <v>0</v>
      </c>
      <c r="BD107" s="261">
        <f>IF(AZ107=4,G107,0)</f>
        <v>0</v>
      </c>
      <c r="BE107" s="261">
        <f>IF(AZ107=5,G107,0)</f>
        <v>0</v>
      </c>
      <c r="CA107" s="292">
        <v>1</v>
      </c>
      <c r="CB107" s="292">
        <v>1</v>
      </c>
    </row>
    <row r="108" spans="1:15" ht="12.75">
      <c r="A108" s="301"/>
      <c r="B108" s="308"/>
      <c r="C108" s="309" t="s">
        <v>281</v>
      </c>
      <c r="D108" s="310"/>
      <c r="E108" s="311">
        <v>319.89</v>
      </c>
      <c r="F108" s="312"/>
      <c r="G108" s="313"/>
      <c r="H108" s="314"/>
      <c r="I108" s="306"/>
      <c r="J108" s="315"/>
      <c r="K108" s="306"/>
      <c r="M108" s="307" t="s">
        <v>281</v>
      </c>
      <c r="O108" s="292"/>
    </row>
    <row r="109" spans="1:15" ht="12.75">
      <c r="A109" s="301"/>
      <c r="B109" s="308"/>
      <c r="C109" s="309" t="s">
        <v>282</v>
      </c>
      <c r="D109" s="310"/>
      <c r="E109" s="311">
        <v>113.02</v>
      </c>
      <c r="F109" s="312"/>
      <c r="G109" s="313"/>
      <c r="H109" s="314"/>
      <c r="I109" s="306"/>
      <c r="J109" s="315"/>
      <c r="K109" s="306"/>
      <c r="M109" s="307" t="s">
        <v>282</v>
      </c>
      <c r="O109" s="292"/>
    </row>
    <row r="110" spans="1:57" ht="12.75">
      <c r="A110" s="316"/>
      <c r="B110" s="317" t="s">
        <v>100</v>
      </c>
      <c r="C110" s="318" t="s">
        <v>273</v>
      </c>
      <c r="D110" s="319"/>
      <c r="E110" s="320"/>
      <c r="F110" s="321"/>
      <c r="G110" s="322">
        <f>SUM(G102:G109)</f>
        <v>0</v>
      </c>
      <c r="H110" s="323"/>
      <c r="I110" s="324">
        <f>SUM(I102:I109)</f>
        <v>0.8874655000000001</v>
      </c>
      <c r="J110" s="323"/>
      <c r="K110" s="324">
        <f>SUM(K102:K109)</f>
        <v>0</v>
      </c>
      <c r="O110" s="292">
        <v>4</v>
      </c>
      <c r="BA110" s="325">
        <f>SUM(BA102:BA109)</f>
        <v>0</v>
      </c>
      <c r="BB110" s="325">
        <f>SUM(BB102:BB109)</f>
        <v>0</v>
      </c>
      <c r="BC110" s="325">
        <f>SUM(BC102:BC109)</f>
        <v>0</v>
      </c>
      <c r="BD110" s="325">
        <f>SUM(BD102:BD109)</f>
        <v>0</v>
      </c>
      <c r="BE110" s="325">
        <f>SUM(BE102:BE109)</f>
        <v>0</v>
      </c>
    </row>
    <row r="111" spans="1:15" ht="12.75">
      <c r="A111" s="282" t="s">
        <v>97</v>
      </c>
      <c r="B111" s="283" t="s">
        <v>283</v>
      </c>
      <c r="C111" s="284" t="s">
        <v>284</v>
      </c>
      <c r="D111" s="285"/>
      <c r="E111" s="286"/>
      <c r="F111" s="286"/>
      <c r="G111" s="287"/>
      <c r="H111" s="288"/>
      <c r="I111" s="289"/>
      <c r="J111" s="290"/>
      <c r="K111" s="291"/>
      <c r="O111" s="292">
        <v>1</v>
      </c>
    </row>
    <row r="112" spans="1:80" ht="12.75">
      <c r="A112" s="293">
        <v>20</v>
      </c>
      <c r="B112" s="294" t="s">
        <v>286</v>
      </c>
      <c r="C112" s="295" t="s">
        <v>287</v>
      </c>
      <c r="D112" s="296" t="s">
        <v>160</v>
      </c>
      <c r="E112" s="297">
        <v>9</v>
      </c>
      <c r="F112" s="297">
        <v>0</v>
      </c>
      <c r="G112" s="298">
        <f>E112*F112</f>
        <v>0</v>
      </c>
      <c r="H112" s="299">
        <v>0.00067</v>
      </c>
      <c r="I112" s="300">
        <f>E112*H112</f>
        <v>0.006030000000000001</v>
      </c>
      <c r="J112" s="299">
        <v>-0.261</v>
      </c>
      <c r="K112" s="300">
        <f>E112*J112</f>
        <v>-2.349</v>
      </c>
      <c r="O112" s="292">
        <v>2</v>
      </c>
      <c r="AA112" s="261">
        <v>1</v>
      </c>
      <c r="AB112" s="261">
        <v>1</v>
      </c>
      <c r="AC112" s="261">
        <v>1</v>
      </c>
      <c r="AZ112" s="261">
        <v>1</v>
      </c>
      <c r="BA112" s="261">
        <f>IF(AZ112=1,G112,0)</f>
        <v>0</v>
      </c>
      <c r="BB112" s="261">
        <f>IF(AZ112=2,G112,0)</f>
        <v>0</v>
      </c>
      <c r="BC112" s="261">
        <f>IF(AZ112=3,G112,0)</f>
        <v>0</v>
      </c>
      <c r="BD112" s="261">
        <f>IF(AZ112=4,G112,0)</f>
        <v>0</v>
      </c>
      <c r="BE112" s="261">
        <f>IF(AZ112=5,G112,0)</f>
        <v>0</v>
      </c>
      <c r="CA112" s="292">
        <v>1</v>
      </c>
      <c r="CB112" s="292">
        <v>1</v>
      </c>
    </row>
    <row r="113" spans="1:15" ht="12.75">
      <c r="A113" s="301"/>
      <c r="B113" s="302"/>
      <c r="C113" s="303" t="s">
        <v>288</v>
      </c>
      <c r="D113" s="304"/>
      <c r="E113" s="304"/>
      <c r="F113" s="304"/>
      <c r="G113" s="305"/>
      <c r="I113" s="306"/>
      <c r="K113" s="306"/>
      <c r="L113" s="307" t="s">
        <v>288</v>
      </c>
      <c r="O113" s="292">
        <v>3</v>
      </c>
    </row>
    <row r="114" spans="1:15" ht="12.75">
      <c r="A114" s="301"/>
      <c r="B114" s="308"/>
      <c r="C114" s="309" t="s">
        <v>289</v>
      </c>
      <c r="D114" s="310"/>
      <c r="E114" s="311">
        <v>9</v>
      </c>
      <c r="F114" s="312"/>
      <c r="G114" s="313"/>
      <c r="H114" s="314"/>
      <c r="I114" s="306"/>
      <c r="J114" s="315"/>
      <c r="K114" s="306"/>
      <c r="M114" s="307" t="s">
        <v>289</v>
      </c>
      <c r="O114" s="292"/>
    </row>
    <row r="115" spans="1:80" ht="12.75">
      <c r="A115" s="293">
        <v>21</v>
      </c>
      <c r="B115" s="294" t="s">
        <v>290</v>
      </c>
      <c r="C115" s="295" t="s">
        <v>291</v>
      </c>
      <c r="D115" s="296" t="s">
        <v>160</v>
      </c>
      <c r="E115" s="297">
        <v>7.5</v>
      </c>
      <c r="F115" s="297">
        <v>0</v>
      </c>
      <c r="G115" s="298">
        <f>E115*F115</f>
        <v>0</v>
      </c>
      <c r="H115" s="299">
        <v>0.00067</v>
      </c>
      <c r="I115" s="300">
        <f>E115*H115</f>
        <v>0.005025</v>
      </c>
      <c r="J115" s="299">
        <v>-0.1</v>
      </c>
      <c r="K115" s="300">
        <f>E115*J115</f>
        <v>-0.75</v>
      </c>
      <c r="O115" s="292">
        <v>2</v>
      </c>
      <c r="AA115" s="261">
        <v>1</v>
      </c>
      <c r="AB115" s="261">
        <v>1</v>
      </c>
      <c r="AC115" s="261">
        <v>1</v>
      </c>
      <c r="AZ115" s="261">
        <v>1</v>
      </c>
      <c r="BA115" s="261">
        <f>IF(AZ115=1,G115,0)</f>
        <v>0</v>
      </c>
      <c r="BB115" s="261">
        <f>IF(AZ115=2,G115,0)</f>
        <v>0</v>
      </c>
      <c r="BC115" s="261">
        <f>IF(AZ115=3,G115,0)</f>
        <v>0</v>
      </c>
      <c r="BD115" s="261">
        <f>IF(AZ115=4,G115,0)</f>
        <v>0</v>
      </c>
      <c r="BE115" s="261">
        <f>IF(AZ115=5,G115,0)</f>
        <v>0</v>
      </c>
      <c r="CA115" s="292">
        <v>1</v>
      </c>
      <c r="CB115" s="292">
        <v>1</v>
      </c>
    </row>
    <row r="116" spans="1:15" ht="12.75">
      <c r="A116" s="301"/>
      <c r="B116" s="302"/>
      <c r="C116" s="303" t="s">
        <v>292</v>
      </c>
      <c r="D116" s="304"/>
      <c r="E116" s="304"/>
      <c r="F116" s="304"/>
      <c r="G116" s="305"/>
      <c r="I116" s="306"/>
      <c r="K116" s="306"/>
      <c r="L116" s="307" t="s">
        <v>292</v>
      </c>
      <c r="O116" s="292">
        <v>3</v>
      </c>
    </row>
    <row r="117" spans="1:15" ht="12.75">
      <c r="A117" s="301"/>
      <c r="B117" s="308"/>
      <c r="C117" s="309" t="s">
        <v>161</v>
      </c>
      <c r="D117" s="310"/>
      <c r="E117" s="311">
        <v>7.5</v>
      </c>
      <c r="F117" s="312"/>
      <c r="G117" s="313"/>
      <c r="H117" s="314"/>
      <c r="I117" s="306"/>
      <c r="J117" s="315"/>
      <c r="K117" s="306"/>
      <c r="M117" s="307" t="s">
        <v>161</v>
      </c>
      <c r="O117" s="292"/>
    </row>
    <row r="118" spans="1:80" ht="12.75">
      <c r="A118" s="293">
        <v>22</v>
      </c>
      <c r="B118" s="294" t="s">
        <v>293</v>
      </c>
      <c r="C118" s="295" t="s">
        <v>294</v>
      </c>
      <c r="D118" s="296" t="s">
        <v>160</v>
      </c>
      <c r="E118" s="297">
        <v>18</v>
      </c>
      <c r="F118" s="297">
        <v>0</v>
      </c>
      <c r="G118" s="298">
        <f>E118*F118</f>
        <v>0</v>
      </c>
      <c r="H118" s="299">
        <v>0.00067</v>
      </c>
      <c r="I118" s="300">
        <f>E118*H118</f>
        <v>0.012060000000000001</v>
      </c>
      <c r="J118" s="299">
        <v>-0.1</v>
      </c>
      <c r="K118" s="300">
        <f>E118*J118</f>
        <v>-1.8</v>
      </c>
      <c r="O118" s="292">
        <v>2</v>
      </c>
      <c r="AA118" s="261">
        <v>1</v>
      </c>
      <c r="AB118" s="261">
        <v>0</v>
      </c>
      <c r="AC118" s="261">
        <v>0</v>
      </c>
      <c r="AZ118" s="261">
        <v>1</v>
      </c>
      <c r="BA118" s="261">
        <f>IF(AZ118=1,G118,0)</f>
        <v>0</v>
      </c>
      <c r="BB118" s="261">
        <f>IF(AZ118=2,G118,0)</f>
        <v>0</v>
      </c>
      <c r="BC118" s="261">
        <f>IF(AZ118=3,G118,0)</f>
        <v>0</v>
      </c>
      <c r="BD118" s="261">
        <f>IF(AZ118=4,G118,0)</f>
        <v>0</v>
      </c>
      <c r="BE118" s="261">
        <f>IF(AZ118=5,G118,0)</f>
        <v>0</v>
      </c>
      <c r="CA118" s="292">
        <v>1</v>
      </c>
      <c r="CB118" s="292">
        <v>0</v>
      </c>
    </row>
    <row r="119" spans="1:15" ht="12.75">
      <c r="A119" s="301"/>
      <c r="B119" s="308"/>
      <c r="C119" s="309" t="s">
        <v>295</v>
      </c>
      <c r="D119" s="310"/>
      <c r="E119" s="311">
        <v>18</v>
      </c>
      <c r="F119" s="312"/>
      <c r="G119" s="313"/>
      <c r="H119" s="314"/>
      <c r="I119" s="306"/>
      <c r="J119" s="315"/>
      <c r="K119" s="306"/>
      <c r="M119" s="307" t="s">
        <v>295</v>
      </c>
      <c r="O119" s="292"/>
    </row>
    <row r="120" spans="1:80" ht="22.5">
      <c r="A120" s="293">
        <v>23</v>
      </c>
      <c r="B120" s="294" t="s">
        <v>296</v>
      </c>
      <c r="C120" s="295" t="s">
        <v>297</v>
      </c>
      <c r="D120" s="296" t="s">
        <v>160</v>
      </c>
      <c r="E120" s="297">
        <v>16.6975</v>
      </c>
      <c r="F120" s="297">
        <v>0</v>
      </c>
      <c r="G120" s="298">
        <f>E120*F120</f>
        <v>0</v>
      </c>
      <c r="H120" s="299">
        <v>0.00033</v>
      </c>
      <c r="I120" s="300">
        <f>E120*H120</f>
        <v>0.005510175000000001</v>
      </c>
      <c r="J120" s="299">
        <v>-0.01235</v>
      </c>
      <c r="K120" s="300">
        <f>E120*J120</f>
        <v>-0.20621412500000003</v>
      </c>
      <c r="O120" s="292">
        <v>2</v>
      </c>
      <c r="AA120" s="261">
        <v>1</v>
      </c>
      <c r="AB120" s="261">
        <v>1</v>
      </c>
      <c r="AC120" s="261">
        <v>1</v>
      </c>
      <c r="AZ120" s="261">
        <v>1</v>
      </c>
      <c r="BA120" s="261">
        <f>IF(AZ120=1,G120,0)</f>
        <v>0</v>
      </c>
      <c r="BB120" s="261">
        <f>IF(AZ120=2,G120,0)</f>
        <v>0</v>
      </c>
      <c r="BC120" s="261">
        <f>IF(AZ120=3,G120,0)</f>
        <v>0</v>
      </c>
      <c r="BD120" s="261">
        <f>IF(AZ120=4,G120,0)</f>
        <v>0</v>
      </c>
      <c r="BE120" s="261">
        <f>IF(AZ120=5,G120,0)</f>
        <v>0</v>
      </c>
      <c r="CA120" s="292">
        <v>1</v>
      </c>
      <c r="CB120" s="292">
        <v>1</v>
      </c>
    </row>
    <row r="121" spans="1:15" ht="12.75">
      <c r="A121" s="301"/>
      <c r="B121" s="308"/>
      <c r="C121" s="309" t="s">
        <v>204</v>
      </c>
      <c r="D121" s="310"/>
      <c r="E121" s="311">
        <v>5.4675</v>
      </c>
      <c r="F121" s="312"/>
      <c r="G121" s="313"/>
      <c r="H121" s="314"/>
      <c r="I121" s="306"/>
      <c r="J121" s="315"/>
      <c r="K121" s="306"/>
      <c r="M121" s="307" t="s">
        <v>204</v>
      </c>
      <c r="O121" s="292"/>
    </row>
    <row r="122" spans="1:15" ht="12.75">
      <c r="A122" s="301"/>
      <c r="B122" s="308"/>
      <c r="C122" s="309" t="s">
        <v>298</v>
      </c>
      <c r="D122" s="310"/>
      <c r="E122" s="311">
        <v>1.615</v>
      </c>
      <c r="F122" s="312"/>
      <c r="G122" s="313"/>
      <c r="H122" s="314"/>
      <c r="I122" s="306"/>
      <c r="J122" s="315"/>
      <c r="K122" s="306"/>
      <c r="M122" s="307" t="s">
        <v>298</v>
      </c>
      <c r="O122" s="292"/>
    </row>
    <row r="123" spans="1:15" ht="12.75">
      <c r="A123" s="301"/>
      <c r="B123" s="308"/>
      <c r="C123" s="309" t="s">
        <v>201</v>
      </c>
      <c r="D123" s="310"/>
      <c r="E123" s="311">
        <v>1.615</v>
      </c>
      <c r="F123" s="312"/>
      <c r="G123" s="313"/>
      <c r="H123" s="314"/>
      <c r="I123" s="306"/>
      <c r="J123" s="315"/>
      <c r="K123" s="306"/>
      <c r="M123" s="307" t="s">
        <v>201</v>
      </c>
      <c r="O123" s="292"/>
    </row>
    <row r="124" spans="1:15" ht="12.75">
      <c r="A124" s="301"/>
      <c r="B124" s="308"/>
      <c r="C124" s="309" t="s">
        <v>299</v>
      </c>
      <c r="D124" s="310"/>
      <c r="E124" s="311">
        <v>3</v>
      </c>
      <c r="F124" s="312"/>
      <c r="G124" s="313"/>
      <c r="H124" s="314"/>
      <c r="I124" s="306"/>
      <c r="J124" s="315"/>
      <c r="K124" s="306"/>
      <c r="M124" s="307" t="s">
        <v>299</v>
      </c>
      <c r="O124" s="292"/>
    </row>
    <row r="125" spans="1:15" ht="12.75">
      <c r="A125" s="301"/>
      <c r="B125" s="308"/>
      <c r="C125" s="309" t="s">
        <v>205</v>
      </c>
      <c r="D125" s="310"/>
      <c r="E125" s="311">
        <v>5</v>
      </c>
      <c r="F125" s="312"/>
      <c r="G125" s="313"/>
      <c r="H125" s="314"/>
      <c r="I125" s="306"/>
      <c r="J125" s="315"/>
      <c r="K125" s="306"/>
      <c r="M125" s="307" t="s">
        <v>205</v>
      </c>
      <c r="O125" s="292"/>
    </row>
    <row r="126" spans="1:80" ht="22.5">
      <c r="A126" s="293">
        <v>24</v>
      </c>
      <c r="B126" s="294" t="s">
        <v>300</v>
      </c>
      <c r="C126" s="295" t="s">
        <v>301</v>
      </c>
      <c r="D126" s="296" t="s">
        <v>160</v>
      </c>
      <c r="E126" s="297">
        <v>68.075</v>
      </c>
      <c r="F126" s="297">
        <v>0</v>
      </c>
      <c r="G126" s="298">
        <f>E126*F126</f>
        <v>0</v>
      </c>
      <c r="H126" s="299">
        <v>0.00033</v>
      </c>
      <c r="I126" s="300">
        <f>E126*H126</f>
        <v>0.022464750000000002</v>
      </c>
      <c r="J126" s="299">
        <v>-0.01068</v>
      </c>
      <c r="K126" s="300">
        <f>E126*J126</f>
        <v>-0.727041</v>
      </c>
      <c r="O126" s="292">
        <v>2</v>
      </c>
      <c r="AA126" s="261">
        <v>1</v>
      </c>
      <c r="AB126" s="261">
        <v>1</v>
      </c>
      <c r="AC126" s="261">
        <v>1</v>
      </c>
      <c r="AZ126" s="261">
        <v>1</v>
      </c>
      <c r="BA126" s="261">
        <f>IF(AZ126=1,G126,0)</f>
        <v>0</v>
      </c>
      <c r="BB126" s="261">
        <f>IF(AZ126=2,G126,0)</f>
        <v>0</v>
      </c>
      <c r="BC126" s="261">
        <f>IF(AZ126=3,G126,0)</f>
        <v>0</v>
      </c>
      <c r="BD126" s="261">
        <f>IF(AZ126=4,G126,0)</f>
        <v>0</v>
      </c>
      <c r="BE126" s="261">
        <f>IF(AZ126=5,G126,0)</f>
        <v>0</v>
      </c>
      <c r="CA126" s="292">
        <v>1</v>
      </c>
      <c r="CB126" s="292">
        <v>1</v>
      </c>
    </row>
    <row r="127" spans="1:15" ht="12.75">
      <c r="A127" s="301"/>
      <c r="B127" s="308"/>
      <c r="C127" s="309" t="s">
        <v>179</v>
      </c>
      <c r="D127" s="310"/>
      <c r="E127" s="311">
        <v>33.75</v>
      </c>
      <c r="F127" s="312"/>
      <c r="G127" s="313"/>
      <c r="H127" s="314"/>
      <c r="I127" s="306"/>
      <c r="J127" s="315"/>
      <c r="K127" s="306"/>
      <c r="M127" s="307" t="s">
        <v>179</v>
      </c>
      <c r="O127" s="292"/>
    </row>
    <row r="128" spans="1:15" ht="12.75">
      <c r="A128" s="301"/>
      <c r="B128" s="308"/>
      <c r="C128" s="309" t="s">
        <v>180</v>
      </c>
      <c r="D128" s="310"/>
      <c r="E128" s="311">
        <v>1.74</v>
      </c>
      <c r="F128" s="312"/>
      <c r="G128" s="313"/>
      <c r="H128" s="314"/>
      <c r="I128" s="306"/>
      <c r="J128" s="315"/>
      <c r="K128" s="306"/>
      <c r="M128" s="307" t="s">
        <v>180</v>
      </c>
      <c r="O128" s="292"/>
    </row>
    <row r="129" spans="1:15" ht="12.75">
      <c r="A129" s="301"/>
      <c r="B129" s="308"/>
      <c r="C129" s="309" t="s">
        <v>181</v>
      </c>
      <c r="D129" s="310"/>
      <c r="E129" s="311">
        <v>1.08</v>
      </c>
      <c r="F129" s="312"/>
      <c r="G129" s="313"/>
      <c r="H129" s="314"/>
      <c r="I129" s="306"/>
      <c r="J129" s="315"/>
      <c r="K129" s="306"/>
      <c r="M129" s="307" t="s">
        <v>181</v>
      </c>
      <c r="O129" s="292"/>
    </row>
    <row r="130" spans="1:15" ht="12.75">
      <c r="A130" s="301"/>
      <c r="B130" s="308"/>
      <c r="C130" s="309" t="s">
        <v>182</v>
      </c>
      <c r="D130" s="310"/>
      <c r="E130" s="311">
        <v>3.345</v>
      </c>
      <c r="F130" s="312"/>
      <c r="G130" s="313"/>
      <c r="H130" s="314"/>
      <c r="I130" s="306"/>
      <c r="J130" s="315"/>
      <c r="K130" s="306"/>
      <c r="M130" s="307" t="s">
        <v>182</v>
      </c>
      <c r="O130" s="292"/>
    </row>
    <row r="131" spans="1:15" ht="12.75">
      <c r="A131" s="301"/>
      <c r="B131" s="308"/>
      <c r="C131" s="309" t="s">
        <v>183</v>
      </c>
      <c r="D131" s="310"/>
      <c r="E131" s="311">
        <v>1.08</v>
      </c>
      <c r="F131" s="312"/>
      <c r="G131" s="313"/>
      <c r="H131" s="314"/>
      <c r="I131" s="306"/>
      <c r="J131" s="315"/>
      <c r="K131" s="306"/>
      <c r="M131" s="307" t="s">
        <v>183</v>
      </c>
      <c r="O131" s="292"/>
    </row>
    <row r="132" spans="1:15" ht="12.75">
      <c r="A132" s="301"/>
      <c r="B132" s="308"/>
      <c r="C132" s="309" t="s">
        <v>184</v>
      </c>
      <c r="D132" s="310"/>
      <c r="E132" s="311">
        <v>1.08</v>
      </c>
      <c r="F132" s="312"/>
      <c r="G132" s="313"/>
      <c r="H132" s="314"/>
      <c r="I132" s="306"/>
      <c r="J132" s="315"/>
      <c r="K132" s="306"/>
      <c r="M132" s="307" t="s">
        <v>184</v>
      </c>
      <c r="O132" s="292"/>
    </row>
    <row r="133" spans="1:15" ht="12.75">
      <c r="A133" s="301"/>
      <c r="B133" s="308"/>
      <c r="C133" s="309" t="s">
        <v>185</v>
      </c>
      <c r="D133" s="310"/>
      <c r="E133" s="311">
        <v>1.08</v>
      </c>
      <c r="F133" s="312"/>
      <c r="G133" s="313"/>
      <c r="H133" s="314"/>
      <c r="I133" s="306"/>
      <c r="J133" s="315"/>
      <c r="K133" s="306"/>
      <c r="M133" s="307" t="s">
        <v>185</v>
      </c>
      <c r="O133" s="292"/>
    </row>
    <row r="134" spans="1:15" ht="12.75">
      <c r="A134" s="301"/>
      <c r="B134" s="308"/>
      <c r="C134" s="309" t="s">
        <v>186</v>
      </c>
      <c r="D134" s="310"/>
      <c r="E134" s="311">
        <v>0.72</v>
      </c>
      <c r="F134" s="312"/>
      <c r="G134" s="313"/>
      <c r="H134" s="314"/>
      <c r="I134" s="306"/>
      <c r="J134" s="315"/>
      <c r="K134" s="306"/>
      <c r="M134" s="307" t="s">
        <v>186</v>
      </c>
      <c r="O134" s="292"/>
    </row>
    <row r="135" spans="1:15" ht="12.75">
      <c r="A135" s="301"/>
      <c r="B135" s="308"/>
      <c r="C135" s="309" t="s">
        <v>187</v>
      </c>
      <c r="D135" s="310"/>
      <c r="E135" s="311">
        <v>0.72</v>
      </c>
      <c r="F135" s="312"/>
      <c r="G135" s="313"/>
      <c r="H135" s="314"/>
      <c r="I135" s="306"/>
      <c r="J135" s="315"/>
      <c r="K135" s="306"/>
      <c r="M135" s="307" t="s">
        <v>187</v>
      </c>
      <c r="O135" s="292"/>
    </row>
    <row r="136" spans="1:15" ht="12.75">
      <c r="A136" s="301"/>
      <c r="B136" s="308"/>
      <c r="C136" s="309" t="s">
        <v>188</v>
      </c>
      <c r="D136" s="310"/>
      <c r="E136" s="311">
        <v>2.16</v>
      </c>
      <c r="F136" s="312"/>
      <c r="G136" s="313"/>
      <c r="H136" s="314"/>
      <c r="I136" s="306"/>
      <c r="J136" s="315"/>
      <c r="K136" s="306"/>
      <c r="M136" s="307" t="s">
        <v>188</v>
      </c>
      <c r="O136" s="292"/>
    </row>
    <row r="137" spans="1:15" ht="12.75">
      <c r="A137" s="301"/>
      <c r="B137" s="308"/>
      <c r="C137" s="309" t="s">
        <v>189</v>
      </c>
      <c r="D137" s="310"/>
      <c r="E137" s="311">
        <v>5.94</v>
      </c>
      <c r="F137" s="312"/>
      <c r="G137" s="313"/>
      <c r="H137" s="314"/>
      <c r="I137" s="306"/>
      <c r="J137" s="315"/>
      <c r="K137" s="306"/>
      <c r="M137" s="307" t="s">
        <v>189</v>
      </c>
      <c r="O137" s="292"/>
    </row>
    <row r="138" spans="1:15" ht="12.75">
      <c r="A138" s="301"/>
      <c r="B138" s="308"/>
      <c r="C138" s="309" t="s">
        <v>190</v>
      </c>
      <c r="D138" s="310"/>
      <c r="E138" s="311">
        <v>2.88</v>
      </c>
      <c r="F138" s="312"/>
      <c r="G138" s="313"/>
      <c r="H138" s="314"/>
      <c r="I138" s="306"/>
      <c r="J138" s="315"/>
      <c r="K138" s="306"/>
      <c r="M138" s="307" t="s">
        <v>190</v>
      </c>
      <c r="O138" s="292"/>
    </row>
    <row r="139" spans="1:15" ht="12.75">
      <c r="A139" s="301"/>
      <c r="B139" s="308"/>
      <c r="C139" s="309" t="s">
        <v>191</v>
      </c>
      <c r="D139" s="310"/>
      <c r="E139" s="311">
        <v>2.5</v>
      </c>
      <c r="F139" s="312"/>
      <c r="G139" s="313"/>
      <c r="H139" s="314"/>
      <c r="I139" s="306"/>
      <c r="J139" s="315"/>
      <c r="K139" s="306"/>
      <c r="M139" s="307" t="s">
        <v>191</v>
      </c>
      <c r="O139" s="292"/>
    </row>
    <row r="140" spans="1:15" ht="12.75">
      <c r="A140" s="301"/>
      <c r="B140" s="308"/>
      <c r="C140" s="309" t="s">
        <v>192</v>
      </c>
      <c r="D140" s="310"/>
      <c r="E140" s="311">
        <v>10</v>
      </c>
      <c r="F140" s="312"/>
      <c r="G140" s="313"/>
      <c r="H140" s="314"/>
      <c r="I140" s="306"/>
      <c r="J140" s="315"/>
      <c r="K140" s="306"/>
      <c r="M140" s="307" t="s">
        <v>192</v>
      </c>
      <c r="O140" s="292"/>
    </row>
    <row r="141" spans="1:57" ht="12.75">
      <c r="A141" s="316"/>
      <c r="B141" s="317" t="s">
        <v>100</v>
      </c>
      <c r="C141" s="318" t="s">
        <v>285</v>
      </c>
      <c r="D141" s="319"/>
      <c r="E141" s="320"/>
      <c r="F141" s="321"/>
      <c r="G141" s="322">
        <f>SUM(G111:G140)</f>
        <v>0</v>
      </c>
      <c r="H141" s="323"/>
      <c r="I141" s="324">
        <f>SUM(I111:I140)</f>
        <v>0.05108992500000001</v>
      </c>
      <c r="J141" s="323"/>
      <c r="K141" s="324">
        <f>SUM(K111:K140)</f>
        <v>-5.832255125</v>
      </c>
      <c r="O141" s="292">
        <v>4</v>
      </c>
      <c r="BA141" s="325">
        <f>SUM(BA111:BA140)</f>
        <v>0</v>
      </c>
      <c r="BB141" s="325">
        <f>SUM(BB111:BB140)</f>
        <v>0</v>
      </c>
      <c r="BC141" s="325">
        <f>SUM(BC111:BC140)</f>
        <v>0</v>
      </c>
      <c r="BD141" s="325">
        <f>SUM(BD111:BD140)</f>
        <v>0</v>
      </c>
      <c r="BE141" s="325">
        <f>SUM(BE111:BE140)</f>
        <v>0</v>
      </c>
    </row>
    <row r="142" spans="1:15" ht="12.75">
      <c r="A142" s="282" t="s">
        <v>97</v>
      </c>
      <c r="B142" s="283" t="s">
        <v>302</v>
      </c>
      <c r="C142" s="284" t="s">
        <v>303</v>
      </c>
      <c r="D142" s="285"/>
      <c r="E142" s="286"/>
      <c r="F142" s="286"/>
      <c r="G142" s="287"/>
      <c r="H142" s="288"/>
      <c r="I142" s="289"/>
      <c r="J142" s="290"/>
      <c r="K142" s="291"/>
      <c r="O142" s="292">
        <v>1</v>
      </c>
    </row>
    <row r="143" spans="1:80" ht="12.75">
      <c r="A143" s="293">
        <v>25</v>
      </c>
      <c r="B143" s="294" t="s">
        <v>305</v>
      </c>
      <c r="C143" s="295" t="s">
        <v>306</v>
      </c>
      <c r="D143" s="296" t="s">
        <v>211</v>
      </c>
      <c r="E143" s="297">
        <v>5</v>
      </c>
      <c r="F143" s="297">
        <v>0</v>
      </c>
      <c r="G143" s="298">
        <f>E143*F143</f>
        <v>0</v>
      </c>
      <c r="H143" s="299">
        <v>0</v>
      </c>
      <c r="I143" s="300">
        <f>E143*H143</f>
        <v>0</v>
      </c>
      <c r="J143" s="299">
        <v>-0.008</v>
      </c>
      <c r="K143" s="300">
        <f>E143*J143</f>
        <v>-0.04</v>
      </c>
      <c r="O143" s="292">
        <v>2</v>
      </c>
      <c r="AA143" s="261">
        <v>1</v>
      </c>
      <c r="AB143" s="261">
        <v>1</v>
      </c>
      <c r="AC143" s="261">
        <v>1</v>
      </c>
      <c r="AZ143" s="261">
        <v>1</v>
      </c>
      <c r="BA143" s="261">
        <f>IF(AZ143=1,G143,0)</f>
        <v>0</v>
      </c>
      <c r="BB143" s="261">
        <f>IF(AZ143=2,G143,0)</f>
        <v>0</v>
      </c>
      <c r="BC143" s="261">
        <f>IF(AZ143=3,G143,0)</f>
        <v>0</v>
      </c>
      <c r="BD143" s="261">
        <f>IF(AZ143=4,G143,0)</f>
        <v>0</v>
      </c>
      <c r="BE143" s="261">
        <f>IF(AZ143=5,G143,0)</f>
        <v>0</v>
      </c>
      <c r="CA143" s="292">
        <v>1</v>
      </c>
      <c r="CB143" s="292">
        <v>1</v>
      </c>
    </row>
    <row r="144" spans="1:15" ht="12.75">
      <c r="A144" s="301"/>
      <c r="B144" s="308"/>
      <c r="C144" s="309" t="s">
        <v>212</v>
      </c>
      <c r="D144" s="310"/>
      <c r="E144" s="311">
        <v>5</v>
      </c>
      <c r="F144" s="312"/>
      <c r="G144" s="313"/>
      <c r="H144" s="314"/>
      <c r="I144" s="306"/>
      <c r="J144" s="315"/>
      <c r="K144" s="306"/>
      <c r="M144" s="307">
        <v>5</v>
      </c>
      <c r="O144" s="292"/>
    </row>
    <row r="145" spans="1:80" ht="12.75">
      <c r="A145" s="293">
        <v>26</v>
      </c>
      <c r="B145" s="294" t="s">
        <v>307</v>
      </c>
      <c r="C145" s="295" t="s">
        <v>308</v>
      </c>
      <c r="D145" s="296" t="s">
        <v>309</v>
      </c>
      <c r="E145" s="297">
        <v>17.4</v>
      </c>
      <c r="F145" s="297">
        <v>0</v>
      </c>
      <c r="G145" s="298">
        <f>E145*F145</f>
        <v>0</v>
      </c>
      <c r="H145" s="299">
        <v>0.00049</v>
      </c>
      <c r="I145" s="300">
        <f>E145*H145</f>
        <v>0.008525999999999999</v>
      </c>
      <c r="J145" s="299">
        <v>-0.006</v>
      </c>
      <c r="K145" s="300">
        <f>E145*J145</f>
        <v>-0.10439999999999999</v>
      </c>
      <c r="O145" s="292">
        <v>2</v>
      </c>
      <c r="AA145" s="261">
        <v>1</v>
      </c>
      <c r="AB145" s="261">
        <v>1</v>
      </c>
      <c r="AC145" s="261">
        <v>1</v>
      </c>
      <c r="AZ145" s="261">
        <v>1</v>
      </c>
      <c r="BA145" s="261">
        <f>IF(AZ145=1,G145,0)</f>
        <v>0</v>
      </c>
      <c r="BB145" s="261">
        <f>IF(AZ145=2,G145,0)</f>
        <v>0</v>
      </c>
      <c r="BC145" s="261">
        <f>IF(AZ145=3,G145,0)</f>
        <v>0</v>
      </c>
      <c r="BD145" s="261">
        <f>IF(AZ145=4,G145,0)</f>
        <v>0</v>
      </c>
      <c r="BE145" s="261">
        <f>IF(AZ145=5,G145,0)</f>
        <v>0</v>
      </c>
      <c r="CA145" s="292">
        <v>1</v>
      </c>
      <c r="CB145" s="292">
        <v>1</v>
      </c>
    </row>
    <row r="146" spans="1:15" ht="12.75">
      <c r="A146" s="301"/>
      <c r="B146" s="302"/>
      <c r="C146" s="303" t="s">
        <v>310</v>
      </c>
      <c r="D146" s="304"/>
      <c r="E146" s="304"/>
      <c r="F146" s="304"/>
      <c r="G146" s="305"/>
      <c r="I146" s="306"/>
      <c r="K146" s="306"/>
      <c r="L146" s="307" t="s">
        <v>310</v>
      </c>
      <c r="O146" s="292">
        <v>3</v>
      </c>
    </row>
    <row r="147" spans="1:15" ht="12.75">
      <c r="A147" s="301"/>
      <c r="B147" s="308"/>
      <c r="C147" s="309" t="s">
        <v>311</v>
      </c>
      <c r="D147" s="310"/>
      <c r="E147" s="311">
        <v>17.4</v>
      </c>
      <c r="F147" s="312"/>
      <c r="G147" s="313"/>
      <c r="H147" s="314"/>
      <c r="I147" s="306"/>
      <c r="J147" s="315"/>
      <c r="K147" s="306"/>
      <c r="M147" s="307" t="s">
        <v>311</v>
      </c>
      <c r="O147" s="292"/>
    </row>
    <row r="148" spans="1:80" ht="12.75">
      <c r="A148" s="293">
        <v>27</v>
      </c>
      <c r="B148" s="294" t="s">
        <v>312</v>
      </c>
      <c r="C148" s="295" t="s">
        <v>313</v>
      </c>
      <c r="D148" s="296" t="s">
        <v>309</v>
      </c>
      <c r="E148" s="297">
        <v>17.5</v>
      </c>
      <c r="F148" s="297">
        <v>0</v>
      </c>
      <c r="G148" s="298">
        <f>E148*F148</f>
        <v>0</v>
      </c>
      <c r="H148" s="299">
        <v>0.00049</v>
      </c>
      <c r="I148" s="300">
        <f>E148*H148</f>
        <v>0.008575</v>
      </c>
      <c r="J148" s="299">
        <v>-0.008</v>
      </c>
      <c r="K148" s="300">
        <f>E148*J148</f>
        <v>-0.14</v>
      </c>
      <c r="O148" s="292">
        <v>2</v>
      </c>
      <c r="AA148" s="261">
        <v>1</v>
      </c>
      <c r="AB148" s="261">
        <v>1</v>
      </c>
      <c r="AC148" s="261">
        <v>1</v>
      </c>
      <c r="AZ148" s="261">
        <v>1</v>
      </c>
      <c r="BA148" s="261">
        <f>IF(AZ148=1,G148,0)</f>
        <v>0</v>
      </c>
      <c r="BB148" s="261">
        <f>IF(AZ148=2,G148,0)</f>
        <v>0</v>
      </c>
      <c r="BC148" s="261">
        <f>IF(AZ148=3,G148,0)</f>
        <v>0</v>
      </c>
      <c r="BD148" s="261">
        <f>IF(AZ148=4,G148,0)</f>
        <v>0</v>
      </c>
      <c r="BE148" s="261">
        <f>IF(AZ148=5,G148,0)</f>
        <v>0</v>
      </c>
      <c r="CA148" s="292">
        <v>1</v>
      </c>
      <c r="CB148" s="292">
        <v>1</v>
      </c>
    </row>
    <row r="149" spans="1:15" ht="12.75">
      <c r="A149" s="301"/>
      <c r="B149" s="308"/>
      <c r="C149" s="309" t="s">
        <v>314</v>
      </c>
      <c r="D149" s="310"/>
      <c r="E149" s="311">
        <v>17.5</v>
      </c>
      <c r="F149" s="312"/>
      <c r="G149" s="313"/>
      <c r="H149" s="314"/>
      <c r="I149" s="306"/>
      <c r="J149" s="315"/>
      <c r="K149" s="306"/>
      <c r="M149" s="307" t="s">
        <v>314</v>
      </c>
      <c r="O149" s="292"/>
    </row>
    <row r="150" spans="1:80" ht="12.75">
      <c r="A150" s="293">
        <v>28</v>
      </c>
      <c r="B150" s="294" t="s">
        <v>315</v>
      </c>
      <c r="C150" s="295" t="s">
        <v>316</v>
      </c>
      <c r="D150" s="296" t="s">
        <v>160</v>
      </c>
      <c r="E150" s="297">
        <v>228.215</v>
      </c>
      <c r="F150" s="297">
        <v>0</v>
      </c>
      <c r="G150" s="298">
        <f>E150*F150</f>
        <v>0</v>
      </c>
      <c r="H150" s="299">
        <v>0</v>
      </c>
      <c r="I150" s="300">
        <f>E150*H150</f>
        <v>0</v>
      </c>
      <c r="J150" s="299">
        <v>-0.01</v>
      </c>
      <c r="K150" s="300">
        <f>E150*J150</f>
        <v>-2.28215</v>
      </c>
      <c r="O150" s="292">
        <v>2</v>
      </c>
      <c r="AA150" s="261">
        <v>1</v>
      </c>
      <c r="AB150" s="261">
        <v>1</v>
      </c>
      <c r="AC150" s="261">
        <v>1</v>
      </c>
      <c r="AZ150" s="261">
        <v>1</v>
      </c>
      <c r="BA150" s="261">
        <f>IF(AZ150=1,G150,0)</f>
        <v>0</v>
      </c>
      <c r="BB150" s="261">
        <f>IF(AZ150=2,G150,0)</f>
        <v>0</v>
      </c>
      <c r="BC150" s="261">
        <f>IF(AZ150=3,G150,0)</f>
        <v>0</v>
      </c>
      <c r="BD150" s="261">
        <f>IF(AZ150=4,G150,0)</f>
        <v>0</v>
      </c>
      <c r="BE150" s="261">
        <f>IF(AZ150=5,G150,0)</f>
        <v>0</v>
      </c>
      <c r="CA150" s="292">
        <v>1</v>
      </c>
      <c r="CB150" s="292">
        <v>1</v>
      </c>
    </row>
    <row r="151" spans="1:15" ht="12.75">
      <c r="A151" s="301"/>
      <c r="B151" s="302"/>
      <c r="C151" s="303"/>
      <c r="D151" s="304"/>
      <c r="E151" s="304"/>
      <c r="F151" s="304"/>
      <c r="G151" s="305"/>
      <c r="I151" s="306"/>
      <c r="K151" s="306"/>
      <c r="L151" s="307"/>
      <c r="O151" s="292">
        <v>3</v>
      </c>
    </row>
    <row r="152" spans="1:15" ht="12.75">
      <c r="A152" s="301"/>
      <c r="B152" s="308"/>
      <c r="C152" s="309" t="s">
        <v>225</v>
      </c>
      <c r="D152" s="310"/>
      <c r="E152" s="311">
        <v>15.96</v>
      </c>
      <c r="F152" s="312"/>
      <c r="G152" s="313"/>
      <c r="H152" s="314"/>
      <c r="I152" s="306"/>
      <c r="J152" s="315"/>
      <c r="K152" s="306"/>
      <c r="M152" s="307" t="s">
        <v>225</v>
      </c>
      <c r="O152" s="292"/>
    </row>
    <row r="153" spans="1:15" ht="12.75">
      <c r="A153" s="301"/>
      <c r="B153" s="308"/>
      <c r="C153" s="309" t="s">
        <v>226</v>
      </c>
      <c r="D153" s="310"/>
      <c r="E153" s="311">
        <v>15.96</v>
      </c>
      <c r="F153" s="312"/>
      <c r="G153" s="313"/>
      <c r="H153" s="314"/>
      <c r="I153" s="306"/>
      <c r="J153" s="315"/>
      <c r="K153" s="306"/>
      <c r="M153" s="307" t="s">
        <v>226</v>
      </c>
      <c r="O153" s="292"/>
    </row>
    <row r="154" spans="1:15" ht="12.75">
      <c r="A154" s="301"/>
      <c r="B154" s="308"/>
      <c r="C154" s="309" t="s">
        <v>227</v>
      </c>
      <c r="D154" s="310"/>
      <c r="E154" s="311">
        <v>11.55</v>
      </c>
      <c r="F154" s="312"/>
      <c r="G154" s="313"/>
      <c r="H154" s="314"/>
      <c r="I154" s="306"/>
      <c r="J154" s="315"/>
      <c r="K154" s="306"/>
      <c r="M154" s="307" t="s">
        <v>227</v>
      </c>
      <c r="O154" s="292"/>
    </row>
    <row r="155" spans="1:15" ht="12.75">
      <c r="A155" s="301"/>
      <c r="B155" s="308"/>
      <c r="C155" s="309" t="s">
        <v>228</v>
      </c>
      <c r="D155" s="310"/>
      <c r="E155" s="311">
        <v>8.68</v>
      </c>
      <c r="F155" s="312"/>
      <c r="G155" s="313"/>
      <c r="H155" s="314"/>
      <c r="I155" s="306"/>
      <c r="J155" s="315"/>
      <c r="K155" s="306"/>
      <c r="M155" s="307" t="s">
        <v>228</v>
      </c>
      <c r="O155" s="292"/>
    </row>
    <row r="156" spans="1:15" ht="12.75">
      <c r="A156" s="301"/>
      <c r="B156" s="308"/>
      <c r="C156" s="309" t="s">
        <v>229</v>
      </c>
      <c r="D156" s="310"/>
      <c r="E156" s="311">
        <v>7.84</v>
      </c>
      <c r="F156" s="312"/>
      <c r="G156" s="313"/>
      <c r="H156" s="314"/>
      <c r="I156" s="306"/>
      <c r="J156" s="315"/>
      <c r="K156" s="306"/>
      <c r="M156" s="307" t="s">
        <v>229</v>
      </c>
      <c r="O156" s="292"/>
    </row>
    <row r="157" spans="1:15" ht="12.75">
      <c r="A157" s="301"/>
      <c r="B157" s="308"/>
      <c r="C157" s="309" t="s">
        <v>230</v>
      </c>
      <c r="D157" s="310"/>
      <c r="E157" s="311">
        <v>7.84</v>
      </c>
      <c r="F157" s="312"/>
      <c r="G157" s="313"/>
      <c r="H157" s="314"/>
      <c r="I157" s="306"/>
      <c r="J157" s="315"/>
      <c r="K157" s="306"/>
      <c r="M157" s="307" t="s">
        <v>230</v>
      </c>
      <c r="O157" s="292"/>
    </row>
    <row r="158" spans="1:15" ht="12.75">
      <c r="A158" s="301"/>
      <c r="B158" s="308"/>
      <c r="C158" s="309" t="s">
        <v>231</v>
      </c>
      <c r="D158" s="310"/>
      <c r="E158" s="311">
        <v>7.63</v>
      </c>
      <c r="F158" s="312"/>
      <c r="G158" s="313"/>
      <c r="H158" s="314"/>
      <c r="I158" s="306"/>
      <c r="J158" s="315"/>
      <c r="K158" s="306"/>
      <c r="M158" s="307" t="s">
        <v>231</v>
      </c>
      <c r="O158" s="292"/>
    </row>
    <row r="159" spans="1:15" ht="12.75">
      <c r="A159" s="301"/>
      <c r="B159" s="308"/>
      <c r="C159" s="309" t="s">
        <v>232</v>
      </c>
      <c r="D159" s="310"/>
      <c r="E159" s="311">
        <v>7.6125</v>
      </c>
      <c r="F159" s="312"/>
      <c r="G159" s="313"/>
      <c r="H159" s="314"/>
      <c r="I159" s="306"/>
      <c r="J159" s="315"/>
      <c r="K159" s="306"/>
      <c r="M159" s="307" t="s">
        <v>232</v>
      </c>
      <c r="O159" s="292"/>
    </row>
    <row r="160" spans="1:15" ht="12.75">
      <c r="A160" s="301"/>
      <c r="B160" s="308"/>
      <c r="C160" s="309" t="s">
        <v>233</v>
      </c>
      <c r="D160" s="310"/>
      <c r="E160" s="311">
        <v>7.7575</v>
      </c>
      <c r="F160" s="312"/>
      <c r="G160" s="313"/>
      <c r="H160" s="314"/>
      <c r="I160" s="306"/>
      <c r="J160" s="315"/>
      <c r="K160" s="306"/>
      <c r="M160" s="307" t="s">
        <v>233</v>
      </c>
      <c r="O160" s="292"/>
    </row>
    <row r="161" spans="1:15" ht="12.75">
      <c r="A161" s="301"/>
      <c r="B161" s="308"/>
      <c r="C161" s="309" t="s">
        <v>234</v>
      </c>
      <c r="D161" s="310"/>
      <c r="E161" s="311">
        <v>26.65</v>
      </c>
      <c r="F161" s="312"/>
      <c r="G161" s="313"/>
      <c r="H161" s="314"/>
      <c r="I161" s="306"/>
      <c r="J161" s="315"/>
      <c r="K161" s="306"/>
      <c r="M161" s="307" t="s">
        <v>234</v>
      </c>
      <c r="O161" s="292"/>
    </row>
    <row r="162" spans="1:15" ht="12.75">
      <c r="A162" s="301"/>
      <c r="B162" s="308"/>
      <c r="C162" s="309" t="s">
        <v>235</v>
      </c>
      <c r="D162" s="310"/>
      <c r="E162" s="311">
        <v>10.875</v>
      </c>
      <c r="F162" s="312"/>
      <c r="G162" s="313"/>
      <c r="H162" s="314"/>
      <c r="I162" s="306"/>
      <c r="J162" s="315"/>
      <c r="K162" s="306"/>
      <c r="M162" s="307" t="s">
        <v>235</v>
      </c>
      <c r="O162" s="292"/>
    </row>
    <row r="163" spans="1:15" ht="12.75">
      <c r="A163" s="301"/>
      <c r="B163" s="308"/>
      <c r="C163" s="309" t="s">
        <v>236</v>
      </c>
      <c r="D163" s="310"/>
      <c r="E163" s="311">
        <v>9.28</v>
      </c>
      <c r="F163" s="312"/>
      <c r="G163" s="313"/>
      <c r="H163" s="314"/>
      <c r="I163" s="306"/>
      <c r="J163" s="315"/>
      <c r="K163" s="306"/>
      <c r="M163" s="307" t="s">
        <v>236</v>
      </c>
      <c r="O163" s="292"/>
    </row>
    <row r="164" spans="1:15" ht="12.75">
      <c r="A164" s="301"/>
      <c r="B164" s="308"/>
      <c r="C164" s="309" t="s">
        <v>237</v>
      </c>
      <c r="D164" s="310"/>
      <c r="E164" s="311">
        <v>2.8</v>
      </c>
      <c r="F164" s="312"/>
      <c r="G164" s="313"/>
      <c r="H164" s="314"/>
      <c r="I164" s="306"/>
      <c r="J164" s="315"/>
      <c r="K164" s="306"/>
      <c r="M164" s="307" t="s">
        <v>237</v>
      </c>
      <c r="O164" s="292"/>
    </row>
    <row r="165" spans="1:15" ht="12.75">
      <c r="A165" s="301"/>
      <c r="B165" s="308"/>
      <c r="C165" s="309" t="s">
        <v>238</v>
      </c>
      <c r="D165" s="310"/>
      <c r="E165" s="311">
        <v>13.44</v>
      </c>
      <c r="F165" s="312"/>
      <c r="G165" s="313"/>
      <c r="H165" s="314"/>
      <c r="I165" s="306"/>
      <c r="J165" s="315"/>
      <c r="K165" s="306"/>
      <c r="M165" s="307" t="s">
        <v>238</v>
      </c>
      <c r="O165" s="292"/>
    </row>
    <row r="166" spans="1:15" ht="12.75">
      <c r="A166" s="301"/>
      <c r="B166" s="308"/>
      <c r="C166" s="309" t="s">
        <v>239</v>
      </c>
      <c r="D166" s="310"/>
      <c r="E166" s="311">
        <v>74.34</v>
      </c>
      <c r="F166" s="312"/>
      <c r="G166" s="313"/>
      <c r="H166" s="314"/>
      <c r="I166" s="306"/>
      <c r="J166" s="315"/>
      <c r="K166" s="306"/>
      <c r="M166" s="307" t="s">
        <v>239</v>
      </c>
      <c r="O166" s="292"/>
    </row>
    <row r="167" spans="1:80" ht="12.75">
      <c r="A167" s="293">
        <v>29</v>
      </c>
      <c r="B167" s="294" t="s">
        <v>317</v>
      </c>
      <c r="C167" s="295" t="s">
        <v>318</v>
      </c>
      <c r="D167" s="296" t="s">
        <v>160</v>
      </c>
      <c r="E167" s="297">
        <v>3</v>
      </c>
      <c r="F167" s="297">
        <v>0</v>
      </c>
      <c r="G167" s="298">
        <f>E167*F167</f>
        <v>0</v>
      </c>
      <c r="H167" s="299">
        <v>0</v>
      </c>
      <c r="I167" s="300">
        <f>E167*H167</f>
        <v>0</v>
      </c>
      <c r="J167" s="299">
        <v>-0.02759</v>
      </c>
      <c r="K167" s="300">
        <f>E167*J167</f>
        <v>-0.08277</v>
      </c>
      <c r="O167" s="292">
        <v>2</v>
      </c>
      <c r="AA167" s="261">
        <v>1</v>
      </c>
      <c r="AB167" s="261">
        <v>1</v>
      </c>
      <c r="AC167" s="261">
        <v>1</v>
      </c>
      <c r="AZ167" s="261">
        <v>1</v>
      </c>
      <c r="BA167" s="261">
        <f>IF(AZ167=1,G167,0)</f>
        <v>0</v>
      </c>
      <c r="BB167" s="261">
        <f>IF(AZ167=2,G167,0)</f>
        <v>0</v>
      </c>
      <c r="BC167" s="261">
        <f>IF(AZ167=3,G167,0)</f>
        <v>0</v>
      </c>
      <c r="BD167" s="261">
        <f>IF(AZ167=4,G167,0)</f>
        <v>0</v>
      </c>
      <c r="BE167" s="261">
        <f>IF(AZ167=5,G167,0)</f>
        <v>0</v>
      </c>
      <c r="CA167" s="292">
        <v>1</v>
      </c>
      <c r="CB167" s="292">
        <v>1</v>
      </c>
    </row>
    <row r="168" spans="1:15" ht="12.75">
      <c r="A168" s="301"/>
      <c r="B168" s="302"/>
      <c r="C168" s="303" t="s">
        <v>319</v>
      </c>
      <c r="D168" s="304"/>
      <c r="E168" s="304"/>
      <c r="F168" s="304"/>
      <c r="G168" s="305"/>
      <c r="I168" s="306"/>
      <c r="K168" s="306"/>
      <c r="L168" s="307" t="s">
        <v>319</v>
      </c>
      <c r="O168" s="292">
        <v>3</v>
      </c>
    </row>
    <row r="169" spans="1:15" ht="12.75">
      <c r="A169" s="301"/>
      <c r="B169" s="308"/>
      <c r="C169" s="309" t="s">
        <v>320</v>
      </c>
      <c r="D169" s="310"/>
      <c r="E169" s="311">
        <v>3</v>
      </c>
      <c r="F169" s="312"/>
      <c r="G169" s="313"/>
      <c r="H169" s="314"/>
      <c r="I169" s="306"/>
      <c r="J169" s="315"/>
      <c r="K169" s="306"/>
      <c r="M169" s="307" t="s">
        <v>320</v>
      </c>
      <c r="O169" s="292"/>
    </row>
    <row r="170" spans="1:80" ht="12.75">
      <c r="A170" s="293">
        <v>30</v>
      </c>
      <c r="B170" s="294" t="s">
        <v>321</v>
      </c>
      <c r="C170" s="295" t="s">
        <v>322</v>
      </c>
      <c r="D170" s="296" t="s">
        <v>160</v>
      </c>
      <c r="E170" s="297">
        <v>3</v>
      </c>
      <c r="F170" s="297">
        <v>0</v>
      </c>
      <c r="G170" s="298">
        <f>E170*F170</f>
        <v>0</v>
      </c>
      <c r="H170" s="299">
        <v>0</v>
      </c>
      <c r="I170" s="300">
        <f>E170*H170</f>
        <v>0</v>
      </c>
      <c r="J170" s="299">
        <v>-0.089</v>
      </c>
      <c r="K170" s="300">
        <f>E170*J170</f>
        <v>-0.267</v>
      </c>
      <c r="O170" s="292">
        <v>2</v>
      </c>
      <c r="AA170" s="261">
        <v>1</v>
      </c>
      <c r="AB170" s="261">
        <v>1</v>
      </c>
      <c r="AC170" s="261">
        <v>1</v>
      </c>
      <c r="AZ170" s="261">
        <v>1</v>
      </c>
      <c r="BA170" s="261">
        <f>IF(AZ170=1,G170,0)</f>
        <v>0</v>
      </c>
      <c r="BB170" s="261">
        <f>IF(AZ170=2,G170,0)</f>
        <v>0</v>
      </c>
      <c r="BC170" s="261">
        <f>IF(AZ170=3,G170,0)</f>
        <v>0</v>
      </c>
      <c r="BD170" s="261">
        <f>IF(AZ170=4,G170,0)</f>
        <v>0</v>
      </c>
      <c r="BE170" s="261">
        <f>IF(AZ170=5,G170,0)</f>
        <v>0</v>
      </c>
      <c r="CA170" s="292">
        <v>1</v>
      </c>
      <c r="CB170" s="292">
        <v>1</v>
      </c>
    </row>
    <row r="171" spans="1:15" ht="12.75">
      <c r="A171" s="301"/>
      <c r="B171" s="308"/>
      <c r="C171" s="309" t="s">
        <v>260</v>
      </c>
      <c r="D171" s="310"/>
      <c r="E171" s="311">
        <v>3</v>
      </c>
      <c r="F171" s="312"/>
      <c r="G171" s="313"/>
      <c r="H171" s="314"/>
      <c r="I171" s="306"/>
      <c r="J171" s="315"/>
      <c r="K171" s="306"/>
      <c r="M171" s="307" t="s">
        <v>260</v>
      </c>
      <c r="O171" s="292"/>
    </row>
    <row r="172" spans="1:57" ht="12.75">
      <c r="A172" s="316"/>
      <c r="B172" s="317" t="s">
        <v>100</v>
      </c>
      <c r="C172" s="318" t="s">
        <v>304</v>
      </c>
      <c r="D172" s="319"/>
      <c r="E172" s="320"/>
      <c r="F172" s="321"/>
      <c r="G172" s="322">
        <f>SUM(G142:G171)</f>
        <v>0</v>
      </c>
      <c r="H172" s="323"/>
      <c r="I172" s="324">
        <f>SUM(I142:I171)</f>
        <v>0.017100999999999998</v>
      </c>
      <c r="J172" s="323"/>
      <c r="K172" s="324">
        <f>SUM(K142:K171)</f>
        <v>-2.9163200000000002</v>
      </c>
      <c r="O172" s="292">
        <v>4</v>
      </c>
      <c r="BA172" s="325">
        <f>SUM(BA142:BA171)</f>
        <v>0</v>
      </c>
      <c r="BB172" s="325">
        <f>SUM(BB142:BB171)</f>
        <v>0</v>
      </c>
      <c r="BC172" s="325">
        <f>SUM(BC142:BC171)</f>
        <v>0</v>
      </c>
      <c r="BD172" s="325">
        <f>SUM(BD142:BD171)</f>
        <v>0</v>
      </c>
      <c r="BE172" s="325">
        <f>SUM(BE142:BE171)</f>
        <v>0</v>
      </c>
    </row>
    <row r="173" spans="1:15" ht="12.75">
      <c r="A173" s="282" t="s">
        <v>97</v>
      </c>
      <c r="B173" s="283" t="s">
        <v>323</v>
      </c>
      <c r="C173" s="284" t="s">
        <v>324</v>
      </c>
      <c r="D173" s="285"/>
      <c r="E173" s="286"/>
      <c r="F173" s="286"/>
      <c r="G173" s="287"/>
      <c r="H173" s="288"/>
      <c r="I173" s="289"/>
      <c r="J173" s="290"/>
      <c r="K173" s="291"/>
      <c r="O173" s="292">
        <v>1</v>
      </c>
    </row>
    <row r="174" spans="1:80" ht="12.75">
      <c r="A174" s="293">
        <v>31</v>
      </c>
      <c r="B174" s="294" t="s">
        <v>326</v>
      </c>
      <c r="C174" s="295" t="s">
        <v>327</v>
      </c>
      <c r="D174" s="296" t="s">
        <v>328</v>
      </c>
      <c r="E174" s="297">
        <v>14.12530756</v>
      </c>
      <c r="F174" s="297">
        <v>0</v>
      </c>
      <c r="G174" s="298">
        <f>E174*F174</f>
        <v>0</v>
      </c>
      <c r="H174" s="299">
        <v>0</v>
      </c>
      <c r="I174" s="300">
        <f>E174*H174</f>
        <v>0</v>
      </c>
      <c r="J174" s="299"/>
      <c r="K174" s="300">
        <f>E174*J174</f>
        <v>0</v>
      </c>
      <c r="O174" s="292">
        <v>2</v>
      </c>
      <c r="AA174" s="261">
        <v>7</v>
      </c>
      <c r="AB174" s="261">
        <v>1</v>
      </c>
      <c r="AC174" s="261">
        <v>2</v>
      </c>
      <c r="AZ174" s="261">
        <v>1</v>
      </c>
      <c r="BA174" s="261">
        <f>IF(AZ174=1,G174,0)</f>
        <v>0</v>
      </c>
      <c r="BB174" s="261">
        <f>IF(AZ174=2,G174,0)</f>
        <v>0</v>
      </c>
      <c r="BC174" s="261">
        <f>IF(AZ174=3,G174,0)</f>
        <v>0</v>
      </c>
      <c r="BD174" s="261">
        <f>IF(AZ174=4,G174,0)</f>
        <v>0</v>
      </c>
      <c r="BE174" s="261">
        <f>IF(AZ174=5,G174,0)</f>
        <v>0</v>
      </c>
      <c r="CA174" s="292">
        <v>7</v>
      </c>
      <c r="CB174" s="292">
        <v>1</v>
      </c>
    </row>
    <row r="175" spans="1:57" ht="12.75">
      <c r="A175" s="316"/>
      <c r="B175" s="317" t="s">
        <v>100</v>
      </c>
      <c r="C175" s="318" t="s">
        <v>325</v>
      </c>
      <c r="D175" s="319"/>
      <c r="E175" s="320"/>
      <c r="F175" s="321"/>
      <c r="G175" s="322">
        <f>SUM(G173:G174)</f>
        <v>0</v>
      </c>
      <c r="H175" s="323"/>
      <c r="I175" s="324">
        <f>SUM(I173:I174)</f>
        <v>0</v>
      </c>
      <c r="J175" s="323"/>
      <c r="K175" s="324">
        <f>SUM(K173:K174)</f>
        <v>0</v>
      </c>
      <c r="O175" s="292">
        <v>4</v>
      </c>
      <c r="BA175" s="325">
        <f>SUM(BA173:BA174)</f>
        <v>0</v>
      </c>
      <c r="BB175" s="325">
        <f>SUM(BB173:BB174)</f>
        <v>0</v>
      </c>
      <c r="BC175" s="325">
        <f>SUM(BC173:BC174)</f>
        <v>0</v>
      </c>
      <c r="BD175" s="325">
        <f>SUM(BD173:BD174)</f>
        <v>0</v>
      </c>
      <c r="BE175" s="325">
        <f>SUM(BE173:BE174)</f>
        <v>0</v>
      </c>
    </row>
    <row r="176" spans="1:15" ht="12.75">
      <c r="A176" s="282" t="s">
        <v>97</v>
      </c>
      <c r="B176" s="283" t="s">
        <v>329</v>
      </c>
      <c r="C176" s="284" t="s">
        <v>330</v>
      </c>
      <c r="D176" s="285"/>
      <c r="E176" s="286"/>
      <c r="F176" s="286"/>
      <c r="G176" s="287"/>
      <c r="H176" s="288"/>
      <c r="I176" s="289"/>
      <c r="J176" s="290"/>
      <c r="K176" s="291"/>
      <c r="O176" s="292">
        <v>1</v>
      </c>
    </row>
    <row r="177" spans="1:80" ht="12.75">
      <c r="A177" s="293">
        <v>32</v>
      </c>
      <c r="B177" s="294" t="s">
        <v>332</v>
      </c>
      <c r="C177" s="295" t="s">
        <v>333</v>
      </c>
      <c r="D177" s="296" t="s">
        <v>160</v>
      </c>
      <c r="E177" s="297">
        <v>9</v>
      </c>
      <c r="F177" s="297">
        <v>0</v>
      </c>
      <c r="G177" s="298">
        <f>E177*F177</f>
        <v>0</v>
      </c>
      <c r="H177" s="299">
        <v>0.00018</v>
      </c>
      <c r="I177" s="300">
        <f>E177*H177</f>
        <v>0.0016200000000000001</v>
      </c>
      <c r="J177" s="299">
        <v>0</v>
      </c>
      <c r="K177" s="300">
        <f>E177*J177</f>
        <v>0</v>
      </c>
      <c r="O177" s="292">
        <v>2</v>
      </c>
      <c r="AA177" s="261">
        <v>1</v>
      </c>
      <c r="AB177" s="261">
        <v>0</v>
      </c>
      <c r="AC177" s="261">
        <v>0</v>
      </c>
      <c r="AZ177" s="261">
        <v>2</v>
      </c>
      <c r="BA177" s="261">
        <f>IF(AZ177=1,G177,0)</f>
        <v>0</v>
      </c>
      <c r="BB177" s="261">
        <f>IF(AZ177=2,G177,0)</f>
        <v>0</v>
      </c>
      <c r="BC177" s="261">
        <f>IF(AZ177=3,G177,0)</f>
        <v>0</v>
      </c>
      <c r="BD177" s="261">
        <f>IF(AZ177=4,G177,0)</f>
        <v>0</v>
      </c>
      <c r="BE177" s="261">
        <f>IF(AZ177=5,G177,0)</f>
        <v>0</v>
      </c>
      <c r="CA177" s="292">
        <v>1</v>
      </c>
      <c r="CB177" s="292">
        <v>0</v>
      </c>
    </row>
    <row r="178" spans="1:15" ht="12.75">
      <c r="A178" s="301"/>
      <c r="B178" s="302"/>
      <c r="C178" s="303" t="s">
        <v>334</v>
      </c>
      <c r="D178" s="304"/>
      <c r="E178" s="304"/>
      <c r="F178" s="304"/>
      <c r="G178" s="305"/>
      <c r="I178" s="306"/>
      <c r="K178" s="306"/>
      <c r="L178" s="307" t="s">
        <v>334</v>
      </c>
      <c r="O178" s="292">
        <v>3</v>
      </c>
    </row>
    <row r="179" spans="1:15" ht="12.75">
      <c r="A179" s="301"/>
      <c r="B179" s="308"/>
      <c r="C179" s="309" t="s">
        <v>335</v>
      </c>
      <c r="D179" s="310"/>
      <c r="E179" s="311">
        <v>9</v>
      </c>
      <c r="F179" s="312"/>
      <c r="G179" s="313"/>
      <c r="H179" s="314"/>
      <c r="I179" s="306"/>
      <c r="J179" s="315"/>
      <c r="K179" s="306"/>
      <c r="M179" s="307" t="s">
        <v>335</v>
      </c>
      <c r="O179" s="292"/>
    </row>
    <row r="180" spans="1:80" ht="12.75">
      <c r="A180" s="293">
        <v>33</v>
      </c>
      <c r="B180" s="294" t="s">
        <v>336</v>
      </c>
      <c r="C180" s="295" t="s">
        <v>337</v>
      </c>
      <c r="D180" s="296" t="s">
        <v>211</v>
      </c>
      <c r="E180" s="297">
        <v>2</v>
      </c>
      <c r="F180" s="297">
        <v>0</v>
      </c>
      <c r="G180" s="298">
        <f>E180*F180</f>
        <v>0</v>
      </c>
      <c r="H180" s="299">
        <v>0.00294</v>
      </c>
      <c r="I180" s="300">
        <f>E180*H180</f>
        <v>0.00588</v>
      </c>
      <c r="J180" s="299">
        <v>0</v>
      </c>
      <c r="K180" s="300">
        <f>E180*J180</f>
        <v>0</v>
      </c>
      <c r="O180" s="292">
        <v>2</v>
      </c>
      <c r="AA180" s="261">
        <v>1</v>
      </c>
      <c r="AB180" s="261">
        <v>7</v>
      </c>
      <c r="AC180" s="261">
        <v>7</v>
      </c>
      <c r="AZ180" s="261">
        <v>2</v>
      </c>
      <c r="BA180" s="261">
        <f>IF(AZ180=1,G180,0)</f>
        <v>0</v>
      </c>
      <c r="BB180" s="261">
        <f>IF(AZ180=2,G180,0)</f>
        <v>0</v>
      </c>
      <c r="BC180" s="261">
        <f>IF(AZ180=3,G180,0)</f>
        <v>0</v>
      </c>
      <c r="BD180" s="261">
        <f>IF(AZ180=4,G180,0)</f>
        <v>0</v>
      </c>
      <c r="BE180" s="261">
        <f>IF(AZ180=5,G180,0)</f>
        <v>0</v>
      </c>
      <c r="CA180" s="292">
        <v>1</v>
      </c>
      <c r="CB180" s="292">
        <v>7</v>
      </c>
    </row>
    <row r="181" spans="1:15" ht="12.75">
      <c r="A181" s="301"/>
      <c r="B181" s="308"/>
      <c r="C181" s="309" t="s">
        <v>338</v>
      </c>
      <c r="D181" s="310"/>
      <c r="E181" s="311">
        <v>2</v>
      </c>
      <c r="F181" s="312"/>
      <c r="G181" s="313"/>
      <c r="H181" s="314"/>
      <c r="I181" s="306"/>
      <c r="J181" s="315"/>
      <c r="K181" s="306"/>
      <c r="M181" s="307">
        <v>2</v>
      </c>
      <c r="O181" s="292"/>
    </row>
    <row r="182" spans="1:80" ht="12.75">
      <c r="A182" s="293">
        <v>34</v>
      </c>
      <c r="B182" s="294" t="s">
        <v>339</v>
      </c>
      <c r="C182" s="295" t="s">
        <v>340</v>
      </c>
      <c r="D182" s="296" t="s">
        <v>211</v>
      </c>
      <c r="E182" s="297">
        <v>6</v>
      </c>
      <c r="F182" s="297">
        <v>0</v>
      </c>
      <c r="G182" s="298">
        <f>E182*F182</f>
        <v>0</v>
      </c>
      <c r="H182" s="299">
        <v>0.00246</v>
      </c>
      <c r="I182" s="300">
        <f>E182*H182</f>
        <v>0.014759999999999999</v>
      </c>
      <c r="J182" s="299">
        <v>0</v>
      </c>
      <c r="K182" s="300">
        <f>E182*J182</f>
        <v>0</v>
      </c>
      <c r="O182" s="292">
        <v>2</v>
      </c>
      <c r="AA182" s="261">
        <v>1</v>
      </c>
      <c r="AB182" s="261">
        <v>7</v>
      </c>
      <c r="AC182" s="261">
        <v>7</v>
      </c>
      <c r="AZ182" s="261">
        <v>2</v>
      </c>
      <c r="BA182" s="261">
        <f>IF(AZ182=1,G182,0)</f>
        <v>0</v>
      </c>
      <c r="BB182" s="261">
        <f>IF(AZ182=2,G182,0)</f>
        <v>0</v>
      </c>
      <c r="BC182" s="261">
        <f>IF(AZ182=3,G182,0)</f>
        <v>0</v>
      </c>
      <c r="BD182" s="261">
        <f>IF(AZ182=4,G182,0)</f>
        <v>0</v>
      </c>
      <c r="BE182" s="261">
        <f>IF(AZ182=5,G182,0)</f>
        <v>0</v>
      </c>
      <c r="CA182" s="292">
        <v>1</v>
      </c>
      <c r="CB182" s="292">
        <v>7</v>
      </c>
    </row>
    <row r="183" spans="1:15" ht="12.75">
      <c r="A183" s="301"/>
      <c r="B183" s="308"/>
      <c r="C183" s="309" t="s">
        <v>244</v>
      </c>
      <c r="D183" s="310"/>
      <c r="E183" s="311">
        <v>6</v>
      </c>
      <c r="F183" s="312"/>
      <c r="G183" s="313"/>
      <c r="H183" s="314"/>
      <c r="I183" s="306"/>
      <c r="J183" s="315"/>
      <c r="K183" s="306"/>
      <c r="M183" s="307">
        <v>6</v>
      </c>
      <c r="O183" s="292"/>
    </row>
    <row r="184" spans="1:80" ht="12.75">
      <c r="A184" s="293">
        <v>35</v>
      </c>
      <c r="B184" s="294" t="s">
        <v>341</v>
      </c>
      <c r="C184" s="295" t="s">
        <v>342</v>
      </c>
      <c r="D184" s="296" t="s">
        <v>12</v>
      </c>
      <c r="E184" s="297"/>
      <c r="F184" s="297">
        <v>0</v>
      </c>
      <c r="G184" s="298">
        <f>E184*F184</f>
        <v>0</v>
      </c>
      <c r="H184" s="299">
        <v>0</v>
      </c>
      <c r="I184" s="300">
        <f>E184*H184</f>
        <v>0</v>
      </c>
      <c r="J184" s="299"/>
      <c r="K184" s="300">
        <f>E184*J184</f>
        <v>0</v>
      </c>
      <c r="O184" s="292">
        <v>2</v>
      </c>
      <c r="AA184" s="261">
        <v>7</v>
      </c>
      <c r="AB184" s="261">
        <v>1002</v>
      </c>
      <c r="AC184" s="261">
        <v>5</v>
      </c>
      <c r="AZ184" s="261">
        <v>2</v>
      </c>
      <c r="BA184" s="261">
        <f>IF(AZ184=1,G184,0)</f>
        <v>0</v>
      </c>
      <c r="BB184" s="261">
        <f>IF(AZ184=2,G184,0)</f>
        <v>0</v>
      </c>
      <c r="BC184" s="261">
        <f>IF(AZ184=3,G184,0)</f>
        <v>0</v>
      </c>
      <c r="BD184" s="261">
        <f>IF(AZ184=4,G184,0)</f>
        <v>0</v>
      </c>
      <c r="BE184" s="261">
        <f>IF(AZ184=5,G184,0)</f>
        <v>0</v>
      </c>
      <c r="CA184" s="292">
        <v>7</v>
      </c>
      <c r="CB184" s="292">
        <v>1002</v>
      </c>
    </row>
    <row r="185" spans="1:57" ht="12.75">
      <c r="A185" s="316"/>
      <c r="B185" s="317" t="s">
        <v>100</v>
      </c>
      <c r="C185" s="318" t="s">
        <v>331</v>
      </c>
      <c r="D185" s="319"/>
      <c r="E185" s="320"/>
      <c r="F185" s="321"/>
      <c r="G185" s="322">
        <f>SUM(G176:G184)</f>
        <v>0</v>
      </c>
      <c r="H185" s="323"/>
      <c r="I185" s="324">
        <f>SUM(I176:I184)</f>
        <v>0.02226</v>
      </c>
      <c r="J185" s="323"/>
      <c r="K185" s="324">
        <f>SUM(K176:K184)</f>
        <v>0</v>
      </c>
      <c r="O185" s="292">
        <v>4</v>
      </c>
      <c r="BA185" s="325">
        <f>SUM(BA176:BA184)</f>
        <v>0</v>
      </c>
      <c r="BB185" s="325">
        <f>SUM(BB176:BB184)</f>
        <v>0</v>
      </c>
      <c r="BC185" s="325">
        <f>SUM(BC176:BC184)</f>
        <v>0</v>
      </c>
      <c r="BD185" s="325">
        <f>SUM(BD176:BD184)</f>
        <v>0</v>
      </c>
      <c r="BE185" s="325">
        <f>SUM(BE176:BE184)</f>
        <v>0</v>
      </c>
    </row>
    <row r="186" spans="1:15" ht="12.75">
      <c r="A186" s="282" t="s">
        <v>97</v>
      </c>
      <c r="B186" s="283" t="s">
        <v>343</v>
      </c>
      <c r="C186" s="284" t="s">
        <v>344</v>
      </c>
      <c r="D186" s="285"/>
      <c r="E186" s="286"/>
      <c r="F186" s="286"/>
      <c r="G186" s="287"/>
      <c r="H186" s="288"/>
      <c r="I186" s="289"/>
      <c r="J186" s="290"/>
      <c r="K186" s="291"/>
      <c r="O186" s="292">
        <v>1</v>
      </c>
    </row>
    <row r="187" spans="1:80" ht="12.75">
      <c r="A187" s="293">
        <v>36</v>
      </c>
      <c r="B187" s="294" t="s">
        <v>346</v>
      </c>
      <c r="C187" s="295" t="s">
        <v>347</v>
      </c>
      <c r="D187" s="296" t="s">
        <v>211</v>
      </c>
      <c r="E187" s="297">
        <v>16</v>
      </c>
      <c r="F187" s="297">
        <v>0</v>
      </c>
      <c r="G187" s="298">
        <f>E187*F187</f>
        <v>0</v>
      </c>
      <c r="H187" s="299">
        <v>0</v>
      </c>
      <c r="I187" s="300">
        <f>E187*H187</f>
        <v>0</v>
      </c>
      <c r="J187" s="299">
        <v>-0.0018</v>
      </c>
      <c r="K187" s="300">
        <f>E187*J187</f>
        <v>-0.0288</v>
      </c>
      <c r="O187" s="292">
        <v>2</v>
      </c>
      <c r="AA187" s="261">
        <v>1</v>
      </c>
      <c r="AB187" s="261">
        <v>7</v>
      </c>
      <c r="AC187" s="261">
        <v>7</v>
      </c>
      <c r="AZ187" s="261">
        <v>2</v>
      </c>
      <c r="BA187" s="261">
        <f>IF(AZ187=1,G187,0)</f>
        <v>0</v>
      </c>
      <c r="BB187" s="261">
        <f>IF(AZ187=2,G187,0)</f>
        <v>0</v>
      </c>
      <c r="BC187" s="261">
        <f>IF(AZ187=3,G187,0)</f>
        <v>0</v>
      </c>
      <c r="BD187" s="261">
        <f>IF(AZ187=4,G187,0)</f>
        <v>0</v>
      </c>
      <c r="BE187" s="261">
        <f>IF(AZ187=5,G187,0)</f>
        <v>0</v>
      </c>
      <c r="CA187" s="292">
        <v>1</v>
      </c>
      <c r="CB187" s="292">
        <v>7</v>
      </c>
    </row>
    <row r="188" spans="1:15" ht="12.75">
      <c r="A188" s="301"/>
      <c r="B188" s="302"/>
      <c r="C188" s="303" t="s">
        <v>348</v>
      </c>
      <c r="D188" s="304"/>
      <c r="E188" s="304"/>
      <c r="F188" s="304"/>
      <c r="G188" s="305"/>
      <c r="I188" s="306"/>
      <c r="K188" s="306"/>
      <c r="L188" s="307" t="s">
        <v>348</v>
      </c>
      <c r="O188" s="292">
        <v>3</v>
      </c>
    </row>
    <row r="189" spans="1:15" ht="12.75">
      <c r="A189" s="301"/>
      <c r="B189" s="308"/>
      <c r="C189" s="309" t="s">
        <v>349</v>
      </c>
      <c r="D189" s="310"/>
      <c r="E189" s="311">
        <v>16</v>
      </c>
      <c r="F189" s="312"/>
      <c r="G189" s="313"/>
      <c r="H189" s="314"/>
      <c r="I189" s="306"/>
      <c r="J189" s="315"/>
      <c r="K189" s="306"/>
      <c r="M189" s="307">
        <v>16</v>
      </c>
      <c r="O189" s="292"/>
    </row>
    <row r="190" spans="1:80" ht="12.75">
      <c r="A190" s="293">
        <v>37</v>
      </c>
      <c r="B190" s="294" t="s">
        <v>350</v>
      </c>
      <c r="C190" s="295" t="s">
        <v>351</v>
      </c>
      <c r="D190" s="296" t="s">
        <v>211</v>
      </c>
      <c r="E190" s="297">
        <v>16</v>
      </c>
      <c r="F190" s="297">
        <v>0</v>
      </c>
      <c r="G190" s="298">
        <f>E190*F190</f>
        <v>0</v>
      </c>
      <c r="H190" s="299">
        <v>1E-05</v>
      </c>
      <c r="I190" s="300">
        <f>E190*H190</f>
        <v>0.00016</v>
      </c>
      <c r="J190" s="299">
        <v>0</v>
      </c>
      <c r="K190" s="300">
        <f>E190*J190</f>
        <v>0</v>
      </c>
      <c r="O190" s="292">
        <v>2</v>
      </c>
      <c r="AA190" s="261">
        <v>1</v>
      </c>
      <c r="AB190" s="261">
        <v>7</v>
      </c>
      <c r="AC190" s="261">
        <v>7</v>
      </c>
      <c r="AZ190" s="261">
        <v>2</v>
      </c>
      <c r="BA190" s="261">
        <f>IF(AZ190=1,G190,0)</f>
        <v>0</v>
      </c>
      <c r="BB190" s="261">
        <f>IF(AZ190=2,G190,0)</f>
        <v>0</v>
      </c>
      <c r="BC190" s="261">
        <f>IF(AZ190=3,G190,0)</f>
        <v>0</v>
      </c>
      <c r="BD190" s="261">
        <f>IF(AZ190=4,G190,0)</f>
        <v>0</v>
      </c>
      <c r="BE190" s="261">
        <f>IF(AZ190=5,G190,0)</f>
        <v>0</v>
      </c>
      <c r="CA190" s="292">
        <v>1</v>
      </c>
      <c r="CB190" s="292">
        <v>7</v>
      </c>
    </row>
    <row r="191" spans="1:15" ht="12.75">
      <c r="A191" s="301"/>
      <c r="B191" s="302"/>
      <c r="C191" s="303" t="s">
        <v>352</v>
      </c>
      <c r="D191" s="304"/>
      <c r="E191" s="304"/>
      <c r="F191" s="304"/>
      <c r="G191" s="305"/>
      <c r="I191" s="306"/>
      <c r="K191" s="306"/>
      <c r="L191" s="307" t="s">
        <v>352</v>
      </c>
      <c r="O191" s="292">
        <v>3</v>
      </c>
    </row>
    <row r="192" spans="1:15" ht="12.75">
      <c r="A192" s="301"/>
      <c r="B192" s="308"/>
      <c r="C192" s="309" t="s">
        <v>349</v>
      </c>
      <c r="D192" s="310"/>
      <c r="E192" s="311">
        <v>16</v>
      </c>
      <c r="F192" s="312"/>
      <c r="G192" s="313"/>
      <c r="H192" s="314"/>
      <c r="I192" s="306"/>
      <c r="J192" s="315"/>
      <c r="K192" s="306"/>
      <c r="M192" s="307">
        <v>16</v>
      </c>
      <c r="O192" s="292"/>
    </row>
    <row r="193" spans="1:80" ht="12.75">
      <c r="A193" s="293">
        <v>38</v>
      </c>
      <c r="B193" s="294" t="s">
        <v>353</v>
      </c>
      <c r="C193" s="295" t="s">
        <v>354</v>
      </c>
      <c r="D193" s="296" t="s">
        <v>12</v>
      </c>
      <c r="E193" s="297"/>
      <c r="F193" s="297">
        <v>0</v>
      </c>
      <c r="G193" s="298">
        <f>E193*F193</f>
        <v>0</v>
      </c>
      <c r="H193" s="299">
        <v>0</v>
      </c>
      <c r="I193" s="300">
        <f>E193*H193</f>
        <v>0</v>
      </c>
      <c r="J193" s="299"/>
      <c r="K193" s="300">
        <f>E193*J193</f>
        <v>0</v>
      </c>
      <c r="O193" s="292">
        <v>2</v>
      </c>
      <c r="AA193" s="261">
        <v>7</v>
      </c>
      <c r="AB193" s="261">
        <v>1002</v>
      </c>
      <c r="AC193" s="261">
        <v>5</v>
      </c>
      <c r="AZ193" s="261">
        <v>2</v>
      </c>
      <c r="BA193" s="261">
        <f>IF(AZ193=1,G193,0)</f>
        <v>0</v>
      </c>
      <c r="BB193" s="261">
        <f>IF(AZ193=2,G193,0)</f>
        <v>0</v>
      </c>
      <c r="BC193" s="261">
        <f>IF(AZ193=3,G193,0)</f>
        <v>0</v>
      </c>
      <c r="BD193" s="261">
        <f>IF(AZ193=4,G193,0)</f>
        <v>0</v>
      </c>
      <c r="BE193" s="261">
        <f>IF(AZ193=5,G193,0)</f>
        <v>0</v>
      </c>
      <c r="CA193" s="292">
        <v>7</v>
      </c>
      <c r="CB193" s="292">
        <v>1002</v>
      </c>
    </row>
    <row r="194" spans="1:57" ht="12.75">
      <c r="A194" s="316"/>
      <c r="B194" s="317" t="s">
        <v>100</v>
      </c>
      <c r="C194" s="318" t="s">
        <v>345</v>
      </c>
      <c r="D194" s="319"/>
      <c r="E194" s="320"/>
      <c r="F194" s="321"/>
      <c r="G194" s="322">
        <f>SUM(G186:G193)</f>
        <v>0</v>
      </c>
      <c r="H194" s="323"/>
      <c r="I194" s="324">
        <f>SUM(I186:I193)</f>
        <v>0.00016</v>
      </c>
      <c r="J194" s="323"/>
      <c r="K194" s="324">
        <f>SUM(K186:K193)</f>
        <v>-0.0288</v>
      </c>
      <c r="O194" s="292">
        <v>4</v>
      </c>
      <c r="BA194" s="325">
        <f>SUM(BA186:BA193)</f>
        <v>0</v>
      </c>
      <c r="BB194" s="325">
        <f>SUM(BB186:BB193)</f>
        <v>0</v>
      </c>
      <c r="BC194" s="325">
        <f>SUM(BC186:BC193)</f>
        <v>0</v>
      </c>
      <c r="BD194" s="325">
        <f>SUM(BD186:BD193)</f>
        <v>0</v>
      </c>
      <c r="BE194" s="325">
        <f>SUM(BE186:BE193)</f>
        <v>0</v>
      </c>
    </row>
    <row r="195" spans="1:15" ht="12.75">
      <c r="A195" s="282" t="s">
        <v>97</v>
      </c>
      <c r="B195" s="283" t="s">
        <v>355</v>
      </c>
      <c r="C195" s="284" t="s">
        <v>356</v>
      </c>
      <c r="D195" s="285"/>
      <c r="E195" s="286"/>
      <c r="F195" s="286"/>
      <c r="G195" s="287"/>
      <c r="H195" s="288"/>
      <c r="I195" s="289"/>
      <c r="J195" s="290"/>
      <c r="K195" s="291"/>
      <c r="O195" s="292">
        <v>1</v>
      </c>
    </row>
    <row r="196" spans="1:80" ht="12.75">
      <c r="A196" s="293">
        <v>39</v>
      </c>
      <c r="B196" s="294" t="s">
        <v>358</v>
      </c>
      <c r="C196" s="295" t="s">
        <v>359</v>
      </c>
      <c r="D196" s="296" t="s">
        <v>160</v>
      </c>
      <c r="E196" s="297">
        <v>42.76</v>
      </c>
      <c r="F196" s="297">
        <v>0</v>
      </c>
      <c r="G196" s="298">
        <f>E196*F196</f>
        <v>0</v>
      </c>
      <c r="H196" s="299">
        <v>0</v>
      </c>
      <c r="I196" s="300">
        <f>E196*H196</f>
        <v>0</v>
      </c>
      <c r="J196" s="299">
        <v>0</v>
      </c>
      <c r="K196" s="300">
        <f>E196*J196</f>
        <v>0</v>
      </c>
      <c r="O196" s="292">
        <v>2</v>
      </c>
      <c r="AA196" s="261">
        <v>1</v>
      </c>
      <c r="AB196" s="261">
        <v>0</v>
      </c>
      <c r="AC196" s="261">
        <v>0</v>
      </c>
      <c r="AZ196" s="261">
        <v>2</v>
      </c>
      <c r="BA196" s="261">
        <f>IF(AZ196=1,G196,0)</f>
        <v>0</v>
      </c>
      <c r="BB196" s="261">
        <f>IF(AZ196=2,G196,0)</f>
        <v>0</v>
      </c>
      <c r="BC196" s="261">
        <f>IF(AZ196=3,G196,0)</f>
        <v>0</v>
      </c>
      <c r="BD196" s="261">
        <f>IF(AZ196=4,G196,0)</f>
        <v>0</v>
      </c>
      <c r="BE196" s="261">
        <f>IF(AZ196=5,G196,0)</f>
        <v>0</v>
      </c>
      <c r="CA196" s="292">
        <v>1</v>
      </c>
      <c r="CB196" s="292">
        <v>0</v>
      </c>
    </row>
    <row r="197" spans="1:15" ht="12.75">
      <c r="A197" s="301"/>
      <c r="B197" s="308"/>
      <c r="C197" s="309" t="s">
        <v>360</v>
      </c>
      <c r="D197" s="310"/>
      <c r="E197" s="311">
        <v>42.76</v>
      </c>
      <c r="F197" s="312"/>
      <c r="G197" s="313"/>
      <c r="H197" s="314"/>
      <c r="I197" s="306"/>
      <c r="J197" s="315"/>
      <c r="K197" s="306"/>
      <c r="M197" s="307" t="s">
        <v>360</v>
      </c>
      <c r="O197" s="292"/>
    </row>
    <row r="198" spans="1:80" ht="12.75">
      <c r="A198" s="293">
        <v>40</v>
      </c>
      <c r="B198" s="294" t="s">
        <v>361</v>
      </c>
      <c r="C198" s="295" t="s">
        <v>362</v>
      </c>
      <c r="D198" s="296" t="s">
        <v>309</v>
      </c>
      <c r="E198" s="297">
        <v>48.08</v>
      </c>
      <c r="F198" s="297">
        <v>0</v>
      </c>
      <c r="G198" s="298">
        <f>E198*F198</f>
        <v>0</v>
      </c>
      <c r="H198" s="299">
        <v>0</v>
      </c>
      <c r="I198" s="300">
        <f>E198*H198</f>
        <v>0</v>
      </c>
      <c r="J198" s="299">
        <v>0</v>
      </c>
      <c r="K198" s="300">
        <f>E198*J198</f>
        <v>0</v>
      </c>
      <c r="O198" s="292">
        <v>2</v>
      </c>
      <c r="AA198" s="261">
        <v>1</v>
      </c>
      <c r="AB198" s="261">
        <v>7</v>
      </c>
      <c r="AC198" s="261">
        <v>7</v>
      </c>
      <c r="AZ198" s="261">
        <v>2</v>
      </c>
      <c r="BA198" s="261">
        <f>IF(AZ198=1,G198,0)</f>
        <v>0</v>
      </c>
      <c r="BB198" s="261">
        <f>IF(AZ198=2,G198,0)</f>
        <v>0</v>
      </c>
      <c r="BC198" s="261">
        <f>IF(AZ198=3,G198,0)</f>
        <v>0</v>
      </c>
      <c r="BD198" s="261">
        <f>IF(AZ198=4,G198,0)</f>
        <v>0</v>
      </c>
      <c r="BE198" s="261">
        <f>IF(AZ198=5,G198,0)</f>
        <v>0</v>
      </c>
      <c r="CA198" s="292">
        <v>1</v>
      </c>
      <c r="CB198" s="292">
        <v>7</v>
      </c>
    </row>
    <row r="199" spans="1:15" ht="12.75">
      <c r="A199" s="301"/>
      <c r="B199" s="308"/>
      <c r="C199" s="309" t="s">
        <v>363</v>
      </c>
      <c r="D199" s="310"/>
      <c r="E199" s="311">
        <v>62.18</v>
      </c>
      <c r="F199" s="312"/>
      <c r="G199" s="313"/>
      <c r="H199" s="314"/>
      <c r="I199" s="306"/>
      <c r="J199" s="315"/>
      <c r="K199" s="306"/>
      <c r="M199" s="307" t="s">
        <v>363</v>
      </c>
      <c r="O199" s="292"/>
    </row>
    <row r="200" spans="1:15" ht="12.75">
      <c r="A200" s="301"/>
      <c r="B200" s="308"/>
      <c r="C200" s="309" t="s">
        <v>364</v>
      </c>
      <c r="D200" s="310"/>
      <c r="E200" s="311">
        <v>-14.1</v>
      </c>
      <c r="F200" s="312"/>
      <c r="G200" s="313"/>
      <c r="H200" s="314"/>
      <c r="I200" s="306"/>
      <c r="J200" s="315"/>
      <c r="K200" s="306"/>
      <c r="M200" s="307" t="s">
        <v>364</v>
      </c>
      <c r="O200" s="292"/>
    </row>
    <row r="201" spans="1:80" ht="22.5">
      <c r="A201" s="293">
        <v>41</v>
      </c>
      <c r="B201" s="294" t="s">
        <v>365</v>
      </c>
      <c r="C201" s="295" t="s">
        <v>366</v>
      </c>
      <c r="D201" s="296" t="s">
        <v>309</v>
      </c>
      <c r="E201" s="297">
        <v>48.08</v>
      </c>
      <c r="F201" s="297">
        <v>0</v>
      </c>
      <c r="G201" s="298">
        <f>E201*F201</f>
        <v>0</v>
      </c>
      <c r="H201" s="299">
        <v>0.00059</v>
      </c>
      <c r="I201" s="300">
        <f>E201*H201</f>
        <v>0.028367200000000002</v>
      </c>
      <c r="J201" s="299">
        <v>0</v>
      </c>
      <c r="K201" s="300">
        <f>E201*J201</f>
        <v>0</v>
      </c>
      <c r="O201" s="292">
        <v>2</v>
      </c>
      <c r="AA201" s="261">
        <v>1</v>
      </c>
      <c r="AB201" s="261">
        <v>7</v>
      </c>
      <c r="AC201" s="261">
        <v>7</v>
      </c>
      <c r="AZ201" s="261">
        <v>2</v>
      </c>
      <c r="BA201" s="261">
        <f>IF(AZ201=1,G201,0)</f>
        <v>0</v>
      </c>
      <c r="BB201" s="261">
        <f>IF(AZ201=2,G201,0)</f>
        <v>0</v>
      </c>
      <c r="BC201" s="261">
        <f>IF(AZ201=3,G201,0)</f>
        <v>0</v>
      </c>
      <c r="BD201" s="261">
        <f>IF(AZ201=4,G201,0)</f>
        <v>0</v>
      </c>
      <c r="BE201" s="261">
        <f>IF(AZ201=5,G201,0)</f>
        <v>0</v>
      </c>
      <c r="CA201" s="292">
        <v>1</v>
      </c>
      <c r="CB201" s="292">
        <v>7</v>
      </c>
    </row>
    <row r="202" spans="1:15" ht="12.75">
      <c r="A202" s="301"/>
      <c r="B202" s="302"/>
      <c r="C202" s="303"/>
      <c r="D202" s="304"/>
      <c r="E202" s="304"/>
      <c r="F202" s="304"/>
      <c r="G202" s="305"/>
      <c r="I202" s="306"/>
      <c r="K202" s="306"/>
      <c r="L202" s="307"/>
      <c r="O202" s="292">
        <v>3</v>
      </c>
    </row>
    <row r="203" spans="1:15" ht="12.75">
      <c r="A203" s="301"/>
      <c r="B203" s="302"/>
      <c r="C203" s="303"/>
      <c r="D203" s="304"/>
      <c r="E203" s="304"/>
      <c r="F203" s="304"/>
      <c r="G203" s="305"/>
      <c r="I203" s="306"/>
      <c r="K203" s="306"/>
      <c r="L203" s="307"/>
      <c r="O203" s="292">
        <v>3</v>
      </c>
    </row>
    <row r="204" spans="1:15" ht="12.75">
      <c r="A204" s="301"/>
      <c r="B204" s="308"/>
      <c r="C204" s="309" t="s">
        <v>363</v>
      </c>
      <c r="D204" s="310"/>
      <c r="E204" s="311">
        <v>62.18</v>
      </c>
      <c r="F204" s="312"/>
      <c r="G204" s="313"/>
      <c r="H204" s="314"/>
      <c r="I204" s="306"/>
      <c r="J204" s="315"/>
      <c r="K204" s="306"/>
      <c r="M204" s="307" t="s">
        <v>363</v>
      </c>
      <c r="O204" s="292"/>
    </row>
    <row r="205" spans="1:15" ht="12.75">
      <c r="A205" s="301"/>
      <c r="B205" s="308"/>
      <c r="C205" s="309" t="s">
        <v>364</v>
      </c>
      <c r="D205" s="310"/>
      <c r="E205" s="311">
        <v>-14.1</v>
      </c>
      <c r="F205" s="312"/>
      <c r="G205" s="313"/>
      <c r="H205" s="314"/>
      <c r="I205" s="306"/>
      <c r="J205" s="315"/>
      <c r="K205" s="306"/>
      <c r="M205" s="307" t="s">
        <v>364</v>
      </c>
      <c r="O205" s="292"/>
    </row>
    <row r="206" spans="1:80" ht="12.75">
      <c r="A206" s="293">
        <v>42</v>
      </c>
      <c r="B206" s="294" t="s">
        <v>367</v>
      </c>
      <c r="C206" s="295" t="s">
        <v>368</v>
      </c>
      <c r="D206" s="296" t="s">
        <v>160</v>
      </c>
      <c r="E206" s="297">
        <v>42.76</v>
      </c>
      <c r="F206" s="297">
        <v>0</v>
      </c>
      <c r="G206" s="298">
        <f>E206*F206</f>
        <v>0</v>
      </c>
      <c r="H206" s="299">
        <v>0</v>
      </c>
      <c r="I206" s="300">
        <f>E206*H206</f>
        <v>0</v>
      </c>
      <c r="J206" s="299">
        <v>-0.001</v>
      </c>
      <c r="K206" s="300">
        <f>E206*J206</f>
        <v>-0.04276</v>
      </c>
      <c r="O206" s="292">
        <v>2</v>
      </c>
      <c r="AA206" s="261">
        <v>1</v>
      </c>
      <c r="AB206" s="261">
        <v>7</v>
      </c>
      <c r="AC206" s="261">
        <v>7</v>
      </c>
      <c r="AZ206" s="261">
        <v>2</v>
      </c>
      <c r="BA206" s="261">
        <f>IF(AZ206=1,G206,0)</f>
        <v>0</v>
      </c>
      <c r="BB206" s="261">
        <f>IF(AZ206=2,G206,0)</f>
        <v>0</v>
      </c>
      <c r="BC206" s="261">
        <f>IF(AZ206=3,G206,0)</f>
        <v>0</v>
      </c>
      <c r="BD206" s="261">
        <f>IF(AZ206=4,G206,0)</f>
        <v>0</v>
      </c>
      <c r="BE206" s="261">
        <f>IF(AZ206=5,G206,0)</f>
        <v>0</v>
      </c>
      <c r="CA206" s="292">
        <v>1</v>
      </c>
      <c r="CB206" s="292">
        <v>7</v>
      </c>
    </row>
    <row r="207" spans="1:15" ht="12.75">
      <c r="A207" s="301"/>
      <c r="B207" s="308"/>
      <c r="C207" s="309" t="s">
        <v>369</v>
      </c>
      <c r="D207" s="310"/>
      <c r="E207" s="311">
        <v>42.76</v>
      </c>
      <c r="F207" s="312"/>
      <c r="G207" s="313"/>
      <c r="H207" s="314"/>
      <c r="I207" s="306"/>
      <c r="J207" s="315"/>
      <c r="K207" s="306"/>
      <c r="M207" s="307" t="s">
        <v>369</v>
      </c>
      <c r="O207" s="292"/>
    </row>
    <row r="208" spans="1:80" ht="12.75">
      <c r="A208" s="293">
        <v>43</v>
      </c>
      <c r="B208" s="294" t="s">
        <v>370</v>
      </c>
      <c r="C208" s="295" t="s">
        <v>371</v>
      </c>
      <c r="D208" s="296" t="s">
        <v>160</v>
      </c>
      <c r="E208" s="297">
        <v>42.76</v>
      </c>
      <c r="F208" s="297">
        <v>0</v>
      </c>
      <c r="G208" s="298">
        <f>E208*F208</f>
        <v>0</v>
      </c>
      <c r="H208" s="299">
        <v>0.00036</v>
      </c>
      <c r="I208" s="300">
        <f>E208*H208</f>
        <v>0.0153936</v>
      </c>
      <c r="J208" s="299">
        <v>0</v>
      </c>
      <c r="K208" s="300">
        <f>E208*J208</f>
        <v>0</v>
      </c>
      <c r="O208" s="292">
        <v>2</v>
      </c>
      <c r="AA208" s="261">
        <v>1</v>
      </c>
      <c r="AB208" s="261">
        <v>7</v>
      </c>
      <c r="AC208" s="261">
        <v>7</v>
      </c>
      <c r="AZ208" s="261">
        <v>2</v>
      </c>
      <c r="BA208" s="261">
        <f>IF(AZ208=1,G208,0)</f>
        <v>0</v>
      </c>
      <c r="BB208" s="261">
        <f>IF(AZ208=2,G208,0)</f>
        <v>0</v>
      </c>
      <c r="BC208" s="261">
        <f>IF(AZ208=3,G208,0)</f>
        <v>0</v>
      </c>
      <c r="BD208" s="261">
        <f>IF(AZ208=4,G208,0)</f>
        <v>0</v>
      </c>
      <c r="BE208" s="261">
        <f>IF(AZ208=5,G208,0)</f>
        <v>0</v>
      </c>
      <c r="CA208" s="292">
        <v>1</v>
      </c>
      <c r="CB208" s="292">
        <v>7</v>
      </c>
    </row>
    <row r="209" spans="1:15" ht="12.75">
      <c r="A209" s="301"/>
      <c r="B209" s="308"/>
      <c r="C209" s="309" t="s">
        <v>369</v>
      </c>
      <c r="D209" s="310"/>
      <c r="E209" s="311">
        <v>42.76</v>
      </c>
      <c r="F209" s="312"/>
      <c r="G209" s="313"/>
      <c r="H209" s="314"/>
      <c r="I209" s="306"/>
      <c r="J209" s="315"/>
      <c r="K209" s="306"/>
      <c r="M209" s="307" t="s">
        <v>369</v>
      </c>
      <c r="O209" s="292"/>
    </row>
    <row r="210" spans="1:80" ht="12.75">
      <c r="A210" s="293">
        <v>44</v>
      </c>
      <c r="B210" s="294" t="s">
        <v>372</v>
      </c>
      <c r="C210" s="295" t="s">
        <v>373</v>
      </c>
      <c r="D210" s="296" t="s">
        <v>160</v>
      </c>
      <c r="E210" s="297">
        <v>42.76</v>
      </c>
      <c r="F210" s="297">
        <v>0</v>
      </c>
      <c r="G210" s="298">
        <f>E210*F210</f>
        <v>0</v>
      </c>
      <c r="H210" s="299">
        <v>0</v>
      </c>
      <c r="I210" s="300">
        <f>E210*H210</f>
        <v>0</v>
      </c>
      <c r="J210" s="299">
        <v>0</v>
      </c>
      <c r="K210" s="300">
        <f>E210*J210</f>
        <v>0</v>
      </c>
      <c r="O210" s="292">
        <v>2</v>
      </c>
      <c r="AA210" s="261">
        <v>1</v>
      </c>
      <c r="AB210" s="261">
        <v>0</v>
      </c>
      <c r="AC210" s="261">
        <v>0</v>
      </c>
      <c r="AZ210" s="261">
        <v>2</v>
      </c>
      <c r="BA210" s="261">
        <f>IF(AZ210=1,G210,0)</f>
        <v>0</v>
      </c>
      <c r="BB210" s="261">
        <f>IF(AZ210=2,G210,0)</f>
        <v>0</v>
      </c>
      <c r="BC210" s="261">
        <f>IF(AZ210=3,G210,0)</f>
        <v>0</v>
      </c>
      <c r="BD210" s="261">
        <f>IF(AZ210=4,G210,0)</f>
        <v>0</v>
      </c>
      <c r="BE210" s="261">
        <f>IF(AZ210=5,G210,0)</f>
        <v>0</v>
      </c>
      <c r="CA210" s="292">
        <v>1</v>
      </c>
      <c r="CB210" s="292">
        <v>0</v>
      </c>
    </row>
    <row r="211" spans="1:15" ht="12.75">
      <c r="A211" s="301"/>
      <c r="B211" s="302"/>
      <c r="C211" s="303"/>
      <c r="D211" s="304"/>
      <c r="E211" s="304"/>
      <c r="F211" s="304"/>
      <c r="G211" s="305"/>
      <c r="I211" s="306"/>
      <c r="K211" s="306"/>
      <c r="L211" s="307"/>
      <c r="O211" s="292">
        <v>3</v>
      </c>
    </row>
    <row r="212" spans="1:15" ht="12.75">
      <c r="A212" s="301"/>
      <c r="B212" s="308"/>
      <c r="C212" s="309" t="s">
        <v>369</v>
      </c>
      <c r="D212" s="310"/>
      <c r="E212" s="311">
        <v>42.76</v>
      </c>
      <c r="F212" s="312"/>
      <c r="G212" s="313"/>
      <c r="H212" s="314"/>
      <c r="I212" s="306"/>
      <c r="J212" s="315"/>
      <c r="K212" s="306"/>
      <c r="M212" s="307" t="s">
        <v>369</v>
      </c>
      <c r="O212" s="292"/>
    </row>
    <row r="213" spans="1:80" ht="22.5">
      <c r="A213" s="293">
        <v>45</v>
      </c>
      <c r="B213" s="294" t="s">
        <v>374</v>
      </c>
      <c r="C213" s="295" t="s">
        <v>375</v>
      </c>
      <c r="D213" s="296" t="s">
        <v>309</v>
      </c>
      <c r="E213" s="297">
        <v>25.656</v>
      </c>
      <c r="F213" s="297">
        <v>0</v>
      </c>
      <c r="G213" s="298">
        <f>E213*F213</f>
        <v>0</v>
      </c>
      <c r="H213" s="299">
        <v>0</v>
      </c>
      <c r="I213" s="300">
        <f>E213*H213</f>
        <v>0</v>
      </c>
      <c r="J213" s="299">
        <v>0</v>
      </c>
      <c r="K213" s="300">
        <f>E213*J213</f>
        <v>0</v>
      </c>
      <c r="O213" s="292">
        <v>2</v>
      </c>
      <c r="AA213" s="261">
        <v>1</v>
      </c>
      <c r="AB213" s="261">
        <v>7</v>
      </c>
      <c r="AC213" s="261">
        <v>7</v>
      </c>
      <c r="AZ213" s="261">
        <v>2</v>
      </c>
      <c r="BA213" s="261">
        <f>IF(AZ213=1,G213,0)</f>
        <v>0</v>
      </c>
      <c r="BB213" s="261">
        <f>IF(AZ213=2,G213,0)</f>
        <v>0</v>
      </c>
      <c r="BC213" s="261">
        <f>IF(AZ213=3,G213,0)</f>
        <v>0</v>
      </c>
      <c r="BD213" s="261">
        <f>IF(AZ213=4,G213,0)</f>
        <v>0</v>
      </c>
      <c r="BE213" s="261">
        <f>IF(AZ213=5,G213,0)</f>
        <v>0</v>
      </c>
      <c r="CA213" s="292">
        <v>1</v>
      </c>
      <c r="CB213" s="292">
        <v>7</v>
      </c>
    </row>
    <row r="214" spans="1:15" ht="12.75">
      <c r="A214" s="301"/>
      <c r="B214" s="308"/>
      <c r="C214" s="309" t="s">
        <v>376</v>
      </c>
      <c r="D214" s="310"/>
      <c r="E214" s="311">
        <v>25.656</v>
      </c>
      <c r="F214" s="312"/>
      <c r="G214" s="313"/>
      <c r="H214" s="314"/>
      <c r="I214" s="306"/>
      <c r="J214" s="315"/>
      <c r="K214" s="306"/>
      <c r="M214" s="307" t="s">
        <v>376</v>
      </c>
      <c r="O214" s="292"/>
    </row>
    <row r="215" spans="1:80" ht="12.75">
      <c r="A215" s="293">
        <v>46</v>
      </c>
      <c r="B215" s="294" t="s">
        <v>377</v>
      </c>
      <c r="C215" s="295" t="s">
        <v>378</v>
      </c>
      <c r="D215" s="296" t="s">
        <v>160</v>
      </c>
      <c r="E215" s="297">
        <v>42.76</v>
      </c>
      <c r="F215" s="297">
        <v>0</v>
      </c>
      <c r="G215" s="298">
        <f>E215*F215</f>
        <v>0</v>
      </c>
      <c r="H215" s="299">
        <v>4E-05</v>
      </c>
      <c r="I215" s="300">
        <f>E215*H215</f>
        <v>0.0017104000000000002</v>
      </c>
      <c r="J215" s="299">
        <v>0</v>
      </c>
      <c r="K215" s="300">
        <f>E215*J215</f>
        <v>0</v>
      </c>
      <c r="O215" s="292">
        <v>2</v>
      </c>
      <c r="AA215" s="261">
        <v>1</v>
      </c>
      <c r="AB215" s="261">
        <v>7</v>
      </c>
      <c r="AC215" s="261">
        <v>7</v>
      </c>
      <c r="AZ215" s="261">
        <v>2</v>
      </c>
      <c r="BA215" s="261">
        <f>IF(AZ215=1,G215,0)</f>
        <v>0</v>
      </c>
      <c r="BB215" s="261">
        <f>IF(AZ215=2,G215,0)</f>
        <v>0</v>
      </c>
      <c r="BC215" s="261">
        <f>IF(AZ215=3,G215,0)</f>
        <v>0</v>
      </c>
      <c r="BD215" s="261">
        <f>IF(AZ215=4,G215,0)</f>
        <v>0</v>
      </c>
      <c r="BE215" s="261">
        <f>IF(AZ215=5,G215,0)</f>
        <v>0</v>
      </c>
      <c r="CA215" s="292">
        <v>1</v>
      </c>
      <c r="CB215" s="292">
        <v>7</v>
      </c>
    </row>
    <row r="216" spans="1:15" ht="12.75">
      <c r="A216" s="301"/>
      <c r="B216" s="308"/>
      <c r="C216" s="309" t="s">
        <v>369</v>
      </c>
      <c r="D216" s="310"/>
      <c r="E216" s="311">
        <v>42.76</v>
      </c>
      <c r="F216" s="312"/>
      <c r="G216" s="313"/>
      <c r="H216" s="314"/>
      <c r="I216" s="306"/>
      <c r="J216" s="315"/>
      <c r="K216" s="306"/>
      <c r="M216" s="307" t="s">
        <v>369</v>
      </c>
      <c r="O216" s="292"/>
    </row>
    <row r="217" spans="1:80" ht="12.75">
      <c r="A217" s="293">
        <v>47</v>
      </c>
      <c r="B217" s="294" t="s">
        <v>379</v>
      </c>
      <c r="C217" s="295" t="s">
        <v>380</v>
      </c>
      <c r="D217" s="296" t="s">
        <v>160</v>
      </c>
      <c r="E217" s="297">
        <v>47.036</v>
      </c>
      <c r="F217" s="297">
        <v>0</v>
      </c>
      <c r="G217" s="298">
        <f>E217*F217</f>
        <v>0</v>
      </c>
      <c r="H217" s="299">
        <v>0.0037</v>
      </c>
      <c r="I217" s="300">
        <f>E217*H217</f>
        <v>0.1740332</v>
      </c>
      <c r="J217" s="299"/>
      <c r="K217" s="300">
        <f>E217*J217</f>
        <v>0</v>
      </c>
      <c r="O217" s="292">
        <v>2</v>
      </c>
      <c r="AA217" s="261">
        <v>3</v>
      </c>
      <c r="AB217" s="261">
        <v>7</v>
      </c>
      <c r="AC217" s="261">
        <v>284123002</v>
      </c>
      <c r="AZ217" s="261">
        <v>2</v>
      </c>
      <c r="BA217" s="261">
        <f>IF(AZ217=1,G217,0)</f>
        <v>0</v>
      </c>
      <c r="BB217" s="261">
        <f>IF(AZ217=2,G217,0)</f>
        <v>0</v>
      </c>
      <c r="BC217" s="261">
        <f>IF(AZ217=3,G217,0)</f>
        <v>0</v>
      </c>
      <c r="BD217" s="261">
        <f>IF(AZ217=4,G217,0)</f>
        <v>0</v>
      </c>
      <c r="BE217" s="261">
        <f>IF(AZ217=5,G217,0)</f>
        <v>0</v>
      </c>
      <c r="CA217" s="292">
        <v>3</v>
      </c>
      <c r="CB217" s="292">
        <v>7</v>
      </c>
    </row>
    <row r="218" spans="1:15" ht="12.75">
      <c r="A218" s="301"/>
      <c r="B218" s="302"/>
      <c r="C218" s="303"/>
      <c r="D218" s="304"/>
      <c r="E218" s="304"/>
      <c r="F218" s="304"/>
      <c r="G218" s="305"/>
      <c r="I218" s="306"/>
      <c r="K218" s="306"/>
      <c r="L218" s="307"/>
      <c r="O218" s="292">
        <v>3</v>
      </c>
    </row>
    <row r="219" spans="1:15" ht="12.75">
      <c r="A219" s="301"/>
      <c r="B219" s="308"/>
      <c r="C219" s="309" t="s">
        <v>381</v>
      </c>
      <c r="D219" s="310"/>
      <c r="E219" s="311">
        <v>47.036</v>
      </c>
      <c r="F219" s="312"/>
      <c r="G219" s="313"/>
      <c r="H219" s="314"/>
      <c r="I219" s="306"/>
      <c r="J219" s="315"/>
      <c r="K219" s="306"/>
      <c r="M219" s="307" t="s">
        <v>381</v>
      </c>
      <c r="O219" s="292"/>
    </row>
    <row r="220" spans="1:80" ht="12.75">
      <c r="A220" s="293">
        <v>48</v>
      </c>
      <c r="B220" s="294" t="s">
        <v>382</v>
      </c>
      <c r="C220" s="295" t="s">
        <v>383</v>
      </c>
      <c r="D220" s="296" t="s">
        <v>12</v>
      </c>
      <c r="E220" s="297"/>
      <c r="F220" s="297">
        <v>0</v>
      </c>
      <c r="G220" s="298">
        <f>E220*F220</f>
        <v>0</v>
      </c>
      <c r="H220" s="299">
        <v>0</v>
      </c>
      <c r="I220" s="300">
        <f>E220*H220</f>
        <v>0</v>
      </c>
      <c r="J220" s="299"/>
      <c r="K220" s="300">
        <f>E220*J220</f>
        <v>0</v>
      </c>
      <c r="O220" s="292">
        <v>2</v>
      </c>
      <c r="AA220" s="261">
        <v>7</v>
      </c>
      <c r="AB220" s="261">
        <v>1002</v>
      </c>
      <c r="AC220" s="261">
        <v>5</v>
      </c>
      <c r="AZ220" s="261">
        <v>2</v>
      </c>
      <c r="BA220" s="261">
        <f>IF(AZ220=1,G220,0)</f>
        <v>0</v>
      </c>
      <c r="BB220" s="261">
        <f>IF(AZ220=2,G220,0)</f>
        <v>0</v>
      </c>
      <c r="BC220" s="261">
        <f>IF(AZ220=3,G220,0)</f>
        <v>0</v>
      </c>
      <c r="BD220" s="261">
        <f>IF(AZ220=4,G220,0)</f>
        <v>0</v>
      </c>
      <c r="BE220" s="261">
        <f>IF(AZ220=5,G220,0)</f>
        <v>0</v>
      </c>
      <c r="CA220" s="292">
        <v>7</v>
      </c>
      <c r="CB220" s="292">
        <v>1002</v>
      </c>
    </row>
    <row r="221" spans="1:57" ht="12.75">
      <c r="A221" s="316"/>
      <c r="B221" s="317" t="s">
        <v>100</v>
      </c>
      <c r="C221" s="318" t="s">
        <v>357</v>
      </c>
      <c r="D221" s="319"/>
      <c r="E221" s="320"/>
      <c r="F221" s="321"/>
      <c r="G221" s="322">
        <f>SUM(G195:G220)</f>
        <v>0</v>
      </c>
      <c r="H221" s="323"/>
      <c r="I221" s="324">
        <f>SUM(I195:I220)</f>
        <v>0.2195044</v>
      </c>
      <c r="J221" s="323"/>
      <c r="K221" s="324">
        <f>SUM(K195:K220)</f>
        <v>-0.04276</v>
      </c>
      <c r="O221" s="292">
        <v>4</v>
      </c>
      <c r="BA221" s="325">
        <f>SUM(BA195:BA220)</f>
        <v>0</v>
      </c>
      <c r="BB221" s="325">
        <f>SUM(BB195:BB220)</f>
        <v>0</v>
      </c>
      <c r="BC221" s="325">
        <f>SUM(BC195:BC220)</f>
        <v>0</v>
      </c>
      <c r="BD221" s="325">
        <f>SUM(BD195:BD220)</f>
        <v>0</v>
      </c>
      <c r="BE221" s="325">
        <f>SUM(BE195:BE220)</f>
        <v>0</v>
      </c>
    </row>
    <row r="222" spans="1:15" ht="12.75">
      <c r="A222" s="282" t="s">
        <v>97</v>
      </c>
      <c r="B222" s="283" t="s">
        <v>384</v>
      </c>
      <c r="C222" s="284" t="s">
        <v>385</v>
      </c>
      <c r="D222" s="285"/>
      <c r="E222" s="286"/>
      <c r="F222" s="286"/>
      <c r="G222" s="287"/>
      <c r="H222" s="288"/>
      <c r="I222" s="289"/>
      <c r="J222" s="290"/>
      <c r="K222" s="291"/>
      <c r="O222" s="292">
        <v>1</v>
      </c>
    </row>
    <row r="223" spans="1:80" ht="12.75">
      <c r="A223" s="293">
        <v>49</v>
      </c>
      <c r="B223" s="294" t="s">
        <v>387</v>
      </c>
      <c r="C223" s="295" t="s">
        <v>388</v>
      </c>
      <c r="D223" s="296" t="s">
        <v>160</v>
      </c>
      <c r="E223" s="297">
        <v>42.76</v>
      </c>
      <c r="F223" s="297">
        <v>0</v>
      </c>
      <c r="G223" s="298">
        <f>E223*F223</f>
        <v>0</v>
      </c>
      <c r="H223" s="299">
        <v>5E-05</v>
      </c>
      <c r="I223" s="300">
        <f>E223*H223</f>
        <v>0.002138</v>
      </c>
      <c r="J223" s="299">
        <v>0</v>
      </c>
      <c r="K223" s="300">
        <f>E223*J223</f>
        <v>0</v>
      </c>
      <c r="O223" s="292">
        <v>2</v>
      </c>
      <c r="AA223" s="261">
        <v>1</v>
      </c>
      <c r="AB223" s="261">
        <v>7</v>
      </c>
      <c r="AC223" s="261">
        <v>7</v>
      </c>
      <c r="AZ223" s="261">
        <v>2</v>
      </c>
      <c r="BA223" s="261">
        <f>IF(AZ223=1,G223,0)</f>
        <v>0</v>
      </c>
      <c r="BB223" s="261">
        <f>IF(AZ223=2,G223,0)</f>
        <v>0</v>
      </c>
      <c r="BC223" s="261">
        <f>IF(AZ223=3,G223,0)</f>
        <v>0</v>
      </c>
      <c r="BD223" s="261">
        <f>IF(AZ223=4,G223,0)</f>
        <v>0</v>
      </c>
      <c r="BE223" s="261">
        <f>IF(AZ223=5,G223,0)</f>
        <v>0</v>
      </c>
      <c r="CA223" s="292">
        <v>1</v>
      </c>
      <c r="CB223" s="292">
        <v>7</v>
      </c>
    </row>
    <row r="224" spans="1:15" ht="12.75">
      <c r="A224" s="301"/>
      <c r="B224" s="308"/>
      <c r="C224" s="309" t="s">
        <v>369</v>
      </c>
      <c r="D224" s="310"/>
      <c r="E224" s="311">
        <v>42.76</v>
      </c>
      <c r="F224" s="312"/>
      <c r="G224" s="313"/>
      <c r="H224" s="314"/>
      <c r="I224" s="306"/>
      <c r="J224" s="315"/>
      <c r="K224" s="306"/>
      <c r="M224" s="307" t="s">
        <v>369</v>
      </c>
      <c r="O224" s="292"/>
    </row>
    <row r="225" spans="1:80" ht="12.75">
      <c r="A225" s="293">
        <v>50</v>
      </c>
      <c r="B225" s="294" t="s">
        <v>389</v>
      </c>
      <c r="C225" s="295" t="s">
        <v>390</v>
      </c>
      <c r="D225" s="296" t="s">
        <v>160</v>
      </c>
      <c r="E225" s="297">
        <v>42.76</v>
      </c>
      <c r="F225" s="297">
        <v>0</v>
      </c>
      <c r="G225" s="298">
        <f>E225*F225</f>
        <v>0</v>
      </c>
      <c r="H225" s="299">
        <v>0.00384</v>
      </c>
      <c r="I225" s="300">
        <f>E225*H225</f>
        <v>0.1641984</v>
      </c>
      <c r="J225" s="299">
        <v>0</v>
      </c>
      <c r="K225" s="300">
        <f>E225*J225</f>
        <v>0</v>
      </c>
      <c r="O225" s="292">
        <v>2</v>
      </c>
      <c r="AA225" s="261">
        <v>1</v>
      </c>
      <c r="AB225" s="261">
        <v>7</v>
      </c>
      <c r="AC225" s="261">
        <v>7</v>
      </c>
      <c r="AZ225" s="261">
        <v>2</v>
      </c>
      <c r="BA225" s="261">
        <f>IF(AZ225=1,G225,0)</f>
        <v>0</v>
      </c>
      <c r="BB225" s="261">
        <f>IF(AZ225=2,G225,0)</f>
        <v>0</v>
      </c>
      <c r="BC225" s="261">
        <f>IF(AZ225=3,G225,0)</f>
        <v>0</v>
      </c>
      <c r="BD225" s="261">
        <f>IF(AZ225=4,G225,0)</f>
        <v>0</v>
      </c>
      <c r="BE225" s="261">
        <f>IF(AZ225=5,G225,0)</f>
        <v>0</v>
      </c>
      <c r="CA225" s="292">
        <v>1</v>
      </c>
      <c r="CB225" s="292">
        <v>7</v>
      </c>
    </row>
    <row r="226" spans="1:15" ht="12.75">
      <c r="A226" s="301"/>
      <c r="B226" s="308"/>
      <c r="C226" s="309" t="s">
        <v>369</v>
      </c>
      <c r="D226" s="310"/>
      <c r="E226" s="311">
        <v>42.76</v>
      </c>
      <c r="F226" s="312"/>
      <c r="G226" s="313"/>
      <c r="H226" s="314"/>
      <c r="I226" s="306"/>
      <c r="J226" s="315"/>
      <c r="K226" s="306"/>
      <c r="M226" s="307" t="s">
        <v>369</v>
      </c>
      <c r="O226" s="292"/>
    </row>
    <row r="227" spans="1:80" ht="12.75">
      <c r="A227" s="293">
        <v>51</v>
      </c>
      <c r="B227" s="294" t="s">
        <v>391</v>
      </c>
      <c r="C227" s="295" t="s">
        <v>392</v>
      </c>
      <c r="D227" s="296" t="s">
        <v>160</v>
      </c>
      <c r="E227" s="297">
        <v>42.76</v>
      </c>
      <c r="F227" s="297">
        <v>0</v>
      </c>
      <c r="G227" s="298">
        <f>E227*F227</f>
        <v>0</v>
      </c>
      <c r="H227" s="299">
        <v>0.003</v>
      </c>
      <c r="I227" s="300">
        <f>E227*H227</f>
        <v>0.12828</v>
      </c>
      <c r="J227" s="299">
        <v>0</v>
      </c>
      <c r="K227" s="300">
        <f>E227*J227</f>
        <v>0</v>
      </c>
      <c r="O227" s="292">
        <v>2</v>
      </c>
      <c r="AA227" s="261">
        <v>1</v>
      </c>
      <c r="AB227" s="261">
        <v>7</v>
      </c>
      <c r="AC227" s="261">
        <v>7</v>
      </c>
      <c r="AZ227" s="261">
        <v>2</v>
      </c>
      <c r="BA227" s="261">
        <f>IF(AZ227=1,G227,0)</f>
        <v>0</v>
      </c>
      <c r="BB227" s="261">
        <f>IF(AZ227=2,G227,0)</f>
        <v>0</v>
      </c>
      <c r="BC227" s="261">
        <f>IF(AZ227=3,G227,0)</f>
        <v>0</v>
      </c>
      <c r="BD227" s="261">
        <f>IF(AZ227=4,G227,0)</f>
        <v>0</v>
      </c>
      <c r="BE227" s="261">
        <f>IF(AZ227=5,G227,0)</f>
        <v>0</v>
      </c>
      <c r="CA227" s="292">
        <v>1</v>
      </c>
      <c r="CB227" s="292">
        <v>7</v>
      </c>
    </row>
    <row r="228" spans="1:15" ht="12.75">
      <c r="A228" s="301"/>
      <c r="B228" s="302"/>
      <c r="C228" s="303" t="s">
        <v>393</v>
      </c>
      <c r="D228" s="304"/>
      <c r="E228" s="304"/>
      <c r="F228" s="304"/>
      <c r="G228" s="305"/>
      <c r="I228" s="306"/>
      <c r="K228" s="306"/>
      <c r="L228" s="307" t="s">
        <v>393</v>
      </c>
      <c r="O228" s="292">
        <v>3</v>
      </c>
    </row>
    <row r="229" spans="1:15" ht="12.75">
      <c r="A229" s="301"/>
      <c r="B229" s="308"/>
      <c r="C229" s="309" t="s">
        <v>369</v>
      </c>
      <c r="D229" s="310"/>
      <c r="E229" s="311">
        <v>42.76</v>
      </c>
      <c r="F229" s="312"/>
      <c r="G229" s="313"/>
      <c r="H229" s="314"/>
      <c r="I229" s="306"/>
      <c r="J229" s="315"/>
      <c r="K229" s="306"/>
      <c r="M229" s="307" t="s">
        <v>369</v>
      </c>
      <c r="O229" s="292"/>
    </row>
    <row r="230" spans="1:80" ht="12.75">
      <c r="A230" s="293">
        <v>52</v>
      </c>
      <c r="B230" s="294" t="s">
        <v>394</v>
      </c>
      <c r="C230" s="295" t="s">
        <v>395</v>
      </c>
      <c r="D230" s="296" t="s">
        <v>12</v>
      </c>
      <c r="E230" s="297"/>
      <c r="F230" s="297">
        <v>0</v>
      </c>
      <c r="G230" s="298">
        <f>E230*F230</f>
        <v>0</v>
      </c>
      <c r="H230" s="299">
        <v>0</v>
      </c>
      <c r="I230" s="300">
        <f>E230*H230</f>
        <v>0</v>
      </c>
      <c r="J230" s="299"/>
      <c r="K230" s="300">
        <f>E230*J230</f>
        <v>0</v>
      </c>
      <c r="O230" s="292">
        <v>2</v>
      </c>
      <c r="AA230" s="261">
        <v>7</v>
      </c>
      <c r="AB230" s="261">
        <v>1002</v>
      </c>
      <c r="AC230" s="261">
        <v>5</v>
      </c>
      <c r="AZ230" s="261">
        <v>2</v>
      </c>
      <c r="BA230" s="261">
        <f>IF(AZ230=1,G230,0)</f>
        <v>0</v>
      </c>
      <c r="BB230" s="261">
        <f>IF(AZ230=2,G230,0)</f>
        <v>0</v>
      </c>
      <c r="BC230" s="261">
        <f>IF(AZ230=3,G230,0)</f>
        <v>0</v>
      </c>
      <c r="BD230" s="261">
        <f>IF(AZ230=4,G230,0)</f>
        <v>0</v>
      </c>
      <c r="BE230" s="261">
        <f>IF(AZ230=5,G230,0)</f>
        <v>0</v>
      </c>
      <c r="CA230" s="292">
        <v>7</v>
      </c>
      <c r="CB230" s="292">
        <v>1002</v>
      </c>
    </row>
    <row r="231" spans="1:57" ht="12.75">
      <c r="A231" s="316"/>
      <c r="B231" s="317" t="s">
        <v>100</v>
      </c>
      <c r="C231" s="318" t="s">
        <v>386</v>
      </c>
      <c r="D231" s="319"/>
      <c r="E231" s="320"/>
      <c r="F231" s="321"/>
      <c r="G231" s="322">
        <f>SUM(G222:G230)</f>
        <v>0</v>
      </c>
      <c r="H231" s="323"/>
      <c r="I231" s="324">
        <f>SUM(I222:I230)</f>
        <v>0.2946164</v>
      </c>
      <c r="J231" s="323"/>
      <c r="K231" s="324">
        <f>SUM(K222:K230)</f>
        <v>0</v>
      </c>
      <c r="O231" s="292">
        <v>4</v>
      </c>
      <c r="BA231" s="325">
        <f>SUM(BA222:BA230)</f>
        <v>0</v>
      </c>
      <c r="BB231" s="325">
        <f>SUM(BB222:BB230)</f>
        <v>0</v>
      </c>
      <c r="BC231" s="325">
        <f>SUM(BC222:BC230)</f>
        <v>0</v>
      </c>
      <c r="BD231" s="325">
        <f>SUM(BD222:BD230)</f>
        <v>0</v>
      </c>
      <c r="BE231" s="325">
        <f>SUM(BE222:BE230)</f>
        <v>0</v>
      </c>
    </row>
    <row r="232" spans="1:15" ht="12.75">
      <c r="A232" s="282" t="s">
        <v>97</v>
      </c>
      <c r="B232" s="283" t="s">
        <v>396</v>
      </c>
      <c r="C232" s="284" t="s">
        <v>397</v>
      </c>
      <c r="D232" s="285"/>
      <c r="E232" s="286"/>
      <c r="F232" s="286"/>
      <c r="G232" s="287"/>
      <c r="H232" s="288"/>
      <c r="I232" s="289"/>
      <c r="J232" s="290"/>
      <c r="K232" s="291"/>
      <c r="O232" s="292">
        <v>1</v>
      </c>
    </row>
    <row r="233" spans="1:80" ht="12.75">
      <c r="A233" s="293">
        <v>53</v>
      </c>
      <c r="B233" s="294" t="s">
        <v>399</v>
      </c>
      <c r="C233" s="295" t="s">
        <v>400</v>
      </c>
      <c r="D233" s="296" t="s">
        <v>160</v>
      </c>
      <c r="E233" s="297">
        <v>3</v>
      </c>
      <c r="F233" s="297">
        <v>0</v>
      </c>
      <c r="G233" s="298">
        <f>E233*F233</f>
        <v>0</v>
      </c>
      <c r="H233" s="299">
        <v>0</v>
      </c>
      <c r="I233" s="300">
        <f>E233*H233</f>
        <v>0</v>
      </c>
      <c r="J233" s="299">
        <v>0</v>
      </c>
      <c r="K233" s="300">
        <f>E233*J233</f>
        <v>0</v>
      </c>
      <c r="O233" s="292">
        <v>2</v>
      </c>
      <c r="AA233" s="261">
        <v>1</v>
      </c>
      <c r="AB233" s="261">
        <v>0</v>
      </c>
      <c r="AC233" s="261">
        <v>0</v>
      </c>
      <c r="AZ233" s="261">
        <v>2</v>
      </c>
      <c r="BA233" s="261">
        <f>IF(AZ233=1,G233,0)</f>
        <v>0</v>
      </c>
      <c r="BB233" s="261">
        <f>IF(AZ233=2,G233,0)</f>
        <v>0</v>
      </c>
      <c r="BC233" s="261">
        <f>IF(AZ233=3,G233,0)</f>
        <v>0</v>
      </c>
      <c r="BD233" s="261">
        <f>IF(AZ233=4,G233,0)</f>
        <v>0</v>
      </c>
      <c r="BE233" s="261">
        <f>IF(AZ233=5,G233,0)</f>
        <v>0</v>
      </c>
      <c r="CA233" s="292">
        <v>1</v>
      </c>
      <c r="CB233" s="292">
        <v>0</v>
      </c>
    </row>
    <row r="234" spans="1:15" ht="12.75">
      <c r="A234" s="301"/>
      <c r="B234" s="302"/>
      <c r="C234" s="303"/>
      <c r="D234" s="304"/>
      <c r="E234" s="304"/>
      <c r="F234" s="304"/>
      <c r="G234" s="305"/>
      <c r="I234" s="306"/>
      <c r="K234" s="306"/>
      <c r="L234" s="307"/>
      <c r="O234" s="292">
        <v>3</v>
      </c>
    </row>
    <row r="235" spans="1:15" ht="12.75">
      <c r="A235" s="301"/>
      <c r="B235" s="308"/>
      <c r="C235" s="309" t="s">
        <v>260</v>
      </c>
      <c r="D235" s="310"/>
      <c r="E235" s="311">
        <v>3</v>
      </c>
      <c r="F235" s="312"/>
      <c r="G235" s="313"/>
      <c r="H235" s="314"/>
      <c r="I235" s="306"/>
      <c r="J235" s="315"/>
      <c r="K235" s="306"/>
      <c r="M235" s="307" t="s">
        <v>260</v>
      </c>
      <c r="O235" s="292"/>
    </row>
    <row r="236" spans="1:80" ht="12.75">
      <c r="A236" s="293">
        <v>54</v>
      </c>
      <c r="B236" s="294" t="s">
        <v>401</v>
      </c>
      <c r="C236" s="295" t="s">
        <v>402</v>
      </c>
      <c r="D236" s="296" t="s">
        <v>160</v>
      </c>
      <c r="E236" s="297">
        <v>3</v>
      </c>
      <c r="F236" s="297">
        <v>0</v>
      </c>
      <c r="G236" s="298">
        <f>E236*F236</f>
        <v>0</v>
      </c>
      <c r="H236" s="299">
        <v>0.00374</v>
      </c>
      <c r="I236" s="300">
        <f>E236*H236</f>
        <v>0.011219999999999999</v>
      </c>
      <c r="J236" s="299">
        <v>0</v>
      </c>
      <c r="K236" s="300">
        <f>E236*J236</f>
        <v>0</v>
      </c>
      <c r="O236" s="292">
        <v>2</v>
      </c>
      <c r="AA236" s="261">
        <v>1</v>
      </c>
      <c r="AB236" s="261">
        <v>7</v>
      </c>
      <c r="AC236" s="261">
        <v>7</v>
      </c>
      <c r="AZ236" s="261">
        <v>2</v>
      </c>
      <c r="BA236" s="261">
        <f>IF(AZ236=1,G236,0)</f>
        <v>0</v>
      </c>
      <c r="BB236" s="261">
        <f>IF(AZ236=2,G236,0)</f>
        <v>0</v>
      </c>
      <c r="BC236" s="261">
        <f>IF(AZ236=3,G236,0)</f>
        <v>0</v>
      </c>
      <c r="BD236" s="261">
        <f>IF(AZ236=4,G236,0)</f>
        <v>0</v>
      </c>
      <c r="BE236" s="261">
        <f>IF(AZ236=5,G236,0)</f>
        <v>0</v>
      </c>
      <c r="CA236" s="292">
        <v>1</v>
      </c>
      <c r="CB236" s="292">
        <v>7</v>
      </c>
    </row>
    <row r="237" spans="1:15" ht="12.75">
      <c r="A237" s="301"/>
      <c r="B237" s="302"/>
      <c r="C237" s="303" t="s">
        <v>403</v>
      </c>
      <c r="D237" s="304"/>
      <c r="E237" s="304"/>
      <c r="F237" s="304"/>
      <c r="G237" s="305"/>
      <c r="I237" s="306"/>
      <c r="K237" s="306"/>
      <c r="L237" s="307" t="s">
        <v>403</v>
      </c>
      <c r="O237" s="292">
        <v>3</v>
      </c>
    </row>
    <row r="238" spans="1:15" ht="12.75">
      <c r="A238" s="301"/>
      <c r="B238" s="308"/>
      <c r="C238" s="309" t="s">
        <v>260</v>
      </c>
      <c r="D238" s="310"/>
      <c r="E238" s="311">
        <v>3</v>
      </c>
      <c r="F238" s="312"/>
      <c r="G238" s="313"/>
      <c r="H238" s="314"/>
      <c r="I238" s="306"/>
      <c r="J238" s="315"/>
      <c r="K238" s="306"/>
      <c r="M238" s="307" t="s">
        <v>260</v>
      </c>
      <c r="O238" s="292"/>
    </row>
    <row r="239" spans="1:80" ht="12.75">
      <c r="A239" s="293">
        <v>55</v>
      </c>
      <c r="B239" s="294" t="s">
        <v>404</v>
      </c>
      <c r="C239" s="295" t="s">
        <v>405</v>
      </c>
      <c r="D239" s="296" t="s">
        <v>160</v>
      </c>
      <c r="E239" s="297">
        <v>3.3</v>
      </c>
      <c r="F239" s="297">
        <v>0</v>
      </c>
      <c r="G239" s="298">
        <f>E239*F239</f>
        <v>0</v>
      </c>
      <c r="H239" s="299">
        <v>0.015</v>
      </c>
      <c r="I239" s="300">
        <f>E239*H239</f>
        <v>0.049499999999999995</v>
      </c>
      <c r="J239" s="299"/>
      <c r="K239" s="300">
        <f>E239*J239</f>
        <v>0</v>
      </c>
      <c r="O239" s="292">
        <v>2</v>
      </c>
      <c r="AA239" s="261">
        <v>3</v>
      </c>
      <c r="AB239" s="261">
        <v>7</v>
      </c>
      <c r="AC239" s="261" t="s">
        <v>404</v>
      </c>
      <c r="AZ239" s="261">
        <v>2</v>
      </c>
      <c r="BA239" s="261">
        <f>IF(AZ239=1,G239,0)</f>
        <v>0</v>
      </c>
      <c r="BB239" s="261">
        <f>IF(AZ239=2,G239,0)</f>
        <v>0</v>
      </c>
      <c r="BC239" s="261">
        <f>IF(AZ239=3,G239,0)</f>
        <v>0</v>
      </c>
      <c r="BD239" s="261">
        <f>IF(AZ239=4,G239,0)</f>
        <v>0</v>
      </c>
      <c r="BE239" s="261">
        <f>IF(AZ239=5,G239,0)</f>
        <v>0</v>
      </c>
      <c r="CA239" s="292">
        <v>3</v>
      </c>
      <c r="CB239" s="292">
        <v>7</v>
      </c>
    </row>
    <row r="240" spans="1:15" ht="12.75">
      <c r="A240" s="301"/>
      <c r="B240" s="302"/>
      <c r="C240" s="303" t="s">
        <v>406</v>
      </c>
      <c r="D240" s="304"/>
      <c r="E240" s="304"/>
      <c r="F240" s="304"/>
      <c r="G240" s="305"/>
      <c r="I240" s="306"/>
      <c r="K240" s="306"/>
      <c r="L240" s="307" t="s">
        <v>406</v>
      </c>
      <c r="O240" s="292">
        <v>3</v>
      </c>
    </row>
    <row r="241" spans="1:15" ht="12.75">
      <c r="A241" s="301"/>
      <c r="B241" s="308"/>
      <c r="C241" s="309" t="s">
        <v>407</v>
      </c>
      <c r="D241" s="310"/>
      <c r="E241" s="311">
        <v>3.3</v>
      </c>
      <c r="F241" s="312"/>
      <c r="G241" s="313"/>
      <c r="H241" s="314"/>
      <c r="I241" s="306"/>
      <c r="J241" s="315"/>
      <c r="K241" s="306"/>
      <c r="M241" s="307" t="s">
        <v>407</v>
      </c>
      <c r="O241" s="292"/>
    </row>
    <row r="242" spans="1:80" ht="12.75">
      <c r="A242" s="293">
        <v>56</v>
      </c>
      <c r="B242" s="294" t="s">
        <v>408</v>
      </c>
      <c r="C242" s="295" t="s">
        <v>409</v>
      </c>
      <c r="D242" s="296" t="s">
        <v>12</v>
      </c>
      <c r="E242" s="297"/>
      <c r="F242" s="297">
        <v>0</v>
      </c>
      <c r="G242" s="298">
        <f>E242*F242</f>
        <v>0</v>
      </c>
      <c r="H242" s="299">
        <v>0</v>
      </c>
      <c r="I242" s="300">
        <f>E242*H242</f>
        <v>0</v>
      </c>
      <c r="J242" s="299"/>
      <c r="K242" s="300">
        <f>E242*J242</f>
        <v>0</v>
      </c>
      <c r="O242" s="292">
        <v>2</v>
      </c>
      <c r="AA242" s="261">
        <v>7</v>
      </c>
      <c r="AB242" s="261">
        <v>1002</v>
      </c>
      <c r="AC242" s="261">
        <v>5</v>
      </c>
      <c r="AZ242" s="261">
        <v>2</v>
      </c>
      <c r="BA242" s="261">
        <f>IF(AZ242=1,G242,0)</f>
        <v>0</v>
      </c>
      <c r="BB242" s="261">
        <f>IF(AZ242=2,G242,0)</f>
        <v>0</v>
      </c>
      <c r="BC242" s="261">
        <f>IF(AZ242=3,G242,0)</f>
        <v>0</v>
      </c>
      <c r="BD242" s="261">
        <f>IF(AZ242=4,G242,0)</f>
        <v>0</v>
      </c>
      <c r="BE242" s="261">
        <f>IF(AZ242=5,G242,0)</f>
        <v>0</v>
      </c>
      <c r="CA242" s="292">
        <v>7</v>
      </c>
      <c r="CB242" s="292">
        <v>1002</v>
      </c>
    </row>
    <row r="243" spans="1:57" ht="12.75">
      <c r="A243" s="316"/>
      <c r="B243" s="317" t="s">
        <v>100</v>
      </c>
      <c r="C243" s="318" t="s">
        <v>398</v>
      </c>
      <c r="D243" s="319"/>
      <c r="E243" s="320"/>
      <c r="F243" s="321"/>
      <c r="G243" s="322">
        <f>SUM(G232:G242)</f>
        <v>0</v>
      </c>
      <c r="H243" s="323"/>
      <c r="I243" s="324">
        <f>SUM(I232:I242)</f>
        <v>0.060719999999999996</v>
      </c>
      <c r="J243" s="323"/>
      <c r="K243" s="324">
        <f>SUM(K232:K242)</f>
        <v>0</v>
      </c>
      <c r="O243" s="292">
        <v>4</v>
      </c>
      <c r="BA243" s="325">
        <f>SUM(BA232:BA242)</f>
        <v>0</v>
      </c>
      <c r="BB243" s="325">
        <f>SUM(BB232:BB242)</f>
        <v>0</v>
      </c>
      <c r="BC243" s="325">
        <f>SUM(BC232:BC242)</f>
        <v>0</v>
      </c>
      <c r="BD243" s="325">
        <f>SUM(BD232:BD242)</f>
        <v>0</v>
      </c>
      <c r="BE243" s="325">
        <f>SUM(BE232:BE242)</f>
        <v>0</v>
      </c>
    </row>
    <row r="244" spans="1:15" ht="12.75">
      <c r="A244" s="282" t="s">
        <v>97</v>
      </c>
      <c r="B244" s="283" t="s">
        <v>410</v>
      </c>
      <c r="C244" s="284" t="s">
        <v>411</v>
      </c>
      <c r="D244" s="285"/>
      <c r="E244" s="286"/>
      <c r="F244" s="286"/>
      <c r="G244" s="287"/>
      <c r="H244" s="288"/>
      <c r="I244" s="289"/>
      <c r="J244" s="290"/>
      <c r="K244" s="291"/>
      <c r="O244" s="292">
        <v>1</v>
      </c>
    </row>
    <row r="245" spans="1:80" ht="12.75">
      <c r="A245" s="293">
        <v>57</v>
      </c>
      <c r="B245" s="294" t="s">
        <v>413</v>
      </c>
      <c r="C245" s="295" t="s">
        <v>414</v>
      </c>
      <c r="D245" s="296" t="s">
        <v>160</v>
      </c>
      <c r="E245" s="297">
        <v>579.6119</v>
      </c>
      <c r="F245" s="297">
        <v>0</v>
      </c>
      <c r="G245" s="298">
        <f>E245*F245</f>
        <v>0</v>
      </c>
      <c r="H245" s="299">
        <v>5E-05</v>
      </c>
      <c r="I245" s="300">
        <f>E245*H245</f>
        <v>0.028980595</v>
      </c>
      <c r="J245" s="299">
        <v>0</v>
      </c>
      <c r="K245" s="300">
        <f>E245*J245</f>
        <v>0</v>
      </c>
      <c r="O245" s="292">
        <v>2</v>
      </c>
      <c r="AA245" s="261">
        <v>1</v>
      </c>
      <c r="AB245" s="261">
        <v>0</v>
      </c>
      <c r="AC245" s="261">
        <v>0</v>
      </c>
      <c r="AZ245" s="261">
        <v>2</v>
      </c>
      <c r="BA245" s="261">
        <f>IF(AZ245=1,G245,0)</f>
        <v>0</v>
      </c>
      <c r="BB245" s="261">
        <f>IF(AZ245=2,G245,0)</f>
        <v>0</v>
      </c>
      <c r="BC245" s="261">
        <f>IF(AZ245=3,G245,0)</f>
        <v>0</v>
      </c>
      <c r="BD245" s="261">
        <f>IF(AZ245=4,G245,0)</f>
        <v>0</v>
      </c>
      <c r="BE245" s="261">
        <f>IF(AZ245=5,G245,0)</f>
        <v>0</v>
      </c>
      <c r="CA245" s="292">
        <v>1</v>
      </c>
      <c r="CB245" s="292">
        <v>0</v>
      </c>
    </row>
    <row r="246" spans="1:15" ht="12.75">
      <c r="A246" s="301"/>
      <c r="B246" s="302"/>
      <c r="C246" s="303"/>
      <c r="D246" s="304"/>
      <c r="E246" s="304"/>
      <c r="F246" s="304"/>
      <c r="G246" s="305"/>
      <c r="I246" s="306"/>
      <c r="K246" s="306"/>
      <c r="L246" s="307"/>
      <c r="O246" s="292">
        <v>3</v>
      </c>
    </row>
    <row r="247" spans="1:15" ht="12.75">
      <c r="A247" s="301"/>
      <c r="B247" s="308"/>
      <c r="C247" s="309" t="s">
        <v>415</v>
      </c>
      <c r="D247" s="310"/>
      <c r="E247" s="311">
        <v>228.215</v>
      </c>
      <c r="F247" s="312"/>
      <c r="G247" s="313"/>
      <c r="H247" s="314"/>
      <c r="I247" s="306"/>
      <c r="J247" s="315"/>
      <c r="K247" s="306"/>
      <c r="M247" s="307" t="s">
        <v>415</v>
      </c>
      <c r="O247" s="292"/>
    </row>
    <row r="248" spans="1:15" ht="12.75">
      <c r="A248" s="301"/>
      <c r="B248" s="308"/>
      <c r="C248" s="309" t="s">
        <v>416</v>
      </c>
      <c r="D248" s="310"/>
      <c r="E248" s="311">
        <v>0</v>
      </c>
      <c r="F248" s="312"/>
      <c r="G248" s="313"/>
      <c r="H248" s="314"/>
      <c r="I248" s="306"/>
      <c r="J248" s="315"/>
      <c r="K248" s="306"/>
      <c r="M248" s="307" t="s">
        <v>416</v>
      </c>
      <c r="O248" s="292"/>
    </row>
    <row r="249" spans="1:15" ht="12.75">
      <c r="A249" s="301"/>
      <c r="B249" s="308"/>
      <c r="C249" s="309" t="s">
        <v>417</v>
      </c>
      <c r="D249" s="310"/>
      <c r="E249" s="311">
        <v>11.41</v>
      </c>
      <c r="F249" s="312"/>
      <c r="G249" s="313"/>
      <c r="H249" s="314"/>
      <c r="I249" s="306"/>
      <c r="J249" s="315"/>
      <c r="K249" s="306"/>
      <c r="M249" s="307" t="s">
        <v>417</v>
      </c>
      <c r="O249" s="292"/>
    </row>
    <row r="250" spans="1:15" ht="12.75">
      <c r="A250" s="301"/>
      <c r="B250" s="308"/>
      <c r="C250" s="309" t="s">
        <v>418</v>
      </c>
      <c r="D250" s="310"/>
      <c r="E250" s="311">
        <v>19.6</v>
      </c>
      <c r="F250" s="312"/>
      <c r="G250" s="313"/>
      <c r="H250" s="314"/>
      <c r="I250" s="306"/>
      <c r="J250" s="315"/>
      <c r="K250" s="306"/>
      <c r="M250" s="307" t="s">
        <v>418</v>
      </c>
      <c r="O250" s="292"/>
    </row>
    <row r="251" spans="1:15" ht="12.75">
      <c r="A251" s="301"/>
      <c r="B251" s="308"/>
      <c r="C251" s="309" t="s">
        <v>419</v>
      </c>
      <c r="D251" s="310"/>
      <c r="E251" s="311">
        <v>5.04</v>
      </c>
      <c r="F251" s="312"/>
      <c r="G251" s="313"/>
      <c r="H251" s="314"/>
      <c r="I251" s="306"/>
      <c r="J251" s="315"/>
      <c r="K251" s="306"/>
      <c r="M251" s="307" t="s">
        <v>419</v>
      </c>
      <c r="O251" s="292"/>
    </row>
    <row r="252" spans="1:15" ht="12.75">
      <c r="A252" s="301"/>
      <c r="B252" s="308"/>
      <c r="C252" s="309" t="s">
        <v>420</v>
      </c>
      <c r="D252" s="310"/>
      <c r="E252" s="311">
        <v>0</v>
      </c>
      <c r="F252" s="312"/>
      <c r="G252" s="313"/>
      <c r="H252" s="314"/>
      <c r="I252" s="306"/>
      <c r="J252" s="315"/>
      <c r="K252" s="306"/>
      <c r="M252" s="307" t="s">
        <v>420</v>
      </c>
      <c r="O252" s="292"/>
    </row>
    <row r="253" spans="1:15" ht="12.75">
      <c r="A253" s="301"/>
      <c r="B253" s="308"/>
      <c r="C253" s="309" t="s">
        <v>421</v>
      </c>
      <c r="D253" s="310"/>
      <c r="E253" s="311">
        <v>18.67</v>
      </c>
      <c r="F253" s="312"/>
      <c r="G253" s="313"/>
      <c r="H253" s="314"/>
      <c r="I253" s="306"/>
      <c r="J253" s="315"/>
      <c r="K253" s="306"/>
      <c r="M253" s="307" t="s">
        <v>421</v>
      </c>
      <c r="O253" s="292"/>
    </row>
    <row r="254" spans="1:15" ht="12.75">
      <c r="A254" s="301"/>
      <c r="B254" s="308"/>
      <c r="C254" s="309" t="s">
        <v>201</v>
      </c>
      <c r="D254" s="310"/>
      <c r="E254" s="311">
        <v>1.615</v>
      </c>
      <c r="F254" s="312"/>
      <c r="G254" s="313"/>
      <c r="H254" s="314"/>
      <c r="I254" s="306"/>
      <c r="J254" s="315"/>
      <c r="K254" s="306"/>
      <c r="M254" s="307" t="s">
        <v>201</v>
      </c>
      <c r="O254" s="292"/>
    </row>
    <row r="255" spans="1:15" ht="12.75">
      <c r="A255" s="301"/>
      <c r="B255" s="308"/>
      <c r="C255" s="309" t="s">
        <v>298</v>
      </c>
      <c r="D255" s="310"/>
      <c r="E255" s="311">
        <v>1.615</v>
      </c>
      <c r="F255" s="312"/>
      <c r="G255" s="313"/>
      <c r="H255" s="314"/>
      <c r="I255" s="306"/>
      <c r="J255" s="315"/>
      <c r="K255" s="306"/>
      <c r="M255" s="307" t="s">
        <v>298</v>
      </c>
      <c r="O255" s="292"/>
    </row>
    <row r="256" spans="1:15" ht="12.75">
      <c r="A256" s="301"/>
      <c r="B256" s="308"/>
      <c r="C256" s="309" t="s">
        <v>422</v>
      </c>
      <c r="D256" s="310"/>
      <c r="E256" s="311">
        <v>6.24</v>
      </c>
      <c r="F256" s="312"/>
      <c r="G256" s="313"/>
      <c r="H256" s="314"/>
      <c r="I256" s="306"/>
      <c r="J256" s="315"/>
      <c r="K256" s="306"/>
      <c r="M256" s="307" t="s">
        <v>422</v>
      </c>
      <c r="O256" s="292"/>
    </row>
    <row r="257" spans="1:15" ht="12.75">
      <c r="A257" s="301"/>
      <c r="B257" s="308"/>
      <c r="C257" s="309" t="s">
        <v>423</v>
      </c>
      <c r="D257" s="310"/>
      <c r="E257" s="311">
        <v>15.31</v>
      </c>
      <c r="F257" s="312"/>
      <c r="G257" s="313"/>
      <c r="H257" s="314"/>
      <c r="I257" s="306"/>
      <c r="J257" s="315"/>
      <c r="K257" s="306"/>
      <c r="M257" s="307" t="s">
        <v>423</v>
      </c>
      <c r="O257" s="292"/>
    </row>
    <row r="258" spans="1:15" ht="12.75">
      <c r="A258" s="301"/>
      <c r="B258" s="308"/>
      <c r="C258" s="309" t="s">
        <v>424</v>
      </c>
      <c r="D258" s="310"/>
      <c r="E258" s="311">
        <v>12.3269</v>
      </c>
      <c r="F258" s="312"/>
      <c r="G258" s="313"/>
      <c r="H258" s="314"/>
      <c r="I258" s="306"/>
      <c r="J258" s="315"/>
      <c r="K258" s="306"/>
      <c r="M258" s="307" t="s">
        <v>424</v>
      </c>
      <c r="O258" s="292"/>
    </row>
    <row r="259" spans="1:15" ht="12.75">
      <c r="A259" s="301"/>
      <c r="B259" s="308"/>
      <c r="C259" s="309" t="s">
        <v>425</v>
      </c>
      <c r="D259" s="310"/>
      <c r="E259" s="311">
        <v>3.35</v>
      </c>
      <c r="F259" s="312"/>
      <c r="G259" s="313"/>
      <c r="H259" s="314"/>
      <c r="I259" s="306"/>
      <c r="J259" s="315"/>
      <c r="K259" s="306"/>
      <c r="M259" s="307" t="s">
        <v>425</v>
      </c>
      <c r="O259" s="292"/>
    </row>
    <row r="260" spans="1:15" ht="12.75">
      <c r="A260" s="301"/>
      <c r="B260" s="308"/>
      <c r="C260" s="309" t="s">
        <v>426</v>
      </c>
      <c r="D260" s="310"/>
      <c r="E260" s="311">
        <v>6.22</v>
      </c>
      <c r="F260" s="312"/>
      <c r="G260" s="313"/>
      <c r="H260" s="314"/>
      <c r="I260" s="306"/>
      <c r="J260" s="315"/>
      <c r="K260" s="306"/>
      <c r="M260" s="307" t="s">
        <v>426</v>
      </c>
      <c r="O260" s="292"/>
    </row>
    <row r="261" spans="1:15" ht="12.75">
      <c r="A261" s="301"/>
      <c r="B261" s="308"/>
      <c r="C261" s="309" t="s">
        <v>427</v>
      </c>
      <c r="D261" s="310"/>
      <c r="E261" s="311">
        <v>250</v>
      </c>
      <c r="F261" s="312"/>
      <c r="G261" s="313"/>
      <c r="H261" s="314"/>
      <c r="I261" s="306"/>
      <c r="J261" s="315"/>
      <c r="K261" s="306"/>
      <c r="M261" s="307" t="s">
        <v>427</v>
      </c>
      <c r="O261" s="292"/>
    </row>
    <row r="262" spans="1:80" ht="12.75">
      <c r="A262" s="293">
        <v>58</v>
      </c>
      <c r="B262" s="294" t="s">
        <v>428</v>
      </c>
      <c r="C262" s="295" t="s">
        <v>429</v>
      </c>
      <c r="D262" s="296" t="s">
        <v>160</v>
      </c>
      <c r="E262" s="297">
        <v>579.6119</v>
      </c>
      <c r="F262" s="297">
        <v>0</v>
      </c>
      <c r="G262" s="298">
        <f>E262*F262</f>
        <v>0</v>
      </c>
      <c r="H262" s="299">
        <v>0.00032</v>
      </c>
      <c r="I262" s="300">
        <f>E262*H262</f>
        <v>0.18547580800000002</v>
      </c>
      <c r="J262" s="299">
        <v>0</v>
      </c>
      <c r="K262" s="300">
        <f>E262*J262</f>
        <v>0</v>
      </c>
      <c r="O262" s="292">
        <v>2</v>
      </c>
      <c r="AA262" s="261">
        <v>1</v>
      </c>
      <c r="AB262" s="261">
        <v>0</v>
      </c>
      <c r="AC262" s="261">
        <v>0</v>
      </c>
      <c r="AZ262" s="261">
        <v>2</v>
      </c>
      <c r="BA262" s="261">
        <f>IF(AZ262=1,G262,0)</f>
        <v>0</v>
      </c>
      <c r="BB262" s="261">
        <f>IF(AZ262=2,G262,0)</f>
        <v>0</v>
      </c>
      <c r="BC262" s="261">
        <f>IF(AZ262=3,G262,0)</f>
        <v>0</v>
      </c>
      <c r="BD262" s="261">
        <f>IF(AZ262=4,G262,0)</f>
        <v>0</v>
      </c>
      <c r="BE262" s="261">
        <f>IF(AZ262=5,G262,0)</f>
        <v>0</v>
      </c>
      <c r="CA262" s="292">
        <v>1</v>
      </c>
      <c r="CB262" s="292">
        <v>0</v>
      </c>
    </row>
    <row r="263" spans="1:15" ht="12.75">
      <c r="A263" s="301"/>
      <c r="B263" s="302"/>
      <c r="C263" s="303" t="s">
        <v>430</v>
      </c>
      <c r="D263" s="304"/>
      <c r="E263" s="304"/>
      <c r="F263" s="304"/>
      <c r="G263" s="305"/>
      <c r="I263" s="306"/>
      <c r="K263" s="306"/>
      <c r="L263" s="307" t="s">
        <v>430</v>
      </c>
      <c r="O263" s="292">
        <v>3</v>
      </c>
    </row>
    <row r="264" spans="1:15" ht="12.75">
      <c r="A264" s="301"/>
      <c r="B264" s="308"/>
      <c r="C264" s="309" t="s">
        <v>415</v>
      </c>
      <c r="D264" s="310"/>
      <c r="E264" s="311">
        <v>228.215</v>
      </c>
      <c r="F264" s="312"/>
      <c r="G264" s="313"/>
      <c r="H264" s="314"/>
      <c r="I264" s="306"/>
      <c r="J264" s="315"/>
      <c r="K264" s="306"/>
      <c r="M264" s="307" t="s">
        <v>415</v>
      </c>
      <c r="O264" s="292"/>
    </row>
    <row r="265" spans="1:15" ht="12.75">
      <c r="A265" s="301"/>
      <c r="B265" s="308"/>
      <c r="C265" s="309" t="s">
        <v>416</v>
      </c>
      <c r="D265" s="310"/>
      <c r="E265" s="311">
        <v>0</v>
      </c>
      <c r="F265" s="312"/>
      <c r="G265" s="313"/>
      <c r="H265" s="314"/>
      <c r="I265" s="306"/>
      <c r="J265" s="315"/>
      <c r="K265" s="306"/>
      <c r="M265" s="307" t="s">
        <v>416</v>
      </c>
      <c r="O265" s="292"/>
    </row>
    <row r="266" spans="1:15" ht="12.75">
      <c r="A266" s="301"/>
      <c r="B266" s="308"/>
      <c r="C266" s="309" t="s">
        <v>417</v>
      </c>
      <c r="D266" s="310"/>
      <c r="E266" s="311">
        <v>11.41</v>
      </c>
      <c r="F266" s="312"/>
      <c r="G266" s="313"/>
      <c r="H266" s="314"/>
      <c r="I266" s="306"/>
      <c r="J266" s="315"/>
      <c r="K266" s="306"/>
      <c r="M266" s="307" t="s">
        <v>417</v>
      </c>
      <c r="O266" s="292"/>
    </row>
    <row r="267" spans="1:15" ht="12.75">
      <c r="A267" s="301"/>
      <c r="B267" s="308"/>
      <c r="C267" s="309" t="s">
        <v>418</v>
      </c>
      <c r="D267" s="310"/>
      <c r="E267" s="311">
        <v>19.6</v>
      </c>
      <c r="F267" s="312"/>
      <c r="G267" s="313"/>
      <c r="H267" s="314"/>
      <c r="I267" s="306"/>
      <c r="J267" s="315"/>
      <c r="K267" s="306"/>
      <c r="M267" s="307" t="s">
        <v>418</v>
      </c>
      <c r="O267" s="292"/>
    </row>
    <row r="268" spans="1:15" ht="12.75">
      <c r="A268" s="301"/>
      <c r="B268" s="308"/>
      <c r="C268" s="309" t="s">
        <v>419</v>
      </c>
      <c r="D268" s="310"/>
      <c r="E268" s="311">
        <v>5.04</v>
      </c>
      <c r="F268" s="312"/>
      <c r="G268" s="313"/>
      <c r="H268" s="314"/>
      <c r="I268" s="306"/>
      <c r="J268" s="315"/>
      <c r="K268" s="306"/>
      <c r="M268" s="307" t="s">
        <v>419</v>
      </c>
      <c r="O268" s="292"/>
    </row>
    <row r="269" spans="1:15" ht="12.75">
      <c r="A269" s="301"/>
      <c r="B269" s="308"/>
      <c r="C269" s="309" t="s">
        <v>420</v>
      </c>
      <c r="D269" s="310"/>
      <c r="E269" s="311">
        <v>0</v>
      </c>
      <c r="F269" s="312"/>
      <c r="G269" s="313"/>
      <c r="H269" s="314"/>
      <c r="I269" s="306"/>
      <c r="J269" s="315"/>
      <c r="K269" s="306"/>
      <c r="M269" s="307" t="s">
        <v>420</v>
      </c>
      <c r="O269" s="292"/>
    </row>
    <row r="270" spans="1:15" ht="12.75">
      <c r="A270" s="301"/>
      <c r="B270" s="308"/>
      <c r="C270" s="309" t="s">
        <v>421</v>
      </c>
      <c r="D270" s="310"/>
      <c r="E270" s="311">
        <v>18.67</v>
      </c>
      <c r="F270" s="312"/>
      <c r="G270" s="313"/>
      <c r="H270" s="314"/>
      <c r="I270" s="306"/>
      <c r="J270" s="315"/>
      <c r="K270" s="306"/>
      <c r="M270" s="307" t="s">
        <v>421</v>
      </c>
      <c r="O270" s="292"/>
    </row>
    <row r="271" spans="1:15" ht="12.75">
      <c r="A271" s="301"/>
      <c r="B271" s="308"/>
      <c r="C271" s="309" t="s">
        <v>201</v>
      </c>
      <c r="D271" s="310"/>
      <c r="E271" s="311">
        <v>1.615</v>
      </c>
      <c r="F271" s="312"/>
      <c r="G271" s="313"/>
      <c r="H271" s="314"/>
      <c r="I271" s="306"/>
      <c r="J271" s="315"/>
      <c r="K271" s="306"/>
      <c r="M271" s="307" t="s">
        <v>201</v>
      </c>
      <c r="O271" s="292"/>
    </row>
    <row r="272" spans="1:15" ht="12.75">
      <c r="A272" s="301"/>
      <c r="B272" s="308"/>
      <c r="C272" s="309" t="s">
        <v>298</v>
      </c>
      <c r="D272" s="310"/>
      <c r="E272" s="311">
        <v>1.615</v>
      </c>
      <c r="F272" s="312"/>
      <c r="G272" s="313"/>
      <c r="H272" s="314"/>
      <c r="I272" s="306"/>
      <c r="J272" s="315"/>
      <c r="K272" s="306"/>
      <c r="M272" s="307" t="s">
        <v>298</v>
      </c>
      <c r="O272" s="292"/>
    </row>
    <row r="273" spans="1:15" ht="12.75">
      <c r="A273" s="301"/>
      <c r="B273" s="308"/>
      <c r="C273" s="309" t="s">
        <v>422</v>
      </c>
      <c r="D273" s="310"/>
      <c r="E273" s="311">
        <v>6.24</v>
      </c>
      <c r="F273" s="312"/>
      <c r="G273" s="313"/>
      <c r="H273" s="314"/>
      <c r="I273" s="306"/>
      <c r="J273" s="315"/>
      <c r="K273" s="306"/>
      <c r="M273" s="307" t="s">
        <v>422</v>
      </c>
      <c r="O273" s="292"/>
    </row>
    <row r="274" spans="1:15" ht="12.75">
      <c r="A274" s="301"/>
      <c r="B274" s="308"/>
      <c r="C274" s="309" t="s">
        <v>423</v>
      </c>
      <c r="D274" s="310"/>
      <c r="E274" s="311">
        <v>15.31</v>
      </c>
      <c r="F274" s="312"/>
      <c r="G274" s="313"/>
      <c r="H274" s="314"/>
      <c r="I274" s="306"/>
      <c r="J274" s="315"/>
      <c r="K274" s="306"/>
      <c r="M274" s="307" t="s">
        <v>423</v>
      </c>
      <c r="O274" s="292"/>
    </row>
    <row r="275" spans="1:15" ht="12.75">
      <c r="A275" s="301"/>
      <c r="B275" s="308"/>
      <c r="C275" s="309" t="s">
        <v>424</v>
      </c>
      <c r="D275" s="310"/>
      <c r="E275" s="311">
        <v>12.3269</v>
      </c>
      <c r="F275" s="312"/>
      <c r="G275" s="313"/>
      <c r="H275" s="314"/>
      <c r="I275" s="306"/>
      <c r="J275" s="315"/>
      <c r="K275" s="306"/>
      <c r="M275" s="307" t="s">
        <v>424</v>
      </c>
      <c r="O275" s="292"/>
    </row>
    <row r="276" spans="1:15" ht="12.75">
      <c r="A276" s="301"/>
      <c r="B276" s="308"/>
      <c r="C276" s="309" t="s">
        <v>425</v>
      </c>
      <c r="D276" s="310"/>
      <c r="E276" s="311">
        <v>3.35</v>
      </c>
      <c r="F276" s="312"/>
      <c r="G276" s="313"/>
      <c r="H276" s="314"/>
      <c r="I276" s="306"/>
      <c r="J276" s="315"/>
      <c r="K276" s="306"/>
      <c r="M276" s="307" t="s">
        <v>425</v>
      </c>
      <c r="O276" s="292"/>
    </row>
    <row r="277" spans="1:15" ht="12.75">
      <c r="A277" s="301"/>
      <c r="B277" s="308"/>
      <c r="C277" s="309" t="s">
        <v>426</v>
      </c>
      <c r="D277" s="310"/>
      <c r="E277" s="311">
        <v>6.22</v>
      </c>
      <c r="F277" s="312"/>
      <c r="G277" s="313"/>
      <c r="H277" s="314"/>
      <c r="I277" s="306"/>
      <c r="J277" s="315"/>
      <c r="K277" s="306"/>
      <c r="M277" s="307" t="s">
        <v>426</v>
      </c>
      <c r="O277" s="292"/>
    </row>
    <row r="278" spans="1:15" ht="12.75">
      <c r="A278" s="301"/>
      <c r="B278" s="308"/>
      <c r="C278" s="309" t="s">
        <v>427</v>
      </c>
      <c r="D278" s="310"/>
      <c r="E278" s="311">
        <v>250</v>
      </c>
      <c r="F278" s="312"/>
      <c r="G278" s="313"/>
      <c r="H278" s="314"/>
      <c r="I278" s="306"/>
      <c r="J278" s="315"/>
      <c r="K278" s="306"/>
      <c r="M278" s="307" t="s">
        <v>427</v>
      </c>
      <c r="O278" s="292"/>
    </row>
    <row r="279" spans="1:80" ht="12.75">
      <c r="A279" s="293">
        <v>59</v>
      </c>
      <c r="B279" s="294" t="s">
        <v>431</v>
      </c>
      <c r="C279" s="295" t="s">
        <v>432</v>
      </c>
      <c r="D279" s="296" t="s">
        <v>160</v>
      </c>
      <c r="E279" s="297">
        <v>579.6119</v>
      </c>
      <c r="F279" s="297">
        <v>0</v>
      </c>
      <c r="G279" s="298">
        <f>E279*F279</f>
        <v>0</v>
      </c>
      <c r="H279" s="299">
        <v>0</v>
      </c>
      <c r="I279" s="300">
        <f>E279*H279</f>
        <v>0</v>
      </c>
      <c r="J279" s="299">
        <v>0</v>
      </c>
      <c r="K279" s="300">
        <f>E279*J279</f>
        <v>0</v>
      </c>
      <c r="O279" s="292">
        <v>2</v>
      </c>
      <c r="AA279" s="261">
        <v>1</v>
      </c>
      <c r="AB279" s="261">
        <v>7</v>
      </c>
      <c r="AC279" s="261">
        <v>7</v>
      </c>
      <c r="AZ279" s="261">
        <v>2</v>
      </c>
      <c r="BA279" s="261">
        <f>IF(AZ279=1,G279,0)</f>
        <v>0</v>
      </c>
      <c r="BB279" s="261">
        <f>IF(AZ279=2,G279,0)</f>
        <v>0</v>
      </c>
      <c r="BC279" s="261">
        <f>IF(AZ279=3,G279,0)</f>
        <v>0</v>
      </c>
      <c r="BD279" s="261">
        <f>IF(AZ279=4,G279,0)</f>
        <v>0</v>
      </c>
      <c r="BE279" s="261">
        <f>IF(AZ279=5,G279,0)</f>
        <v>0</v>
      </c>
      <c r="CA279" s="292">
        <v>1</v>
      </c>
      <c r="CB279" s="292">
        <v>7</v>
      </c>
    </row>
    <row r="280" spans="1:15" ht="12.75">
      <c r="A280" s="301"/>
      <c r="B280" s="308"/>
      <c r="C280" s="309" t="s">
        <v>415</v>
      </c>
      <c r="D280" s="310"/>
      <c r="E280" s="311">
        <v>228.215</v>
      </c>
      <c r="F280" s="312"/>
      <c r="G280" s="313"/>
      <c r="H280" s="314"/>
      <c r="I280" s="306"/>
      <c r="J280" s="315"/>
      <c r="K280" s="306"/>
      <c r="M280" s="307" t="s">
        <v>415</v>
      </c>
      <c r="O280" s="292"/>
    </row>
    <row r="281" spans="1:15" ht="12.75">
      <c r="A281" s="301"/>
      <c r="B281" s="308"/>
      <c r="C281" s="309" t="s">
        <v>416</v>
      </c>
      <c r="D281" s="310"/>
      <c r="E281" s="311">
        <v>0</v>
      </c>
      <c r="F281" s="312"/>
      <c r="G281" s="313"/>
      <c r="H281" s="314"/>
      <c r="I281" s="306"/>
      <c r="J281" s="315"/>
      <c r="K281" s="306"/>
      <c r="M281" s="307" t="s">
        <v>416</v>
      </c>
      <c r="O281" s="292"/>
    </row>
    <row r="282" spans="1:15" ht="12.75">
      <c r="A282" s="301"/>
      <c r="B282" s="308"/>
      <c r="C282" s="309" t="s">
        <v>417</v>
      </c>
      <c r="D282" s="310"/>
      <c r="E282" s="311">
        <v>11.41</v>
      </c>
      <c r="F282" s="312"/>
      <c r="G282" s="313"/>
      <c r="H282" s="314"/>
      <c r="I282" s="306"/>
      <c r="J282" s="315"/>
      <c r="K282" s="306"/>
      <c r="M282" s="307" t="s">
        <v>417</v>
      </c>
      <c r="O282" s="292"/>
    </row>
    <row r="283" spans="1:15" ht="12.75">
      <c r="A283" s="301"/>
      <c r="B283" s="308"/>
      <c r="C283" s="309" t="s">
        <v>418</v>
      </c>
      <c r="D283" s="310"/>
      <c r="E283" s="311">
        <v>19.6</v>
      </c>
      <c r="F283" s="312"/>
      <c r="G283" s="313"/>
      <c r="H283" s="314"/>
      <c r="I283" s="306"/>
      <c r="J283" s="315"/>
      <c r="K283" s="306"/>
      <c r="M283" s="307" t="s">
        <v>418</v>
      </c>
      <c r="O283" s="292"/>
    </row>
    <row r="284" spans="1:15" ht="12.75">
      <c r="A284" s="301"/>
      <c r="B284" s="308"/>
      <c r="C284" s="309" t="s">
        <v>419</v>
      </c>
      <c r="D284" s="310"/>
      <c r="E284" s="311">
        <v>5.04</v>
      </c>
      <c r="F284" s="312"/>
      <c r="G284" s="313"/>
      <c r="H284" s="314"/>
      <c r="I284" s="306"/>
      <c r="J284" s="315"/>
      <c r="K284" s="306"/>
      <c r="M284" s="307" t="s">
        <v>419</v>
      </c>
      <c r="O284" s="292"/>
    </row>
    <row r="285" spans="1:15" ht="12.75">
      <c r="A285" s="301"/>
      <c r="B285" s="308"/>
      <c r="C285" s="309" t="s">
        <v>420</v>
      </c>
      <c r="D285" s="310"/>
      <c r="E285" s="311">
        <v>0</v>
      </c>
      <c r="F285" s="312"/>
      <c r="G285" s="313"/>
      <c r="H285" s="314"/>
      <c r="I285" s="306"/>
      <c r="J285" s="315"/>
      <c r="K285" s="306"/>
      <c r="M285" s="307" t="s">
        <v>420</v>
      </c>
      <c r="O285" s="292"/>
    </row>
    <row r="286" spans="1:15" ht="12.75">
      <c r="A286" s="301"/>
      <c r="B286" s="308"/>
      <c r="C286" s="309" t="s">
        <v>421</v>
      </c>
      <c r="D286" s="310"/>
      <c r="E286" s="311">
        <v>18.67</v>
      </c>
      <c r="F286" s="312"/>
      <c r="G286" s="313"/>
      <c r="H286" s="314"/>
      <c r="I286" s="306"/>
      <c r="J286" s="315"/>
      <c r="K286" s="306"/>
      <c r="M286" s="307" t="s">
        <v>421</v>
      </c>
      <c r="O286" s="292"/>
    </row>
    <row r="287" spans="1:15" ht="12.75">
      <c r="A287" s="301"/>
      <c r="B287" s="308"/>
      <c r="C287" s="309" t="s">
        <v>201</v>
      </c>
      <c r="D287" s="310"/>
      <c r="E287" s="311">
        <v>1.615</v>
      </c>
      <c r="F287" s="312"/>
      <c r="G287" s="313"/>
      <c r="H287" s="314"/>
      <c r="I287" s="306"/>
      <c r="J287" s="315"/>
      <c r="K287" s="306"/>
      <c r="M287" s="307" t="s">
        <v>201</v>
      </c>
      <c r="O287" s="292"/>
    </row>
    <row r="288" spans="1:15" ht="12.75">
      <c r="A288" s="301"/>
      <c r="B288" s="308"/>
      <c r="C288" s="309" t="s">
        <v>298</v>
      </c>
      <c r="D288" s="310"/>
      <c r="E288" s="311">
        <v>1.615</v>
      </c>
      <c r="F288" s="312"/>
      <c r="G288" s="313"/>
      <c r="H288" s="314"/>
      <c r="I288" s="306"/>
      <c r="J288" s="315"/>
      <c r="K288" s="306"/>
      <c r="M288" s="307" t="s">
        <v>298</v>
      </c>
      <c r="O288" s="292"/>
    </row>
    <row r="289" spans="1:15" ht="12.75">
      <c r="A289" s="301"/>
      <c r="B289" s="308"/>
      <c r="C289" s="309" t="s">
        <v>422</v>
      </c>
      <c r="D289" s="310"/>
      <c r="E289" s="311">
        <v>6.24</v>
      </c>
      <c r="F289" s="312"/>
      <c r="G289" s="313"/>
      <c r="H289" s="314"/>
      <c r="I289" s="306"/>
      <c r="J289" s="315"/>
      <c r="K289" s="306"/>
      <c r="M289" s="307" t="s">
        <v>422</v>
      </c>
      <c r="O289" s="292"/>
    </row>
    <row r="290" spans="1:15" ht="12.75">
      <c r="A290" s="301"/>
      <c r="B290" s="308"/>
      <c r="C290" s="309" t="s">
        <v>423</v>
      </c>
      <c r="D290" s="310"/>
      <c r="E290" s="311">
        <v>15.31</v>
      </c>
      <c r="F290" s="312"/>
      <c r="G290" s="313"/>
      <c r="H290" s="314"/>
      <c r="I290" s="306"/>
      <c r="J290" s="315"/>
      <c r="K290" s="306"/>
      <c r="M290" s="307" t="s">
        <v>423</v>
      </c>
      <c r="O290" s="292"/>
    </row>
    <row r="291" spans="1:15" ht="12.75">
      <c r="A291" s="301"/>
      <c r="B291" s="308"/>
      <c r="C291" s="309" t="s">
        <v>424</v>
      </c>
      <c r="D291" s="310"/>
      <c r="E291" s="311">
        <v>12.3269</v>
      </c>
      <c r="F291" s="312"/>
      <c r="G291" s="313"/>
      <c r="H291" s="314"/>
      <c r="I291" s="306"/>
      <c r="J291" s="315"/>
      <c r="K291" s="306"/>
      <c r="M291" s="307" t="s">
        <v>424</v>
      </c>
      <c r="O291" s="292"/>
    </row>
    <row r="292" spans="1:15" ht="12.75">
      <c r="A292" s="301"/>
      <c r="B292" s="308"/>
      <c r="C292" s="309" t="s">
        <v>425</v>
      </c>
      <c r="D292" s="310"/>
      <c r="E292" s="311">
        <v>3.35</v>
      </c>
      <c r="F292" s="312"/>
      <c r="G292" s="313"/>
      <c r="H292" s="314"/>
      <c r="I292" s="306"/>
      <c r="J292" s="315"/>
      <c r="K292" s="306"/>
      <c r="M292" s="307" t="s">
        <v>425</v>
      </c>
      <c r="O292" s="292"/>
    </row>
    <row r="293" spans="1:15" ht="12.75">
      <c r="A293" s="301"/>
      <c r="B293" s="308"/>
      <c r="C293" s="309" t="s">
        <v>426</v>
      </c>
      <c r="D293" s="310"/>
      <c r="E293" s="311">
        <v>6.22</v>
      </c>
      <c r="F293" s="312"/>
      <c r="G293" s="313"/>
      <c r="H293" s="314"/>
      <c r="I293" s="306"/>
      <c r="J293" s="315"/>
      <c r="K293" s="306"/>
      <c r="M293" s="307" t="s">
        <v>426</v>
      </c>
      <c r="O293" s="292"/>
    </row>
    <row r="294" spans="1:15" ht="12.75">
      <c r="A294" s="301"/>
      <c r="B294" s="308"/>
      <c r="C294" s="309" t="s">
        <v>427</v>
      </c>
      <c r="D294" s="310"/>
      <c r="E294" s="311">
        <v>250</v>
      </c>
      <c r="F294" s="312"/>
      <c r="G294" s="313"/>
      <c r="H294" s="314"/>
      <c r="I294" s="306"/>
      <c r="J294" s="315"/>
      <c r="K294" s="306"/>
      <c r="M294" s="307" t="s">
        <v>427</v>
      </c>
      <c r="O294" s="292"/>
    </row>
    <row r="295" spans="1:57" ht="12.75">
      <c r="A295" s="316"/>
      <c r="B295" s="317" t="s">
        <v>100</v>
      </c>
      <c r="C295" s="318" t="s">
        <v>412</v>
      </c>
      <c r="D295" s="319"/>
      <c r="E295" s="320"/>
      <c r="F295" s="321"/>
      <c r="G295" s="322">
        <f>SUM(G244:G294)</f>
        <v>0</v>
      </c>
      <c r="H295" s="323"/>
      <c r="I295" s="324">
        <f>SUM(I244:I294)</f>
        <v>0.21445640300000002</v>
      </c>
      <c r="J295" s="323"/>
      <c r="K295" s="324">
        <f>SUM(K244:K294)</f>
        <v>0</v>
      </c>
      <c r="O295" s="292">
        <v>4</v>
      </c>
      <c r="BA295" s="325">
        <f>SUM(BA244:BA294)</f>
        <v>0</v>
      </c>
      <c r="BB295" s="325">
        <f>SUM(BB244:BB294)</f>
        <v>0</v>
      </c>
      <c r="BC295" s="325">
        <f>SUM(BC244:BC294)</f>
        <v>0</v>
      </c>
      <c r="BD295" s="325">
        <f>SUM(BD244:BD294)</f>
        <v>0</v>
      </c>
      <c r="BE295" s="325">
        <f>SUM(BE244:BE294)</f>
        <v>0</v>
      </c>
    </row>
    <row r="296" spans="1:15" ht="12.75">
      <c r="A296" s="282" t="s">
        <v>97</v>
      </c>
      <c r="B296" s="283" t="s">
        <v>433</v>
      </c>
      <c r="C296" s="284" t="s">
        <v>434</v>
      </c>
      <c r="D296" s="285"/>
      <c r="E296" s="286"/>
      <c r="F296" s="286"/>
      <c r="G296" s="287"/>
      <c r="H296" s="288"/>
      <c r="I296" s="289"/>
      <c r="J296" s="290"/>
      <c r="K296" s="291"/>
      <c r="O296" s="292">
        <v>1</v>
      </c>
    </row>
    <row r="297" spans="1:80" ht="12.75">
      <c r="A297" s="293">
        <v>60</v>
      </c>
      <c r="B297" s="294" t="s">
        <v>436</v>
      </c>
      <c r="C297" s="295" t="s">
        <v>437</v>
      </c>
      <c r="D297" s="296" t="s">
        <v>328</v>
      </c>
      <c r="E297" s="297">
        <v>8.820135125</v>
      </c>
      <c r="F297" s="297">
        <v>0</v>
      </c>
      <c r="G297" s="298">
        <f>E297*F297</f>
        <v>0</v>
      </c>
      <c r="H297" s="299">
        <v>0</v>
      </c>
      <c r="I297" s="300">
        <f>E297*H297</f>
        <v>0</v>
      </c>
      <c r="J297" s="299"/>
      <c r="K297" s="300">
        <f>E297*J297</f>
        <v>0</v>
      </c>
      <c r="O297" s="292">
        <v>2</v>
      </c>
      <c r="AA297" s="261">
        <v>8</v>
      </c>
      <c r="AB297" s="261">
        <v>0</v>
      </c>
      <c r="AC297" s="261">
        <v>3</v>
      </c>
      <c r="AZ297" s="261">
        <v>1</v>
      </c>
      <c r="BA297" s="261">
        <f>IF(AZ297=1,G297,0)</f>
        <v>0</v>
      </c>
      <c r="BB297" s="261">
        <f>IF(AZ297=2,G297,0)</f>
        <v>0</v>
      </c>
      <c r="BC297" s="261">
        <f>IF(AZ297=3,G297,0)</f>
        <v>0</v>
      </c>
      <c r="BD297" s="261">
        <f>IF(AZ297=4,G297,0)</f>
        <v>0</v>
      </c>
      <c r="BE297" s="261">
        <f>IF(AZ297=5,G297,0)</f>
        <v>0</v>
      </c>
      <c r="CA297" s="292">
        <v>8</v>
      </c>
      <c r="CB297" s="292">
        <v>0</v>
      </c>
    </row>
    <row r="298" spans="1:80" ht="12.75">
      <c r="A298" s="293">
        <v>61</v>
      </c>
      <c r="B298" s="294" t="s">
        <v>438</v>
      </c>
      <c r="C298" s="295" t="s">
        <v>439</v>
      </c>
      <c r="D298" s="296" t="s">
        <v>328</v>
      </c>
      <c r="E298" s="297">
        <v>8.820135125</v>
      </c>
      <c r="F298" s="297">
        <v>0</v>
      </c>
      <c r="G298" s="298">
        <f>E298*F298</f>
        <v>0</v>
      </c>
      <c r="H298" s="299">
        <v>0</v>
      </c>
      <c r="I298" s="300">
        <f>E298*H298</f>
        <v>0</v>
      </c>
      <c r="J298" s="299"/>
      <c r="K298" s="300">
        <f>E298*J298</f>
        <v>0</v>
      </c>
      <c r="O298" s="292">
        <v>2</v>
      </c>
      <c r="AA298" s="261">
        <v>8</v>
      </c>
      <c r="AB298" s="261">
        <v>0</v>
      </c>
      <c r="AC298" s="261">
        <v>3</v>
      </c>
      <c r="AZ298" s="261">
        <v>1</v>
      </c>
      <c r="BA298" s="261">
        <f>IF(AZ298=1,G298,0)</f>
        <v>0</v>
      </c>
      <c r="BB298" s="261">
        <f>IF(AZ298=2,G298,0)</f>
        <v>0</v>
      </c>
      <c r="BC298" s="261">
        <f>IF(AZ298=3,G298,0)</f>
        <v>0</v>
      </c>
      <c r="BD298" s="261">
        <f>IF(AZ298=4,G298,0)</f>
        <v>0</v>
      </c>
      <c r="BE298" s="261">
        <f>IF(AZ298=5,G298,0)</f>
        <v>0</v>
      </c>
      <c r="CA298" s="292">
        <v>8</v>
      </c>
      <c r="CB298" s="292">
        <v>0</v>
      </c>
    </row>
    <row r="299" spans="1:80" ht="12.75">
      <c r="A299" s="293">
        <v>62</v>
      </c>
      <c r="B299" s="294" t="s">
        <v>440</v>
      </c>
      <c r="C299" s="295" t="s">
        <v>441</v>
      </c>
      <c r="D299" s="296" t="s">
        <v>328</v>
      </c>
      <c r="E299" s="297">
        <v>8.820135125</v>
      </c>
      <c r="F299" s="297">
        <v>0</v>
      </c>
      <c r="G299" s="298">
        <f>E299*F299</f>
        <v>0</v>
      </c>
      <c r="H299" s="299">
        <v>0</v>
      </c>
      <c r="I299" s="300">
        <f>E299*H299</f>
        <v>0</v>
      </c>
      <c r="J299" s="299"/>
      <c r="K299" s="300">
        <f>E299*J299</f>
        <v>0</v>
      </c>
      <c r="O299" s="292">
        <v>2</v>
      </c>
      <c r="AA299" s="261">
        <v>8</v>
      </c>
      <c r="AB299" s="261">
        <v>0</v>
      </c>
      <c r="AC299" s="261">
        <v>3</v>
      </c>
      <c r="AZ299" s="261">
        <v>1</v>
      </c>
      <c r="BA299" s="261">
        <f>IF(AZ299=1,G299,0)</f>
        <v>0</v>
      </c>
      <c r="BB299" s="261">
        <f>IF(AZ299=2,G299,0)</f>
        <v>0</v>
      </c>
      <c r="BC299" s="261">
        <f>IF(AZ299=3,G299,0)</f>
        <v>0</v>
      </c>
      <c r="BD299" s="261">
        <f>IF(AZ299=4,G299,0)</f>
        <v>0</v>
      </c>
      <c r="BE299" s="261">
        <f>IF(AZ299=5,G299,0)</f>
        <v>0</v>
      </c>
      <c r="CA299" s="292">
        <v>8</v>
      </c>
      <c r="CB299" s="292">
        <v>0</v>
      </c>
    </row>
    <row r="300" spans="1:80" ht="12.75">
      <c r="A300" s="293">
        <v>63</v>
      </c>
      <c r="B300" s="294" t="s">
        <v>442</v>
      </c>
      <c r="C300" s="295" t="s">
        <v>443</v>
      </c>
      <c r="D300" s="296" t="s">
        <v>328</v>
      </c>
      <c r="E300" s="297">
        <v>123.48189175</v>
      </c>
      <c r="F300" s="297">
        <v>0</v>
      </c>
      <c r="G300" s="298">
        <f>E300*F300</f>
        <v>0</v>
      </c>
      <c r="H300" s="299">
        <v>0</v>
      </c>
      <c r="I300" s="300">
        <f>E300*H300</f>
        <v>0</v>
      </c>
      <c r="J300" s="299"/>
      <c r="K300" s="300">
        <f>E300*J300</f>
        <v>0</v>
      </c>
      <c r="O300" s="292">
        <v>2</v>
      </c>
      <c r="AA300" s="261">
        <v>8</v>
      </c>
      <c r="AB300" s="261">
        <v>0</v>
      </c>
      <c r="AC300" s="261">
        <v>3</v>
      </c>
      <c r="AZ300" s="261">
        <v>1</v>
      </c>
      <c r="BA300" s="261">
        <f>IF(AZ300=1,G300,0)</f>
        <v>0</v>
      </c>
      <c r="BB300" s="261">
        <f>IF(AZ300=2,G300,0)</f>
        <v>0</v>
      </c>
      <c r="BC300" s="261">
        <f>IF(AZ300=3,G300,0)</f>
        <v>0</v>
      </c>
      <c r="BD300" s="261">
        <f>IF(AZ300=4,G300,0)</f>
        <v>0</v>
      </c>
      <c r="BE300" s="261">
        <f>IF(AZ300=5,G300,0)</f>
        <v>0</v>
      </c>
      <c r="CA300" s="292">
        <v>8</v>
      </c>
      <c r="CB300" s="292">
        <v>0</v>
      </c>
    </row>
    <row r="301" spans="1:80" ht="12.75">
      <c r="A301" s="293">
        <v>64</v>
      </c>
      <c r="B301" s="294" t="s">
        <v>444</v>
      </c>
      <c r="C301" s="295" t="s">
        <v>445</v>
      </c>
      <c r="D301" s="296" t="s">
        <v>328</v>
      </c>
      <c r="E301" s="297">
        <v>8.820135125</v>
      </c>
      <c r="F301" s="297">
        <v>0</v>
      </c>
      <c r="G301" s="298">
        <f>E301*F301</f>
        <v>0</v>
      </c>
      <c r="H301" s="299">
        <v>0</v>
      </c>
      <c r="I301" s="300">
        <f>E301*H301</f>
        <v>0</v>
      </c>
      <c r="J301" s="299"/>
      <c r="K301" s="300">
        <f>E301*J301</f>
        <v>0</v>
      </c>
      <c r="O301" s="292">
        <v>2</v>
      </c>
      <c r="AA301" s="261">
        <v>8</v>
      </c>
      <c r="AB301" s="261">
        <v>0</v>
      </c>
      <c r="AC301" s="261">
        <v>3</v>
      </c>
      <c r="AZ301" s="261">
        <v>1</v>
      </c>
      <c r="BA301" s="261">
        <f>IF(AZ301=1,G301,0)</f>
        <v>0</v>
      </c>
      <c r="BB301" s="261">
        <f>IF(AZ301=2,G301,0)</f>
        <v>0</v>
      </c>
      <c r="BC301" s="261">
        <f>IF(AZ301=3,G301,0)</f>
        <v>0</v>
      </c>
      <c r="BD301" s="261">
        <f>IF(AZ301=4,G301,0)</f>
        <v>0</v>
      </c>
      <c r="BE301" s="261">
        <f>IF(AZ301=5,G301,0)</f>
        <v>0</v>
      </c>
      <c r="CA301" s="292">
        <v>8</v>
      </c>
      <c r="CB301" s="292">
        <v>0</v>
      </c>
    </row>
    <row r="302" spans="1:80" ht="12.75">
      <c r="A302" s="293">
        <v>65</v>
      </c>
      <c r="B302" s="294" t="s">
        <v>446</v>
      </c>
      <c r="C302" s="295" t="s">
        <v>447</v>
      </c>
      <c r="D302" s="296" t="s">
        <v>328</v>
      </c>
      <c r="E302" s="297">
        <v>17.64027025</v>
      </c>
      <c r="F302" s="297">
        <v>0</v>
      </c>
      <c r="G302" s="298">
        <f>E302*F302</f>
        <v>0</v>
      </c>
      <c r="H302" s="299">
        <v>0</v>
      </c>
      <c r="I302" s="300">
        <f>E302*H302</f>
        <v>0</v>
      </c>
      <c r="J302" s="299"/>
      <c r="K302" s="300">
        <f>E302*J302</f>
        <v>0</v>
      </c>
      <c r="O302" s="292">
        <v>2</v>
      </c>
      <c r="AA302" s="261">
        <v>8</v>
      </c>
      <c r="AB302" s="261">
        <v>0</v>
      </c>
      <c r="AC302" s="261">
        <v>3</v>
      </c>
      <c r="AZ302" s="261">
        <v>1</v>
      </c>
      <c r="BA302" s="261">
        <f>IF(AZ302=1,G302,0)</f>
        <v>0</v>
      </c>
      <c r="BB302" s="261">
        <f>IF(AZ302=2,G302,0)</f>
        <v>0</v>
      </c>
      <c r="BC302" s="261">
        <f>IF(AZ302=3,G302,0)</f>
        <v>0</v>
      </c>
      <c r="BD302" s="261">
        <f>IF(AZ302=4,G302,0)</f>
        <v>0</v>
      </c>
      <c r="BE302" s="261">
        <f>IF(AZ302=5,G302,0)</f>
        <v>0</v>
      </c>
      <c r="CA302" s="292">
        <v>8</v>
      </c>
      <c r="CB302" s="292">
        <v>0</v>
      </c>
    </row>
    <row r="303" spans="1:80" ht="12.75">
      <c r="A303" s="293">
        <v>66</v>
      </c>
      <c r="B303" s="294" t="s">
        <v>448</v>
      </c>
      <c r="C303" s="295" t="s">
        <v>449</v>
      </c>
      <c r="D303" s="296" t="s">
        <v>328</v>
      </c>
      <c r="E303" s="297">
        <v>8.820135125</v>
      </c>
      <c r="F303" s="297">
        <v>0</v>
      </c>
      <c r="G303" s="298">
        <f>E303*F303</f>
        <v>0</v>
      </c>
      <c r="H303" s="299">
        <v>0</v>
      </c>
      <c r="I303" s="300">
        <f>E303*H303</f>
        <v>0</v>
      </c>
      <c r="J303" s="299"/>
      <c r="K303" s="300">
        <f>E303*J303</f>
        <v>0</v>
      </c>
      <c r="O303" s="292">
        <v>2</v>
      </c>
      <c r="AA303" s="261">
        <v>8</v>
      </c>
      <c r="AB303" s="261">
        <v>0</v>
      </c>
      <c r="AC303" s="261">
        <v>3</v>
      </c>
      <c r="AZ303" s="261">
        <v>1</v>
      </c>
      <c r="BA303" s="261">
        <f>IF(AZ303=1,G303,0)</f>
        <v>0</v>
      </c>
      <c r="BB303" s="261">
        <f>IF(AZ303=2,G303,0)</f>
        <v>0</v>
      </c>
      <c r="BC303" s="261">
        <f>IF(AZ303=3,G303,0)</f>
        <v>0</v>
      </c>
      <c r="BD303" s="261">
        <f>IF(AZ303=4,G303,0)</f>
        <v>0</v>
      </c>
      <c r="BE303" s="261">
        <f>IF(AZ303=5,G303,0)</f>
        <v>0</v>
      </c>
      <c r="CA303" s="292">
        <v>8</v>
      </c>
      <c r="CB303" s="292">
        <v>0</v>
      </c>
    </row>
    <row r="304" spans="1:80" ht="12.75">
      <c r="A304" s="293">
        <v>67</v>
      </c>
      <c r="B304" s="294" t="s">
        <v>450</v>
      </c>
      <c r="C304" s="295" t="s">
        <v>451</v>
      </c>
      <c r="D304" s="296" t="s">
        <v>328</v>
      </c>
      <c r="E304" s="297">
        <v>8.820135125</v>
      </c>
      <c r="F304" s="297">
        <v>0</v>
      </c>
      <c r="G304" s="298">
        <f>E304*F304</f>
        <v>0</v>
      </c>
      <c r="H304" s="299">
        <v>0</v>
      </c>
      <c r="I304" s="300">
        <f>E304*H304</f>
        <v>0</v>
      </c>
      <c r="J304" s="299"/>
      <c r="K304" s="300">
        <f>E304*J304</f>
        <v>0</v>
      </c>
      <c r="O304" s="292">
        <v>2</v>
      </c>
      <c r="AA304" s="261">
        <v>8</v>
      </c>
      <c r="AB304" s="261">
        <v>0</v>
      </c>
      <c r="AC304" s="261">
        <v>3</v>
      </c>
      <c r="AZ304" s="261">
        <v>1</v>
      </c>
      <c r="BA304" s="261">
        <f>IF(AZ304=1,G304,0)</f>
        <v>0</v>
      </c>
      <c r="BB304" s="261">
        <f>IF(AZ304=2,G304,0)</f>
        <v>0</v>
      </c>
      <c r="BC304" s="261">
        <f>IF(AZ304=3,G304,0)</f>
        <v>0</v>
      </c>
      <c r="BD304" s="261">
        <f>IF(AZ304=4,G304,0)</f>
        <v>0</v>
      </c>
      <c r="BE304" s="261">
        <f>IF(AZ304=5,G304,0)</f>
        <v>0</v>
      </c>
      <c r="CA304" s="292">
        <v>8</v>
      </c>
      <c r="CB304" s="292">
        <v>0</v>
      </c>
    </row>
    <row r="305" spans="1:15" ht="12.75">
      <c r="A305" s="301"/>
      <c r="B305" s="302"/>
      <c r="C305" s="303" t="s">
        <v>452</v>
      </c>
      <c r="D305" s="304"/>
      <c r="E305" s="304"/>
      <c r="F305" s="304"/>
      <c r="G305" s="305"/>
      <c r="I305" s="306"/>
      <c r="K305" s="306"/>
      <c r="L305" s="307" t="s">
        <v>452</v>
      </c>
      <c r="O305" s="292">
        <v>3</v>
      </c>
    </row>
    <row r="306" spans="1:57" ht="12.75">
      <c r="A306" s="316"/>
      <c r="B306" s="317" t="s">
        <v>100</v>
      </c>
      <c r="C306" s="318" t="s">
        <v>435</v>
      </c>
      <c r="D306" s="319"/>
      <c r="E306" s="320"/>
      <c r="F306" s="321"/>
      <c r="G306" s="322">
        <f>SUM(G296:G305)</f>
        <v>0</v>
      </c>
      <c r="H306" s="323"/>
      <c r="I306" s="324">
        <f>SUM(I296:I305)</f>
        <v>0</v>
      </c>
      <c r="J306" s="323"/>
      <c r="K306" s="324">
        <f>SUM(K296:K305)</f>
        <v>0</v>
      </c>
      <c r="O306" s="292">
        <v>4</v>
      </c>
      <c r="BA306" s="325">
        <f>SUM(BA296:BA305)</f>
        <v>0</v>
      </c>
      <c r="BB306" s="325">
        <f>SUM(BB296:BB305)</f>
        <v>0</v>
      </c>
      <c r="BC306" s="325">
        <f>SUM(BC296:BC305)</f>
        <v>0</v>
      </c>
      <c r="BD306" s="325">
        <f>SUM(BD296:BD305)</f>
        <v>0</v>
      </c>
      <c r="BE306" s="325">
        <f>SUM(BE296:BE305)</f>
        <v>0</v>
      </c>
    </row>
    <row r="307" ht="12.75">
      <c r="E307" s="261"/>
    </row>
    <row r="308" ht="12.75">
      <c r="E308" s="261"/>
    </row>
    <row r="309" ht="12.75">
      <c r="E309" s="261"/>
    </row>
    <row r="310" ht="12.75">
      <c r="E310" s="261"/>
    </row>
    <row r="311" ht="12.75">
      <c r="E311" s="261"/>
    </row>
    <row r="312" ht="12.75">
      <c r="E312" s="261"/>
    </row>
    <row r="313" ht="12.75">
      <c r="E313" s="261"/>
    </row>
    <row r="314" ht="12.75">
      <c r="E314" s="261"/>
    </row>
    <row r="315" ht="12.75">
      <c r="E315" s="261"/>
    </row>
    <row r="316" ht="12.75">
      <c r="E316" s="261"/>
    </row>
    <row r="317" ht="12.75">
      <c r="E317" s="261"/>
    </row>
    <row r="318" ht="12.75">
      <c r="E318" s="261"/>
    </row>
    <row r="319" ht="12.75">
      <c r="E319" s="261"/>
    </row>
    <row r="320" ht="12.75">
      <c r="E320" s="261"/>
    </row>
    <row r="321" ht="12.75">
      <c r="E321" s="261"/>
    </row>
    <row r="322" ht="12.75">
      <c r="E322" s="261"/>
    </row>
    <row r="323" ht="12.75">
      <c r="E323" s="261"/>
    </row>
    <row r="324" ht="12.75">
      <c r="E324" s="261"/>
    </row>
    <row r="325" ht="12.75">
      <c r="E325" s="261"/>
    </row>
    <row r="326" ht="12.75">
      <c r="E326" s="261"/>
    </row>
    <row r="327" ht="12.75">
      <c r="E327" s="261"/>
    </row>
    <row r="328" ht="12.75">
      <c r="E328" s="261"/>
    </row>
    <row r="329" ht="12.75">
      <c r="E329" s="261"/>
    </row>
    <row r="330" spans="1:7" ht="12.75">
      <c r="A330" s="315"/>
      <c r="B330" s="315"/>
      <c r="C330" s="315"/>
      <c r="D330" s="315"/>
      <c r="E330" s="315"/>
      <c r="F330" s="315"/>
      <c r="G330" s="315"/>
    </row>
    <row r="331" spans="1:7" ht="12.75">
      <c r="A331" s="315"/>
      <c r="B331" s="315"/>
      <c r="C331" s="315"/>
      <c r="D331" s="315"/>
      <c r="E331" s="315"/>
      <c r="F331" s="315"/>
      <c r="G331" s="315"/>
    </row>
    <row r="332" spans="1:7" ht="12.75">
      <c r="A332" s="315"/>
      <c r="B332" s="315"/>
      <c r="C332" s="315"/>
      <c r="D332" s="315"/>
      <c r="E332" s="315"/>
      <c r="F332" s="315"/>
      <c r="G332" s="315"/>
    </row>
    <row r="333" spans="1:7" ht="12.75">
      <c r="A333" s="315"/>
      <c r="B333" s="315"/>
      <c r="C333" s="315"/>
      <c r="D333" s="315"/>
      <c r="E333" s="315"/>
      <c r="F333" s="315"/>
      <c r="G333" s="315"/>
    </row>
    <row r="334" ht="12.75">
      <c r="E334" s="261"/>
    </row>
    <row r="335" ht="12.75">
      <c r="E335" s="261"/>
    </row>
    <row r="336" ht="12.75">
      <c r="E336" s="261"/>
    </row>
    <row r="337" ht="12.75">
      <c r="E337" s="261"/>
    </row>
    <row r="338" ht="12.75">
      <c r="E338" s="261"/>
    </row>
    <row r="339" ht="12.75">
      <c r="E339" s="261"/>
    </row>
    <row r="340" ht="12.75">
      <c r="E340" s="261"/>
    </row>
    <row r="341" ht="12.75">
      <c r="E341" s="261"/>
    </row>
    <row r="342" ht="12.75">
      <c r="E342" s="261"/>
    </row>
    <row r="343" ht="12.75">
      <c r="E343" s="261"/>
    </row>
    <row r="344" ht="12.75">
      <c r="E344" s="261"/>
    </row>
    <row r="345" ht="12.75">
      <c r="E345" s="261"/>
    </row>
    <row r="346" ht="12.75">
      <c r="E346" s="261"/>
    </row>
    <row r="347" ht="12.75">
      <c r="E347" s="261"/>
    </row>
    <row r="348" ht="12.75">
      <c r="E348" s="261"/>
    </row>
    <row r="349" ht="12.75">
      <c r="E349" s="261"/>
    </row>
    <row r="350" ht="12.75">
      <c r="E350" s="261"/>
    </row>
    <row r="351" ht="12.75">
      <c r="E351" s="261"/>
    </row>
    <row r="352" ht="12.75">
      <c r="E352" s="261"/>
    </row>
    <row r="353" ht="12.75">
      <c r="E353" s="261"/>
    </row>
    <row r="354" ht="12.75">
      <c r="E354" s="261"/>
    </row>
    <row r="355" ht="12.75">
      <c r="E355" s="261"/>
    </row>
    <row r="356" ht="12.75">
      <c r="E356" s="261"/>
    </row>
    <row r="357" ht="12.75">
      <c r="E357" s="261"/>
    </row>
    <row r="358" ht="12.75">
      <c r="E358" s="261"/>
    </row>
    <row r="359" ht="12.75">
      <c r="E359" s="261"/>
    </row>
    <row r="360" ht="12.75">
      <c r="E360" s="261"/>
    </row>
    <row r="361" ht="12.75">
      <c r="E361" s="261"/>
    </row>
    <row r="362" ht="12.75">
      <c r="E362" s="261"/>
    </row>
    <row r="363" ht="12.75">
      <c r="E363" s="261"/>
    </row>
    <row r="364" ht="12.75">
      <c r="E364" s="261"/>
    </row>
    <row r="365" spans="1:2" ht="12.75">
      <c r="A365" s="326"/>
      <c r="B365" s="326"/>
    </row>
    <row r="366" spans="1:7" ht="12.75">
      <c r="A366" s="315"/>
      <c r="B366" s="315"/>
      <c r="C366" s="327"/>
      <c r="D366" s="327"/>
      <c r="E366" s="328"/>
      <c r="F366" s="327"/>
      <c r="G366" s="329"/>
    </row>
    <row r="367" spans="1:7" ht="12.75">
      <c r="A367" s="330"/>
      <c r="B367" s="330"/>
      <c r="C367" s="315"/>
      <c r="D367" s="315"/>
      <c r="E367" s="331"/>
      <c r="F367" s="315"/>
      <c r="G367" s="315"/>
    </row>
    <row r="368" spans="1:7" ht="12.75">
      <c r="A368" s="315"/>
      <c r="B368" s="315"/>
      <c r="C368" s="315"/>
      <c r="D368" s="315"/>
      <c r="E368" s="331"/>
      <c r="F368" s="315"/>
      <c r="G368" s="315"/>
    </row>
    <row r="369" spans="1:7" ht="12.75">
      <c r="A369" s="315"/>
      <c r="B369" s="315"/>
      <c r="C369" s="315"/>
      <c r="D369" s="315"/>
      <c r="E369" s="331"/>
      <c r="F369" s="315"/>
      <c r="G369" s="315"/>
    </row>
    <row r="370" spans="1:7" ht="12.75">
      <c r="A370" s="315"/>
      <c r="B370" s="315"/>
      <c r="C370" s="315"/>
      <c r="D370" s="315"/>
      <c r="E370" s="331"/>
      <c r="F370" s="315"/>
      <c r="G370" s="315"/>
    </row>
    <row r="371" spans="1:7" ht="12.75">
      <c r="A371" s="315"/>
      <c r="B371" s="315"/>
      <c r="C371" s="315"/>
      <c r="D371" s="315"/>
      <c r="E371" s="331"/>
      <c r="F371" s="315"/>
      <c r="G371" s="315"/>
    </row>
    <row r="372" spans="1:7" ht="12.75">
      <c r="A372" s="315"/>
      <c r="B372" s="315"/>
      <c r="C372" s="315"/>
      <c r="D372" s="315"/>
      <c r="E372" s="331"/>
      <c r="F372" s="315"/>
      <c r="G372" s="315"/>
    </row>
    <row r="373" spans="1:7" ht="12.75">
      <c r="A373" s="315"/>
      <c r="B373" s="315"/>
      <c r="C373" s="315"/>
      <c r="D373" s="315"/>
      <c r="E373" s="331"/>
      <c r="F373" s="315"/>
      <c r="G373" s="315"/>
    </row>
    <row r="374" spans="1:7" ht="12.75">
      <c r="A374" s="315"/>
      <c r="B374" s="315"/>
      <c r="C374" s="315"/>
      <c r="D374" s="315"/>
      <c r="E374" s="331"/>
      <c r="F374" s="315"/>
      <c r="G374" s="315"/>
    </row>
    <row r="375" spans="1:7" ht="12.75">
      <c r="A375" s="315"/>
      <c r="B375" s="315"/>
      <c r="C375" s="315"/>
      <c r="D375" s="315"/>
      <c r="E375" s="331"/>
      <c r="F375" s="315"/>
      <c r="G375" s="315"/>
    </row>
    <row r="376" spans="1:7" ht="12.75">
      <c r="A376" s="315"/>
      <c r="B376" s="315"/>
      <c r="C376" s="315"/>
      <c r="D376" s="315"/>
      <c r="E376" s="331"/>
      <c r="F376" s="315"/>
      <c r="G376" s="315"/>
    </row>
    <row r="377" spans="1:7" ht="12.75">
      <c r="A377" s="315"/>
      <c r="B377" s="315"/>
      <c r="C377" s="315"/>
      <c r="D377" s="315"/>
      <c r="E377" s="331"/>
      <c r="F377" s="315"/>
      <c r="G377" s="315"/>
    </row>
    <row r="378" spans="1:7" ht="12.75">
      <c r="A378" s="315"/>
      <c r="B378" s="315"/>
      <c r="C378" s="315"/>
      <c r="D378" s="315"/>
      <c r="E378" s="331"/>
      <c r="F378" s="315"/>
      <c r="G378" s="315"/>
    </row>
    <row r="379" spans="1:7" ht="12.75">
      <c r="A379" s="315"/>
      <c r="B379" s="315"/>
      <c r="C379" s="315"/>
      <c r="D379" s="315"/>
      <c r="E379" s="331"/>
      <c r="F379" s="315"/>
      <c r="G379" s="315"/>
    </row>
  </sheetData>
  <mergeCells count="205">
    <mergeCell ref="C292:D292"/>
    <mergeCell ref="C293:D293"/>
    <mergeCell ref="C294:D294"/>
    <mergeCell ref="C305:G305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0:D260"/>
    <mergeCell ref="C261:D261"/>
    <mergeCell ref="C263:G263"/>
    <mergeCell ref="C264:D264"/>
    <mergeCell ref="C265:D265"/>
    <mergeCell ref="C266:D266"/>
    <mergeCell ref="C254:D254"/>
    <mergeCell ref="C255:D255"/>
    <mergeCell ref="C256:D256"/>
    <mergeCell ref="C257:D257"/>
    <mergeCell ref="C258:D258"/>
    <mergeCell ref="C259:D259"/>
    <mergeCell ref="C246:G246"/>
    <mergeCell ref="C247:D247"/>
    <mergeCell ref="C248:D248"/>
    <mergeCell ref="C249:D249"/>
    <mergeCell ref="C250:D250"/>
    <mergeCell ref="C251:D251"/>
    <mergeCell ref="C252:D252"/>
    <mergeCell ref="C253:D253"/>
    <mergeCell ref="C234:G234"/>
    <mergeCell ref="C235:D235"/>
    <mergeCell ref="C237:G237"/>
    <mergeCell ref="C238:D238"/>
    <mergeCell ref="C240:G240"/>
    <mergeCell ref="C241:D241"/>
    <mergeCell ref="C219:D219"/>
    <mergeCell ref="C224:D224"/>
    <mergeCell ref="C226:D226"/>
    <mergeCell ref="C228:G228"/>
    <mergeCell ref="C229:D229"/>
    <mergeCell ref="C209:D209"/>
    <mergeCell ref="C211:G211"/>
    <mergeCell ref="C212:D212"/>
    <mergeCell ref="C214:D214"/>
    <mergeCell ref="C216:D216"/>
    <mergeCell ref="C218:G218"/>
    <mergeCell ref="C197:D197"/>
    <mergeCell ref="C199:D199"/>
    <mergeCell ref="C200:D200"/>
    <mergeCell ref="C202:G202"/>
    <mergeCell ref="C203:G203"/>
    <mergeCell ref="C204:D204"/>
    <mergeCell ref="C205:D205"/>
    <mergeCell ref="C207:D207"/>
    <mergeCell ref="C188:G188"/>
    <mergeCell ref="C189:D189"/>
    <mergeCell ref="C191:G191"/>
    <mergeCell ref="C192:D192"/>
    <mergeCell ref="C171:D171"/>
    <mergeCell ref="C178:G178"/>
    <mergeCell ref="C179:D179"/>
    <mergeCell ref="C181:D181"/>
    <mergeCell ref="C183:D183"/>
    <mergeCell ref="C163:D163"/>
    <mergeCell ref="C164:D164"/>
    <mergeCell ref="C165:D165"/>
    <mergeCell ref="C166:D166"/>
    <mergeCell ref="C168:G168"/>
    <mergeCell ref="C169:D169"/>
    <mergeCell ref="C157:D157"/>
    <mergeCell ref="C158:D158"/>
    <mergeCell ref="C159:D159"/>
    <mergeCell ref="C160:D160"/>
    <mergeCell ref="C161:D161"/>
    <mergeCell ref="C162:D162"/>
    <mergeCell ref="C151:G151"/>
    <mergeCell ref="C152:D152"/>
    <mergeCell ref="C153:D153"/>
    <mergeCell ref="C154:D154"/>
    <mergeCell ref="C155:D155"/>
    <mergeCell ref="C156:D156"/>
    <mergeCell ref="C137:D137"/>
    <mergeCell ref="C138:D138"/>
    <mergeCell ref="C139:D139"/>
    <mergeCell ref="C140:D140"/>
    <mergeCell ref="C144:D144"/>
    <mergeCell ref="C146:G146"/>
    <mergeCell ref="C147:D147"/>
    <mergeCell ref="C149:D149"/>
    <mergeCell ref="C131:D131"/>
    <mergeCell ref="C132:D132"/>
    <mergeCell ref="C133:D133"/>
    <mergeCell ref="C134:D134"/>
    <mergeCell ref="C135:D135"/>
    <mergeCell ref="C136:D136"/>
    <mergeCell ref="C124:D124"/>
    <mergeCell ref="C125:D125"/>
    <mergeCell ref="C127:D127"/>
    <mergeCell ref="C128:D128"/>
    <mergeCell ref="C129:D129"/>
    <mergeCell ref="C130:D130"/>
    <mergeCell ref="C113:G113"/>
    <mergeCell ref="C114:D114"/>
    <mergeCell ref="C116:G116"/>
    <mergeCell ref="C117:D117"/>
    <mergeCell ref="C119:D119"/>
    <mergeCell ref="C121:D121"/>
    <mergeCell ref="C122:D122"/>
    <mergeCell ref="C123:D123"/>
    <mergeCell ref="C104:G104"/>
    <mergeCell ref="C105:D105"/>
    <mergeCell ref="C106:D106"/>
    <mergeCell ref="C108:D108"/>
    <mergeCell ref="C109:D109"/>
    <mergeCell ref="C96:D96"/>
    <mergeCell ref="C97:D97"/>
    <mergeCell ref="C98:D98"/>
    <mergeCell ref="C99:D99"/>
    <mergeCell ref="C100:D100"/>
    <mergeCell ref="C86:D86"/>
    <mergeCell ref="C87:D87"/>
    <mergeCell ref="C91:G91"/>
    <mergeCell ref="C92:D92"/>
    <mergeCell ref="C78:D78"/>
    <mergeCell ref="C79:D79"/>
    <mergeCell ref="C81:G81"/>
    <mergeCell ref="C82:G82"/>
    <mergeCell ref="C83:D83"/>
    <mergeCell ref="C85:G85"/>
    <mergeCell ref="C71:D71"/>
    <mergeCell ref="C72:D72"/>
    <mergeCell ref="C73:D73"/>
    <mergeCell ref="C74:D74"/>
    <mergeCell ref="C75:D75"/>
    <mergeCell ref="C77:G77"/>
    <mergeCell ref="C65:D65"/>
    <mergeCell ref="C66:D66"/>
    <mergeCell ref="C67:D67"/>
    <mergeCell ref="C68:D68"/>
    <mergeCell ref="C69:D69"/>
    <mergeCell ref="C70:D70"/>
    <mergeCell ref="C55:G55"/>
    <mergeCell ref="C56:D56"/>
    <mergeCell ref="C58:G58"/>
    <mergeCell ref="C59:D59"/>
    <mergeCell ref="C61:D61"/>
    <mergeCell ref="C62:D62"/>
    <mergeCell ref="C63:D63"/>
    <mergeCell ref="C64:D64"/>
    <mergeCell ref="C43:D43"/>
    <mergeCell ref="C44:D44"/>
    <mergeCell ref="C46:D46"/>
    <mergeCell ref="C47:D47"/>
    <mergeCell ref="C51:D51"/>
    <mergeCell ref="C35:D35"/>
    <mergeCell ref="C36:D36"/>
    <mergeCell ref="C37:D37"/>
    <mergeCell ref="C39:D39"/>
    <mergeCell ref="C40:D40"/>
    <mergeCell ref="C41:D41"/>
    <mergeCell ref="C29:D29"/>
    <mergeCell ref="C30:D30"/>
    <mergeCell ref="C31:D31"/>
    <mergeCell ref="C32:D32"/>
    <mergeCell ref="C33:D33"/>
    <mergeCell ref="C34:D34"/>
    <mergeCell ref="C23:G23"/>
    <mergeCell ref="C24:D24"/>
    <mergeCell ref="C25:D25"/>
    <mergeCell ref="C26:D26"/>
    <mergeCell ref="C27:D27"/>
    <mergeCell ref="C28:D28"/>
    <mergeCell ref="C14:D14"/>
    <mergeCell ref="C16:D16"/>
    <mergeCell ref="C17:D17"/>
    <mergeCell ref="C19:G19"/>
    <mergeCell ref="C20:D20"/>
    <mergeCell ref="C21:D21"/>
    <mergeCell ref="A1:G1"/>
    <mergeCell ref="A3:B3"/>
    <mergeCell ref="A4:B4"/>
    <mergeCell ref="E4:G4"/>
    <mergeCell ref="C9:D9"/>
    <mergeCell ref="C10:D10"/>
    <mergeCell ref="C12:G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454</v>
      </c>
      <c r="D2" s="105" t="s">
        <v>455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106</v>
      </c>
      <c r="B5" s="118"/>
      <c r="C5" s="119" t="s">
        <v>107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'001 04 Rek'!E17</f>
        <v>0</v>
      </c>
      <c r="D15" s="160" t="str">
        <f>'001 04 Rek'!A22</f>
        <v>Ztížené výrobní podmínky</v>
      </c>
      <c r="E15" s="161"/>
      <c r="F15" s="162"/>
      <c r="G15" s="159">
        <f>'001 04 Rek'!I22</f>
        <v>0</v>
      </c>
    </row>
    <row r="16" spans="1:7" ht="15.95" customHeight="1">
      <c r="A16" s="157" t="s">
        <v>52</v>
      </c>
      <c r="B16" s="158" t="s">
        <v>53</v>
      </c>
      <c r="C16" s="159">
        <f>'001 04 Rek'!F17</f>
        <v>0</v>
      </c>
      <c r="D16" s="109" t="str">
        <f>'001 04 Rek'!A23</f>
        <v>Oborová přirážka</v>
      </c>
      <c r="E16" s="163"/>
      <c r="F16" s="164"/>
      <c r="G16" s="159">
        <f>'001 04 Rek'!I23</f>
        <v>0</v>
      </c>
    </row>
    <row r="17" spans="1:7" ht="15.95" customHeight="1">
      <c r="A17" s="157" t="s">
        <v>54</v>
      </c>
      <c r="B17" s="158" t="s">
        <v>55</v>
      </c>
      <c r="C17" s="159">
        <f>'001 04 Rek'!H17</f>
        <v>0</v>
      </c>
      <c r="D17" s="109" t="str">
        <f>'001 04 Rek'!A24</f>
        <v>Přesun stavebních kapacit</v>
      </c>
      <c r="E17" s="163"/>
      <c r="F17" s="164"/>
      <c r="G17" s="159">
        <f>'001 04 Rek'!I24</f>
        <v>0</v>
      </c>
    </row>
    <row r="18" spans="1:7" ht="15.95" customHeight="1">
      <c r="A18" s="165" t="s">
        <v>56</v>
      </c>
      <c r="B18" s="166" t="s">
        <v>57</v>
      </c>
      <c r="C18" s="159">
        <f>'001 04 Rek'!G17</f>
        <v>0</v>
      </c>
      <c r="D18" s="109" t="str">
        <f>'001 04 Rek'!A25</f>
        <v>Mimostaveništní doprava</v>
      </c>
      <c r="E18" s="163"/>
      <c r="F18" s="164"/>
      <c r="G18" s="159">
        <f>'001 04 Rek'!I25</f>
        <v>0</v>
      </c>
    </row>
    <row r="19" spans="1:7" ht="15.95" customHeight="1">
      <c r="A19" s="167" t="s">
        <v>58</v>
      </c>
      <c r="B19" s="158"/>
      <c r="C19" s="159">
        <f>SUM(C15:C18)</f>
        <v>0</v>
      </c>
      <c r="D19" s="109" t="str">
        <f>'001 04 Rek'!A26</f>
        <v>Zařízení staveniště</v>
      </c>
      <c r="E19" s="163"/>
      <c r="F19" s="164"/>
      <c r="G19" s="159">
        <f>'001 04 Rek'!I26</f>
        <v>0</v>
      </c>
    </row>
    <row r="20" spans="1:7" ht="15.95" customHeight="1">
      <c r="A20" s="167"/>
      <c r="B20" s="158"/>
      <c r="C20" s="159"/>
      <c r="D20" s="109" t="str">
        <f>'001 04 Rek'!A27</f>
        <v>Provoz investora</v>
      </c>
      <c r="E20" s="163"/>
      <c r="F20" s="164"/>
      <c r="G20" s="159">
        <f>'001 04 Rek'!I27</f>
        <v>0</v>
      </c>
    </row>
    <row r="21" spans="1:7" ht="15.95" customHeight="1">
      <c r="A21" s="167" t="s">
        <v>29</v>
      </c>
      <c r="B21" s="158"/>
      <c r="C21" s="159">
        <f>'001 04 Rek'!I17</f>
        <v>0</v>
      </c>
      <c r="D21" s="109" t="str">
        <f>'001 04 Rek'!A28</f>
        <v>Kompletační činnost (IČD)</v>
      </c>
      <c r="E21" s="163"/>
      <c r="F21" s="164"/>
      <c r="G21" s="159">
        <f>'001 04 Rek'!I28</f>
        <v>0</v>
      </c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'001 04 Rek'!H30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454</v>
      </c>
      <c r="I1" s="212"/>
    </row>
    <row r="2" spans="1:9" ht="13.5" thickBot="1">
      <c r="A2" s="213" t="s">
        <v>76</v>
      </c>
      <c r="B2" s="214"/>
      <c r="C2" s="215" t="s">
        <v>108</v>
      </c>
      <c r="D2" s="216"/>
      <c r="E2" s="217"/>
      <c r="F2" s="216"/>
      <c r="G2" s="218" t="s">
        <v>455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32" t="str">
        <f>'001 04 Pol'!B7</f>
        <v>3</v>
      </c>
      <c r="B7" s="70" t="str">
        <f>'001 04 Pol'!C7</f>
        <v>Svislé a kompletní konstrukce</v>
      </c>
      <c r="D7" s="230"/>
      <c r="E7" s="333">
        <f>'001 04 Pol'!BA11</f>
        <v>0</v>
      </c>
      <c r="F7" s="334">
        <f>'001 04 Pol'!BB11</f>
        <v>0</v>
      </c>
      <c r="G7" s="334">
        <f>'001 04 Pol'!BC11</f>
        <v>0</v>
      </c>
      <c r="H7" s="334">
        <f>'001 04 Pol'!BD11</f>
        <v>0</v>
      </c>
      <c r="I7" s="335">
        <f>'001 04 Pol'!BE11</f>
        <v>0</v>
      </c>
    </row>
    <row r="8" spans="1:9" s="137" customFormat="1" ht="12.75">
      <c r="A8" s="332" t="str">
        <f>'001 04 Pol'!B12</f>
        <v>4</v>
      </c>
      <c r="B8" s="70" t="str">
        <f>'001 04 Pol'!C12</f>
        <v>Vodorovné konstrukce</v>
      </c>
      <c r="D8" s="230"/>
      <c r="E8" s="333">
        <f>'001 04 Pol'!BA14</f>
        <v>0</v>
      </c>
      <c r="F8" s="334">
        <f>'001 04 Pol'!BB14</f>
        <v>0</v>
      </c>
      <c r="G8" s="334">
        <f>'001 04 Pol'!BC14</f>
        <v>0</v>
      </c>
      <c r="H8" s="334">
        <f>'001 04 Pol'!BD14</f>
        <v>0</v>
      </c>
      <c r="I8" s="335">
        <f>'001 04 Pol'!BE14</f>
        <v>0</v>
      </c>
    </row>
    <row r="9" spans="1:9" s="137" customFormat="1" ht="12.75">
      <c r="A9" s="332" t="str">
        <f>'001 04 Pol'!B15</f>
        <v>61</v>
      </c>
      <c r="B9" s="70" t="str">
        <f>'001 04 Pol'!C15</f>
        <v>Upravy povrchů vnitřní</v>
      </c>
      <c r="D9" s="230"/>
      <c r="E9" s="333">
        <f>'001 04 Pol'!BA24</f>
        <v>0</v>
      </c>
      <c r="F9" s="334">
        <f>'001 04 Pol'!BB24</f>
        <v>0</v>
      </c>
      <c r="G9" s="334">
        <f>'001 04 Pol'!BC24</f>
        <v>0</v>
      </c>
      <c r="H9" s="334">
        <f>'001 04 Pol'!BD24</f>
        <v>0</v>
      </c>
      <c r="I9" s="335">
        <f>'001 04 Pol'!BE24</f>
        <v>0</v>
      </c>
    </row>
    <row r="10" spans="1:9" s="137" customFormat="1" ht="12.75">
      <c r="A10" s="332" t="str">
        <f>'001 04 Pol'!B25</f>
        <v>94</v>
      </c>
      <c r="B10" s="70" t="str">
        <f>'001 04 Pol'!C25</f>
        <v>Lešení a stavební výtahy</v>
      </c>
      <c r="D10" s="230"/>
      <c r="E10" s="333">
        <f>'001 04 Pol'!BA38</f>
        <v>0</v>
      </c>
      <c r="F10" s="334">
        <f>'001 04 Pol'!BB38</f>
        <v>0</v>
      </c>
      <c r="G10" s="334">
        <f>'001 04 Pol'!BC38</f>
        <v>0</v>
      </c>
      <c r="H10" s="334">
        <f>'001 04 Pol'!BD38</f>
        <v>0</v>
      </c>
      <c r="I10" s="335">
        <f>'001 04 Pol'!BE38</f>
        <v>0</v>
      </c>
    </row>
    <row r="11" spans="1:9" s="137" customFormat="1" ht="12.75">
      <c r="A11" s="332" t="str">
        <f>'001 04 Pol'!B39</f>
        <v>97</v>
      </c>
      <c r="B11" s="70" t="str">
        <f>'001 04 Pol'!C39</f>
        <v>Prorážení otvorů</v>
      </c>
      <c r="D11" s="230"/>
      <c r="E11" s="333">
        <f>'001 04 Pol'!BA67</f>
        <v>0</v>
      </c>
      <c r="F11" s="334">
        <f>'001 04 Pol'!BB67</f>
        <v>0</v>
      </c>
      <c r="G11" s="334">
        <f>'001 04 Pol'!BC67</f>
        <v>0</v>
      </c>
      <c r="H11" s="334">
        <f>'001 04 Pol'!BD67</f>
        <v>0</v>
      </c>
      <c r="I11" s="335">
        <f>'001 04 Pol'!BE67</f>
        <v>0</v>
      </c>
    </row>
    <row r="12" spans="1:9" s="137" customFormat="1" ht="12.75">
      <c r="A12" s="332" t="str">
        <f>'001 04 Pol'!B68</f>
        <v>99</v>
      </c>
      <c r="B12" s="70" t="str">
        <f>'001 04 Pol'!C68</f>
        <v>Staveništní přesun hmot</v>
      </c>
      <c r="D12" s="230"/>
      <c r="E12" s="333">
        <f>'001 04 Pol'!BA71</f>
        <v>0</v>
      </c>
      <c r="F12" s="334">
        <f>'001 04 Pol'!BB71</f>
        <v>0</v>
      </c>
      <c r="G12" s="334">
        <f>'001 04 Pol'!BC71</f>
        <v>0</v>
      </c>
      <c r="H12" s="334">
        <f>'001 04 Pol'!BD71</f>
        <v>0</v>
      </c>
      <c r="I12" s="335">
        <f>'001 04 Pol'!BE71</f>
        <v>0</v>
      </c>
    </row>
    <row r="13" spans="1:9" s="137" customFormat="1" ht="12.75">
      <c r="A13" s="332" t="str">
        <f>'001 04 Pol'!B72</f>
        <v>721</v>
      </c>
      <c r="B13" s="70" t="str">
        <f>'001 04 Pol'!C72</f>
        <v>Vnitřní kanalizace</v>
      </c>
      <c r="D13" s="230"/>
      <c r="E13" s="333">
        <f>'001 04 Pol'!BA111</f>
        <v>0</v>
      </c>
      <c r="F13" s="334">
        <f>'001 04 Pol'!BB111</f>
        <v>0</v>
      </c>
      <c r="G13" s="334">
        <f>'001 04 Pol'!BC111</f>
        <v>0</v>
      </c>
      <c r="H13" s="334">
        <f>'001 04 Pol'!BD111</f>
        <v>0</v>
      </c>
      <c r="I13" s="335">
        <f>'001 04 Pol'!BE111</f>
        <v>0</v>
      </c>
    </row>
    <row r="14" spans="1:9" s="137" customFormat="1" ht="12.75">
      <c r="A14" s="332" t="str">
        <f>'001 04 Pol'!B112</f>
        <v>767</v>
      </c>
      <c r="B14" s="70" t="str">
        <f>'001 04 Pol'!C112</f>
        <v>Konstrukce zámečnické</v>
      </c>
      <c r="D14" s="230"/>
      <c r="E14" s="333">
        <f>'001 04 Pol'!BA126</f>
        <v>0</v>
      </c>
      <c r="F14" s="334">
        <f>'001 04 Pol'!BB126</f>
        <v>0</v>
      </c>
      <c r="G14" s="334">
        <f>'001 04 Pol'!BC126</f>
        <v>0</v>
      </c>
      <c r="H14" s="334">
        <f>'001 04 Pol'!BD126</f>
        <v>0</v>
      </c>
      <c r="I14" s="335">
        <f>'001 04 Pol'!BE126</f>
        <v>0</v>
      </c>
    </row>
    <row r="15" spans="1:9" s="137" customFormat="1" ht="12.75">
      <c r="A15" s="332" t="str">
        <f>'001 04 Pol'!B127</f>
        <v>M24</v>
      </c>
      <c r="B15" s="70" t="str">
        <f>'001 04 Pol'!C127</f>
        <v>Montáže vzduchotechnických zařízení</v>
      </c>
      <c r="D15" s="230"/>
      <c r="E15" s="333">
        <f>'001 04 Pol'!BA216</f>
        <v>0</v>
      </c>
      <c r="F15" s="334">
        <f>'001 04 Pol'!BB216</f>
        <v>0</v>
      </c>
      <c r="G15" s="334">
        <f>'001 04 Pol'!BC216</f>
        <v>0</v>
      </c>
      <c r="H15" s="334">
        <f>'001 04 Pol'!BD216</f>
        <v>0</v>
      </c>
      <c r="I15" s="335">
        <f>'001 04 Pol'!BE216</f>
        <v>0</v>
      </c>
    </row>
    <row r="16" spans="1:9" s="137" customFormat="1" ht="13.5" thickBot="1">
      <c r="A16" s="332" t="str">
        <f>'001 04 Pol'!B217</f>
        <v>D96</v>
      </c>
      <c r="B16" s="70" t="str">
        <f>'001 04 Pol'!C217</f>
        <v>Přesuny suti a vybouraných hmot</v>
      </c>
      <c r="D16" s="230"/>
      <c r="E16" s="333">
        <f>'001 04 Pol'!BA234</f>
        <v>0</v>
      </c>
      <c r="F16" s="334">
        <f>'001 04 Pol'!BB234</f>
        <v>0</v>
      </c>
      <c r="G16" s="334">
        <f>'001 04 Pol'!BC234</f>
        <v>0</v>
      </c>
      <c r="H16" s="334">
        <f>'001 04 Pol'!BD234</f>
        <v>0</v>
      </c>
      <c r="I16" s="335">
        <f>'001 04 Pol'!BE234</f>
        <v>0</v>
      </c>
    </row>
    <row r="17" spans="1:9" s="14" customFormat="1" ht="13.5" thickBot="1">
      <c r="A17" s="231"/>
      <c r="B17" s="232" t="s">
        <v>79</v>
      </c>
      <c r="C17" s="232"/>
      <c r="D17" s="233"/>
      <c r="E17" s="234">
        <f>SUM(E7:E16)</f>
        <v>0</v>
      </c>
      <c r="F17" s="235">
        <f>SUM(F7:F16)</f>
        <v>0</v>
      </c>
      <c r="G17" s="235">
        <f>SUM(G7:G16)</f>
        <v>0</v>
      </c>
      <c r="H17" s="235">
        <f>SUM(H7:H16)</f>
        <v>0</v>
      </c>
      <c r="I17" s="236">
        <f>SUM(I7:I16)</f>
        <v>0</v>
      </c>
    </row>
    <row r="18" spans="1:9" ht="12.75">
      <c r="A18" s="137"/>
      <c r="B18" s="137"/>
      <c r="C18" s="137"/>
      <c r="D18" s="137"/>
      <c r="E18" s="137"/>
      <c r="F18" s="137"/>
      <c r="G18" s="137"/>
      <c r="H18" s="137"/>
      <c r="I18" s="137"/>
    </row>
    <row r="19" spans="1:57" ht="19.5" customHeight="1">
      <c r="A19" s="222" t="s">
        <v>80</v>
      </c>
      <c r="B19" s="222"/>
      <c r="C19" s="222"/>
      <c r="D19" s="222"/>
      <c r="E19" s="222"/>
      <c r="F19" s="222"/>
      <c r="G19" s="237"/>
      <c r="H19" s="222"/>
      <c r="I19" s="222"/>
      <c r="BA19" s="143"/>
      <c r="BB19" s="143"/>
      <c r="BC19" s="143"/>
      <c r="BD19" s="143"/>
      <c r="BE19" s="143"/>
    </row>
    <row r="20" ht="13.5" thickBot="1"/>
    <row r="21" spans="1:9" ht="12.75">
      <c r="A21" s="175" t="s">
        <v>81</v>
      </c>
      <c r="B21" s="176"/>
      <c r="C21" s="176"/>
      <c r="D21" s="238"/>
      <c r="E21" s="239" t="s">
        <v>82</v>
      </c>
      <c r="F21" s="240" t="s">
        <v>12</v>
      </c>
      <c r="G21" s="241" t="s">
        <v>83</v>
      </c>
      <c r="H21" s="242"/>
      <c r="I21" s="243" t="s">
        <v>82</v>
      </c>
    </row>
    <row r="22" spans="1:53" ht="12.75">
      <c r="A22" s="167" t="s">
        <v>125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0</v>
      </c>
    </row>
    <row r="23" spans="1:53" ht="12.75">
      <c r="A23" s="167" t="s">
        <v>126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0</v>
      </c>
    </row>
    <row r="24" spans="1:53" ht="12.75">
      <c r="A24" s="167" t="s">
        <v>127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0</v>
      </c>
    </row>
    <row r="25" spans="1:53" ht="12.75">
      <c r="A25" s="167" t="s">
        <v>128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3" ht="12.75">
      <c r="A26" s="167" t="s">
        <v>129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1</v>
      </c>
    </row>
    <row r="27" spans="1:53" ht="12.75">
      <c r="A27" s="167" t="s">
        <v>130</v>
      </c>
      <c r="B27" s="158"/>
      <c r="C27" s="158"/>
      <c r="D27" s="244"/>
      <c r="E27" s="245"/>
      <c r="F27" s="246"/>
      <c r="G27" s="247">
        <v>0</v>
      </c>
      <c r="H27" s="248"/>
      <c r="I27" s="249">
        <f>E27+F27*G27/100</f>
        <v>0</v>
      </c>
      <c r="BA27" s="1">
        <v>1</v>
      </c>
    </row>
    <row r="28" spans="1:53" ht="12.75">
      <c r="A28" s="167" t="s">
        <v>131</v>
      </c>
      <c r="B28" s="158"/>
      <c r="C28" s="158"/>
      <c r="D28" s="244"/>
      <c r="E28" s="245"/>
      <c r="F28" s="246"/>
      <c r="G28" s="247">
        <v>0</v>
      </c>
      <c r="H28" s="248"/>
      <c r="I28" s="249">
        <f>E28+F28*G28/100</f>
        <v>0</v>
      </c>
      <c r="BA28" s="1">
        <v>2</v>
      </c>
    </row>
    <row r="29" spans="1:53" ht="12.75">
      <c r="A29" s="167" t="s">
        <v>132</v>
      </c>
      <c r="B29" s="158"/>
      <c r="C29" s="158"/>
      <c r="D29" s="244"/>
      <c r="E29" s="245"/>
      <c r="F29" s="246"/>
      <c r="G29" s="247">
        <v>0</v>
      </c>
      <c r="H29" s="248"/>
      <c r="I29" s="249">
        <f>E29+F29*G29/100</f>
        <v>0</v>
      </c>
      <c r="BA29" s="1">
        <v>2</v>
      </c>
    </row>
    <row r="30" spans="1:9" ht="13.5" thickBot="1">
      <c r="A30" s="250"/>
      <c r="B30" s="251" t="s">
        <v>84</v>
      </c>
      <c r="C30" s="252"/>
      <c r="D30" s="253"/>
      <c r="E30" s="254"/>
      <c r="F30" s="255"/>
      <c r="G30" s="255"/>
      <c r="H30" s="256">
        <f>SUM(I22:I29)</f>
        <v>0</v>
      </c>
      <c r="I30" s="257"/>
    </row>
    <row r="32" spans="2:9" ht="12.75">
      <c r="B32" s="14"/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  <row r="79" spans="6:9" ht="12.75">
      <c r="F79" s="258"/>
      <c r="G79" s="259"/>
      <c r="H79" s="259"/>
      <c r="I79" s="54"/>
    </row>
    <row r="80" spans="6:9" ht="12.75">
      <c r="F80" s="258"/>
      <c r="G80" s="259"/>
      <c r="H80" s="259"/>
      <c r="I80" s="54"/>
    </row>
    <row r="81" spans="6:9" ht="12.75">
      <c r="F81" s="258"/>
      <c r="G81" s="259"/>
      <c r="H81" s="259"/>
      <c r="I81" s="54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07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'001 04 Rek'!H1</f>
        <v>04</v>
      </c>
      <c r="G3" s="268"/>
    </row>
    <row r="4" spans="1:7" ht="13.5" thickBot="1">
      <c r="A4" s="269" t="s">
        <v>76</v>
      </c>
      <c r="B4" s="214"/>
      <c r="C4" s="215" t="s">
        <v>108</v>
      </c>
      <c r="D4" s="270"/>
      <c r="E4" s="271" t="str">
        <f>'001 04 Rek'!G2</f>
        <v>Dodávka a montáž chlazení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155</v>
      </c>
      <c r="C7" s="284" t="s">
        <v>156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456</v>
      </c>
      <c r="C8" s="295" t="s">
        <v>457</v>
      </c>
      <c r="D8" s="296" t="s">
        <v>211</v>
      </c>
      <c r="E8" s="297">
        <v>53</v>
      </c>
      <c r="F8" s="297">
        <v>0</v>
      </c>
      <c r="G8" s="298">
        <f>E8*F8</f>
        <v>0</v>
      </c>
      <c r="H8" s="299">
        <v>0.01469</v>
      </c>
      <c r="I8" s="300">
        <f>E8*H8</f>
        <v>0.77857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8"/>
      <c r="C9" s="309" t="s">
        <v>458</v>
      </c>
      <c r="D9" s="310"/>
      <c r="E9" s="311">
        <v>53</v>
      </c>
      <c r="F9" s="312"/>
      <c r="G9" s="313"/>
      <c r="H9" s="314"/>
      <c r="I9" s="306"/>
      <c r="J9" s="315"/>
      <c r="K9" s="306"/>
      <c r="M9" s="307" t="s">
        <v>458</v>
      </c>
      <c r="O9" s="292"/>
    </row>
    <row r="10" spans="1:80" ht="12.75">
      <c r="A10" s="293">
        <v>2</v>
      </c>
      <c r="B10" s="294" t="s">
        <v>459</v>
      </c>
      <c r="C10" s="295" t="s">
        <v>460</v>
      </c>
      <c r="D10" s="296" t="s">
        <v>211</v>
      </c>
      <c r="E10" s="297">
        <v>24</v>
      </c>
      <c r="F10" s="297">
        <v>0</v>
      </c>
      <c r="G10" s="298">
        <f>E10*F10</f>
        <v>0</v>
      </c>
      <c r="H10" s="299">
        <v>0.02237</v>
      </c>
      <c r="I10" s="300">
        <f>E10*H10</f>
        <v>0.53688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0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57" ht="12.75">
      <c r="A11" s="316"/>
      <c r="B11" s="317" t="s">
        <v>100</v>
      </c>
      <c r="C11" s="318" t="s">
        <v>157</v>
      </c>
      <c r="D11" s="319"/>
      <c r="E11" s="320"/>
      <c r="F11" s="321"/>
      <c r="G11" s="322">
        <f>SUM(G7:G10)</f>
        <v>0</v>
      </c>
      <c r="H11" s="323"/>
      <c r="I11" s="324">
        <f>SUM(I7:I10)</f>
        <v>1.31545</v>
      </c>
      <c r="J11" s="323"/>
      <c r="K11" s="324">
        <f>SUM(K7:K10)</f>
        <v>0</v>
      </c>
      <c r="O11" s="292">
        <v>4</v>
      </c>
      <c r="BA11" s="325">
        <f>SUM(BA7:BA10)</f>
        <v>0</v>
      </c>
      <c r="BB11" s="325">
        <f>SUM(BB7:BB10)</f>
        <v>0</v>
      </c>
      <c r="BC11" s="325">
        <f>SUM(BC7:BC10)</f>
        <v>0</v>
      </c>
      <c r="BD11" s="325">
        <f>SUM(BD7:BD10)</f>
        <v>0</v>
      </c>
      <c r="BE11" s="325">
        <f>SUM(BE7:BE10)</f>
        <v>0</v>
      </c>
    </row>
    <row r="12" spans="1:15" ht="12.75">
      <c r="A12" s="282" t="s">
        <v>97</v>
      </c>
      <c r="B12" s="283" t="s">
        <v>206</v>
      </c>
      <c r="C12" s="284" t="s">
        <v>207</v>
      </c>
      <c r="D12" s="285"/>
      <c r="E12" s="286"/>
      <c r="F12" s="286"/>
      <c r="G12" s="287"/>
      <c r="H12" s="288"/>
      <c r="I12" s="289"/>
      <c r="J12" s="290"/>
      <c r="K12" s="291"/>
      <c r="O12" s="292">
        <v>1</v>
      </c>
    </row>
    <row r="13" spans="1:80" ht="12.75">
      <c r="A13" s="293">
        <v>3</v>
      </c>
      <c r="B13" s="294" t="s">
        <v>461</v>
      </c>
      <c r="C13" s="295" t="s">
        <v>462</v>
      </c>
      <c r="D13" s="296" t="s">
        <v>211</v>
      </c>
      <c r="E13" s="297">
        <v>10</v>
      </c>
      <c r="F13" s="297">
        <v>0</v>
      </c>
      <c r="G13" s="298">
        <f>E13*F13</f>
        <v>0</v>
      </c>
      <c r="H13" s="299">
        <v>0.0197</v>
      </c>
      <c r="I13" s="300">
        <f>E13*H13</f>
        <v>0.19699999999999998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0</v>
      </c>
      <c r="AC13" s="261">
        <v>0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0</v>
      </c>
    </row>
    <row r="14" spans="1:57" ht="12.75">
      <c r="A14" s="316"/>
      <c r="B14" s="317" t="s">
        <v>100</v>
      </c>
      <c r="C14" s="318" t="s">
        <v>208</v>
      </c>
      <c r="D14" s="319"/>
      <c r="E14" s="320"/>
      <c r="F14" s="321"/>
      <c r="G14" s="322">
        <f>SUM(G12:G13)</f>
        <v>0</v>
      </c>
      <c r="H14" s="323"/>
      <c r="I14" s="324">
        <f>SUM(I12:I13)</f>
        <v>0.19699999999999998</v>
      </c>
      <c r="J14" s="323"/>
      <c r="K14" s="324">
        <f>SUM(K12:K13)</f>
        <v>0</v>
      </c>
      <c r="O14" s="292">
        <v>4</v>
      </c>
      <c r="BA14" s="325">
        <f>SUM(BA12:BA13)</f>
        <v>0</v>
      </c>
      <c r="BB14" s="325">
        <f>SUM(BB12:BB13)</f>
        <v>0</v>
      </c>
      <c r="BC14" s="325">
        <f>SUM(BC12:BC13)</f>
        <v>0</v>
      </c>
      <c r="BD14" s="325">
        <f>SUM(BD12:BD13)</f>
        <v>0</v>
      </c>
      <c r="BE14" s="325">
        <f>SUM(BE12:BE13)</f>
        <v>0</v>
      </c>
    </row>
    <row r="15" spans="1:15" ht="12.75">
      <c r="A15" s="282" t="s">
        <v>97</v>
      </c>
      <c r="B15" s="283" t="s">
        <v>213</v>
      </c>
      <c r="C15" s="284" t="s">
        <v>214</v>
      </c>
      <c r="D15" s="285"/>
      <c r="E15" s="286"/>
      <c r="F15" s="286"/>
      <c r="G15" s="287"/>
      <c r="H15" s="288"/>
      <c r="I15" s="289"/>
      <c r="J15" s="290"/>
      <c r="K15" s="291"/>
      <c r="O15" s="292">
        <v>1</v>
      </c>
    </row>
    <row r="16" spans="1:80" ht="12.75">
      <c r="A16" s="293">
        <v>4</v>
      </c>
      <c r="B16" s="294" t="s">
        <v>220</v>
      </c>
      <c r="C16" s="295" t="s">
        <v>221</v>
      </c>
      <c r="D16" s="296" t="s">
        <v>160</v>
      </c>
      <c r="E16" s="297">
        <v>3.6</v>
      </c>
      <c r="F16" s="297">
        <v>0</v>
      </c>
      <c r="G16" s="298">
        <f>E16*F16</f>
        <v>0</v>
      </c>
      <c r="H16" s="299">
        <v>0.10712</v>
      </c>
      <c r="I16" s="300">
        <f>E16*H16</f>
        <v>0.38563200000000003</v>
      </c>
      <c r="J16" s="299">
        <v>0</v>
      </c>
      <c r="K16" s="300">
        <f>E16*J16</f>
        <v>0</v>
      </c>
      <c r="O16" s="292">
        <v>2</v>
      </c>
      <c r="AA16" s="261">
        <v>1</v>
      </c>
      <c r="AB16" s="261">
        <v>1</v>
      </c>
      <c r="AC16" s="261">
        <v>1</v>
      </c>
      <c r="AZ16" s="261">
        <v>1</v>
      </c>
      <c r="BA16" s="261">
        <f>IF(AZ16=1,G16,0)</f>
        <v>0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1</v>
      </c>
    </row>
    <row r="17" spans="1:15" ht="12.75">
      <c r="A17" s="301"/>
      <c r="B17" s="308"/>
      <c r="C17" s="309" t="s">
        <v>463</v>
      </c>
      <c r="D17" s="310"/>
      <c r="E17" s="311">
        <v>3.6</v>
      </c>
      <c r="F17" s="312"/>
      <c r="G17" s="313"/>
      <c r="H17" s="314"/>
      <c r="I17" s="306"/>
      <c r="J17" s="315"/>
      <c r="K17" s="306"/>
      <c r="M17" s="307" t="s">
        <v>463</v>
      </c>
      <c r="O17" s="292"/>
    </row>
    <row r="18" spans="1:80" ht="12.75">
      <c r="A18" s="293">
        <v>5</v>
      </c>
      <c r="B18" s="294" t="s">
        <v>464</v>
      </c>
      <c r="C18" s="295" t="s">
        <v>465</v>
      </c>
      <c r="D18" s="296" t="s">
        <v>160</v>
      </c>
      <c r="E18" s="297">
        <v>7.2</v>
      </c>
      <c r="F18" s="297">
        <v>0</v>
      </c>
      <c r="G18" s="298">
        <f>E18*F18</f>
        <v>0</v>
      </c>
      <c r="H18" s="299">
        <v>0.05629</v>
      </c>
      <c r="I18" s="300">
        <f>E18*H18</f>
        <v>0.405288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15" ht="12.75">
      <c r="A19" s="301"/>
      <c r="B19" s="308"/>
      <c r="C19" s="309" t="s">
        <v>466</v>
      </c>
      <c r="D19" s="310"/>
      <c r="E19" s="311">
        <v>7.2</v>
      </c>
      <c r="F19" s="312"/>
      <c r="G19" s="313"/>
      <c r="H19" s="314"/>
      <c r="I19" s="306"/>
      <c r="J19" s="315"/>
      <c r="K19" s="306"/>
      <c r="M19" s="307" t="s">
        <v>466</v>
      </c>
      <c r="O19" s="292"/>
    </row>
    <row r="20" spans="1:80" ht="12.75">
      <c r="A20" s="293">
        <v>6</v>
      </c>
      <c r="B20" s="294" t="s">
        <v>467</v>
      </c>
      <c r="C20" s="295" t="s">
        <v>468</v>
      </c>
      <c r="D20" s="296" t="s">
        <v>160</v>
      </c>
      <c r="E20" s="297">
        <v>20</v>
      </c>
      <c r="F20" s="297">
        <v>0</v>
      </c>
      <c r="G20" s="298">
        <f>E20*F20</f>
        <v>0</v>
      </c>
      <c r="H20" s="299">
        <v>0.00012</v>
      </c>
      <c r="I20" s="300">
        <f>E20*H20</f>
        <v>0.0024000000000000002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0</v>
      </c>
      <c r="AC20" s="261">
        <v>0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0</v>
      </c>
    </row>
    <row r="21" spans="1:15" ht="12.75">
      <c r="A21" s="301"/>
      <c r="B21" s="302"/>
      <c r="C21" s="303" t="s">
        <v>469</v>
      </c>
      <c r="D21" s="304"/>
      <c r="E21" s="304"/>
      <c r="F21" s="304"/>
      <c r="G21" s="305"/>
      <c r="I21" s="306"/>
      <c r="K21" s="306"/>
      <c r="L21" s="307" t="s">
        <v>469</v>
      </c>
      <c r="O21" s="292">
        <v>3</v>
      </c>
    </row>
    <row r="22" spans="1:15" ht="12.75">
      <c r="A22" s="301"/>
      <c r="B22" s="302"/>
      <c r="C22" s="303" t="s">
        <v>470</v>
      </c>
      <c r="D22" s="304"/>
      <c r="E22" s="304"/>
      <c r="F22" s="304"/>
      <c r="G22" s="305"/>
      <c r="I22" s="306"/>
      <c r="K22" s="306"/>
      <c r="L22" s="307" t="s">
        <v>470</v>
      </c>
      <c r="O22" s="292">
        <v>3</v>
      </c>
    </row>
    <row r="23" spans="1:15" ht="12.75">
      <c r="A23" s="301"/>
      <c r="B23" s="308"/>
      <c r="C23" s="309" t="s">
        <v>471</v>
      </c>
      <c r="D23" s="310"/>
      <c r="E23" s="311">
        <v>20</v>
      </c>
      <c r="F23" s="312"/>
      <c r="G23" s="313"/>
      <c r="H23" s="314"/>
      <c r="I23" s="306"/>
      <c r="J23" s="315"/>
      <c r="K23" s="306"/>
      <c r="M23" s="307" t="s">
        <v>471</v>
      </c>
      <c r="O23" s="292"/>
    </row>
    <row r="24" spans="1:57" ht="12.75">
      <c r="A24" s="316"/>
      <c r="B24" s="317" t="s">
        <v>100</v>
      </c>
      <c r="C24" s="318" t="s">
        <v>215</v>
      </c>
      <c r="D24" s="319"/>
      <c r="E24" s="320"/>
      <c r="F24" s="321"/>
      <c r="G24" s="322">
        <f>SUM(G15:G23)</f>
        <v>0</v>
      </c>
      <c r="H24" s="323"/>
      <c r="I24" s="324">
        <f>SUM(I15:I23)</f>
        <v>0.79332</v>
      </c>
      <c r="J24" s="323"/>
      <c r="K24" s="324">
        <f>SUM(K15:K23)</f>
        <v>0</v>
      </c>
      <c r="O24" s="292">
        <v>4</v>
      </c>
      <c r="BA24" s="325">
        <f>SUM(BA15:BA23)</f>
        <v>0</v>
      </c>
      <c r="BB24" s="325">
        <f>SUM(BB15:BB23)</f>
        <v>0</v>
      </c>
      <c r="BC24" s="325">
        <f>SUM(BC15:BC23)</f>
        <v>0</v>
      </c>
      <c r="BD24" s="325">
        <f>SUM(BD15:BD23)</f>
        <v>0</v>
      </c>
      <c r="BE24" s="325">
        <f>SUM(BE15:BE23)</f>
        <v>0</v>
      </c>
    </row>
    <row r="25" spans="1:15" ht="12.75">
      <c r="A25" s="282" t="s">
        <v>97</v>
      </c>
      <c r="B25" s="283" t="s">
        <v>261</v>
      </c>
      <c r="C25" s="284" t="s">
        <v>262</v>
      </c>
      <c r="D25" s="285"/>
      <c r="E25" s="286"/>
      <c r="F25" s="286"/>
      <c r="G25" s="287"/>
      <c r="H25" s="288"/>
      <c r="I25" s="289"/>
      <c r="J25" s="290"/>
      <c r="K25" s="291"/>
      <c r="O25" s="292">
        <v>1</v>
      </c>
    </row>
    <row r="26" spans="1:80" ht="12.75">
      <c r="A26" s="293">
        <v>7</v>
      </c>
      <c r="B26" s="294" t="s">
        <v>472</v>
      </c>
      <c r="C26" s="295" t="s">
        <v>473</v>
      </c>
      <c r="D26" s="296" t="s">
        <v>160</v>
      </c>
      <c r="E26" s="297">
        <v>30</v>
      </c>
      <c r="F26" s="297">
        <v>0</v>
      </c>
      <c r="G26" s="298">
        <f>E26*F26</f>
        <v>0</v>
      </c>
      <c r="H26" s="299">
        <v>0.01838</v>
      </c>
      <c r="I26" s="300">
        <f>E26*H26</f>
        <v>0.5514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15" ht="12.75">
      <c r="A27" s="301"/>
      <c r="B27" s="302"/>
      <c r="C27" s="303" t="s">
        <v>474</v>
      </c>
      <c r="D27" s="304"/>
      <c r="E27" s="304"/>
      <c r="F27" s="304"/>
      <c r="G27" s="305"/>
      <c r="I27" s="306"/>
      <c r="K27" s="306"/>
      <c r="L27" s="307" t="s">
        <v>474</v>
      </c>
      <c r="O27" s="292">
        <v>3</v>
      </c>
    </row>
    <row r="28" spans="1:15" ht="12.75">
      <c r="A28" s="301"/>
      <c r="B28" s="302"/>
      <c r="C28" s="303" t="s">
        <v>475</v>
      </c>
      <c r="D28" s="304"/>
      <c r="E28" s="304"/>
      <c r="F28" s="304"/>
      <c r="G28" s="305"/>
      <c r="I28" s="306"/>
      <c r="K28" s="306"/>
      <c r="L28" s="307" t="s">
        <v>475</v>
      </c>
      <c r="O28" s="292">
        <v>3</v>
      </c>
    </row>
    <row r="29" spans="1:15" ht="12.75">
      <c r="A29" s="301"/>
      <c r="B29" s="308"/>
      <c r="C29" s="309" t="s">
        <v>476</v>
      </c>
      <c r="D29" s="310"/>
      <c r="E29" s="311">
        <v>30</v>
      </c>
      <c r="F29" s="312"/>
      <c r="G29" s="313"/>
      <c r="H29" s="314"/>
      <c r="I29" s="306"/>
      <c r="J29" s="315"/>
      <c r="K29" s="306"/>
      <c r="M29" s="307" t="s">
        <v>476</v>
      </c>
      <c r="O29" s="292"/>
    </row>
    <row r="30" spans="1:80" ht="12.75">
      <c r="A30" s="293">
        <v>8</v>
      </c>
      <c r="B30" s="294" t="s">
        <v>477</v>
      </c>
      <c r="C30" s="295" t="s">
        <v>478</v>
      </c>
      <c r="D30" s="296" t="s">
        <v>160</v>
      </c>
      <c r="E30" s="297">
        <v>30</v>
      </c>
      <c r="F30" s="297">
        <v>0</v>
      </c>
      <c r="G30" s="298">
        <f>E30*F30</f>
        <v>0</v>
      </c>
      <c r="H30" s="299">
        <v>0.00097</v>
      </c>
      <c r="I30" s="300">
        <f>E30*H30</f>
        <v>0.0291</v>
      </c>
      <c r="J30" s="299">
        <v>0</v>
      </c>
      <c r="K30" s="300">
        <f>E30*J30</f>
        <v>0</v>
      </c>
      <c r="O30" s="292">
        <v>2</v>
      </c>
      <c r="AA30" s="261">
        <v>1</v>
      </c>
      <c r="AB30" s="261">
        <v>1</v>
      </c>
      <c r="AC30" s="261">
        <v>1</v>
      </c>
      <c r="AZ30" s="261">
        <v>1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</v>
      </c>
      <c r="CB30" s="292">
        <v>1</v>
      </c>
    </row>
    <row r="31" spans="1:15" ht="12.75">
      <c r="A31" s="301"/>
      <c r="B31" s="308"/>
      <c r="C31" s="309" t="s">
        <v>270</v>
      </c>
      <c r="D31" s="310"/>
      <c r="E31" s="311">
        <v>30</v>
      </c>
      <c r="F31" s="312"/>
      <c r="G31" s="313"/>
      <c r="H31" s="314"/>
      <c r="I31" s="306"/>
      <c r="J31" s="315"/>
      <c r="K31" s="306"/>
      <c r="M31" s="307">
        <v>30</v>
      </c>
      <c r="O31" s="292"/>
    </row>
    <row r="32" spans="1:80" ht="12.75">
      <c r="A32" s="293">
        <v>9</v>
      </c>
      <c r="B32" s="294" t="s">
        <v>479</v>
      </c>
      <c r="C32" s="295" t="s">
        <v>480</v>
      </c>
      <c r="D32" s="296" t="s">
        <v>160</v>
      </c>
      <c r="E32" s="297">
        <v>30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15" ht="12.75">
      <c r="A33" s="301"/>
      <c r="B33" s="308"/>
      <c r="C33" s="309" t="s">
        <v>476</v>
      </c>
      <c r="D33" s="310"/>
      <c r="E33" s="311">
        <v>30</v>
      </c>
      <c r="F33" s="312"/>
      <c r="G33" s="313"/>
      <c r="H33" s="314"/>
      <c r="I33" s="306"/>
      <c r="J33" s="315"/>
      <c r="K33" s="306"/>
      <c r="M33" s="307" t="s">
        <v>476</v>
      </c>
      <c r="O33" s="292"/>
    </row>
    <row r="34" spans="1:80" ht="12.75">
      <c r="A34" s="293">
        <v>10</v>
      </c>
      <c r="B34" s="294" t="s">
        <v>481</v>
      </c>
      <c r="C34" s="295" t="s">
        <v>482</v>
      </c>
      <c r="D34" s="296" t="s">
        <v>160</v>
      </c>
      <c r="E34" s="297">
        <v>3</v>
      </c>
      <c r="F34" s="297">
        <v>0</v>
      </c>
      <c r="G34" s="298">
        <f>E34*F34</f>
        <v>0</v>
      </c>
      <c r="H34" s="299">
        <v>0.00158</v>
      </c>
      <c r="I34" s="300">
        <f>E34*H34</f>
        <v>0.00474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1</v>
      </c>
      <c r="AC34" s="261">
        <v>1</v>
      </c>
      <c r="AZ34" s="261">
        <v>1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1</v>
      </c>
    </row>
    <row r="35" spans="1:15" ht="12.75">
      <c r="A35" s="301"/>
      <c r="B35" s="302"/>
      <c r="C35" s="303" t="s">
        <v>483</v>
      </c>
      <c r="D35" s="304"/>
      <c r="E35" s="304"/>
      <c r="F35" s="304"/>
      <c r="G35" s="305"/>
      <c r="I35" s="306"/>
      <c r="K35" s="306"/>
      <c r="L35" s="307" t="s">
        <v>483</v>
      </c>
      <c r="O35" s="292">
        <v>3</v>
      </c>
    </row>
    <row r="36" spans="1:15" ht="12.75">
      <c r="A36" s="301"/>
      <c r="B36" s="302"/>
      <c r="C36" s="303" t="s">
        <v>475</v>
      </c>
      <c r="D36" s="304"/>
      <c r="E36" s="304"/>
      <c r="F36" s="304"/>
      <c r="G36" s="305"/>
      <c r="I36" s="306"/>
      <c r="K36" s="306"/>
      <c r="L36" s="307" t="s">
        <v>475</v>
      </c>
      <c r="O36" s="292">
        <v>3</v>
      </c>
    </row>
    <row r="37" spans="1:15" ht="12.75">
      <c r="A37" s="301"/>
      <c r="B37" s="308"/>
      <c r="C37" s="309" t="s">
        <v>484</v>
      </c>
      <c r="D37" s="310"/>
      <c r="E37" s="311">
        <v>3</v>
      </c>
      <c r="F37" s="312"/>
      <c r="G37" s="313"/>
      <c r="H37" s="314"/>
      <c r="I37" s="306"/>
      <c r="J37" s="315"/>
      <c r="K37" s="306"/>
      <c r="M37" s="307" t="s">
        <v>484</v>
      </c>
      <c r="O37" s="292"/>
    </row>
    <row r="38" spans="1:57" ht="12.75">
      <c r="A38" s="316"/>
      <c r="B38" s="317" t="s">
        <v>100</v>
      </c>
      <c r="C38" s="318" t="s">
        <v>263</v>
      </c>
      <c r="D38" s="319"/>
      <c r="E38" s="320"/>
      <c r="F38" s="321"/>
      <c r="G38" s="322">
        <f>SUM(G25:G37)</f>
        <v>0</v>
      </c>
      <c r="H38" s="323"/>
      <c r="I38" s="324">
        <f>SUM(I25:I37)</f>
        <v>0.58524</v>
      </c>
      <c r="J38" s="323"/>
      <c r="K38" s="324">
        <f>SUM(K25:K37)</f>
        <v>0</v>
      </c>
      <c r="O38" s="292">
        <v>4</v>
      </c>
      <c r="BA38" s="325">
        <f>SUM(BA25:BA37)</f>
        <v>0</v>
      </c>
      <c r="BB38" s="325">
        <f>SUM(BB25:BB37)</f>
        <v>0</v>
      </c>
      <c r="BC38" s="325">
        <f>SUM(BC25:BC37)</f>
        <v>0</v>
      </c>
      <c r="BD38" s="325">
        <f>SUM(BD25:BD37)</f>
        <v>0</v>
      </c>
      <c r="BE38" s="325">
        <f>SUM(BE25:BE37)</f>
        <v>0</v>
      </c>
    </row>
    <row r="39" spans="1:15" ht="12.75">
      <c r="A39" s="282" t="s">
        <v>97</v>
      </c>
      <c r="B39" s="283" t="s">
        <v>302</v>
      </c>
      <c r="C39" s="284" t="s">
        <v>303</v>
      </c>
      <c r="D39" s="285"/>
      <c r="E39" s="286"/>
      <c r="F39" s="286"/>
      <c r="G39" s="287"/>
      <c r="H39" s="288"/>
      <c r="I39" s="289"/>
      <c r="J39" s="290"/>
      <c r="K39" s="291"/>
      <c r="O39" s="292">
        <v>1</v>
      </c>
    </row>
    <row r="40" spans="1:80" ht="12.75">
      <c r="A40" s="293">
        <v>11</v>
      </c>
      <c r="B40" s="294" t="s">
        <v>485</v>
      </c>
      <c r="C40" s="295" t="s">
        <v>486</v>
      </c>
      <c r="D40" s="296" t="s">
        <v>211</v>
      </c>
      <c r="E40" s="297">
        <v>14</v>
      </c>
      <c r="F40" s="297">
        <v>0</v>
      </c>
      <c r="G40" s="298">
        <f>E40*F40</f>
        <v>0</v>
      </c>
      <c r="H40" s="299">
        <v>0</v>
      </c>
      <c r="I40" s="300">
        <f>E40*H40</f>
        <v>0</v>
      </c>
      <c r="J40" s="299">
        <v>-0.0002</v>
      </c>
      <c r="K40" s="300">
        <f>E40*J40</f>
        <v>-0.0028</v>
      </c>
      <c r="O40" s="292">
        <v>2</v>
      </c>
      <c r="AA40" s="261">
        <v>1</v>
      </c>
      <c r="AB40" s="261">
        <v>1</v>
      </c>
      <c r="AC40" s="261">
        <v>1</v>
      </c>
      <c r="AZ40" s="261">
        <v>1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1</v>
      </c>
    </row>
    <row r="41" spans="1:15" ht="12.75">
      <c r="A41" s="301"/>
      <c r="B41" s="302"/>
      <c r="C41" s="303" t="s">
        <v>310</v>
      </c>
      <c r="D41" s="304"/>
      <c r="E41" s="304"/>
      <c r="F41" s="304"/>
      <c r="G41" s="305"/>
      <c r="I41" s="306"/>
      <c r="K41" s="306"/>
      <c r="L41" s="307" t="s">
        <v>310</v>
      </c>
      <c r="O41" s="292">
        <v>3</v>
      </c>
    </row>
    <row r="42" spans="1:15" ht="12.75">
      <c r="A42" s="301"/>
      <c r="B42" s="308"/>
      <c r="C42" s="309" t="s">
        <v>487</v>
      </c>
      <c r="D42" s="310"/>
      <c r="E42" s="311">
        <v>6</v>
      </c>
      <c r="F42" s="312"/>
      <c r="G42" s="313"/>
      <c r="H42" s="314"/>
      <c r="I42" s="306"/>
      <c r="J42" s="315"/>
      <c r="K42" s="306"/>
      <c r="M42" s="307" t="s">
        <v>487</v>
      </c>
      <c r="O42" s="292"/>
    </row>
    <row r="43" spans="1:15" ht="12.75">
      <c r="A43" s="301"/>
      <c r="B43" s="308"/>
      <c r="C43" s="309" t="s">
        <v>488</v>
      </c>
      <c r="D43" s="310"/>
      <c r="E43" s="311">
        <v>4</v>
      </c>
      <c r="F43" s="312"/>
      <c r="G43" s="313"/>
      <c r="H43" s="314"/>
      <c r="I43" s="306"/>
      <c r="J43" s="315"/>
      <c r="K43" s="306"/>
      <c r="M43" s="307" t="s">
        <v>488</v>
      </c>
      <c r="O43" s="292"/>
    </row>
    <row r="44" spans="1:15" ht="12.75">
      <c r="A44" s="301"/>
      <c r="B44" s="308"/>
      <c r="C44" s="309" t="s">
        <v>489</v>
      </c>
      <c r="D44" s="310"/>
      <c r="E44" s="311">
        <v>4</v>
      </c>
      <c r="F44" s="312"/>
      <c r="G44" s="313"/>
      <c r="H44" s="314"/>
      <c r="I44" s="306"/>
      <c r="J44" s="315"/>
      <c r="K44" s="306"/>
      <c r="M44" s="307" t="s">
        <v>489</v>
      </c>
      <c r="O44" s="292"/>
    </row>
    <row r="45" spans="1:80" ht="12.75">
      <c r="A45" s="293">
        <v>12</v>
      </c>
      <c r="B45" s="294" t="s">
        <v>490</v>
      </c>
      <c r="C45" s="295" t="s">
        <v>491</v>
      </c>
      <c r="D45" s="296" t="s">
        <v>211</v>
      </c>
      <c r="E45" s="297">
        <v>6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-0.0004</v>
      </c>
      <c r="K45" s="300">
        <f>E45*J45</f>
        <v>-0.0024000000000000002</v>
      </c>
      <c r="O45" s="292">
        <v>2</v>
      </c>
      <c r="AA45" s="261">
        <v>1</v>
      </c>
      <c r="AB45" s="261">
        <v>1</v>
      </c>
      <c r="AC45" s="261">
        <v>1</v>
      </c>
      <c r="AZ45" s="261">
        <v>1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1</v>
      </c>
    </row>
    <row r="46" spans="1:15" ht="12.75">
      <c r="A46" s="301"/>
      <c r="B46" s="302"/>
      <c r="C46" s="303" t="s">
        <v>310</v>
      </c>
      <c r="D46" s="304"/>
      <c r="E46" s="304"/>
      <c r="F46" s="304"/>
      <c r="G46" s="305"/>
      <c r="I46" s="306"/>
      <c r="K46" s="306"/>
      <c r="L46" s="307" t="s">
        <v>310</v>
      </c>
      <c r="O46" s="292">
        <v>3</v>
      </c>
    </row>
    <row r="47" spans="1:15" ht="12.75">
      <c r="A47" s="301"/>
      <c r="B47" s="308"/>
      <c r="C47" s="309" t="s">
        <v>492</v>
      </c>
      <c r="D47" s="310"/>
      <c r="E47" s="311">
        <v>6</v>
      </c>
      <c r="F47" s="312"/>
      <c r="G47" s="313"/>
      <c r="H47" s="314"/>
      <c r="I47" s="306"/>
      <c r="J47" s="315"/>
      <c r="K47" s="306"/>
      <c r="M47" s="307" t="s">
        <v>492</v>
      </c>
      <c r="O47" s="292"/>
    </row>
    <row r="48" spans="1:80" ht="12.75">
      <c r="A48" s="293">
        <v>13</v>
      </c>
      <c r="B48" s="294" t="s">
        <v>493</v>
      </c>
      <c r="C48" s="295" t="s">
        <v>494</v>
      </c>
      <c r="D48" s="296" t="s">
        <v>211</v>
      </c>
      <c r="E48" s="297">
        <v>27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>
        <v>-0.001</v>
      </c>
      <c r="K48" s="300">
        <f>E48*J48</f>
        <v>-0.027</v>
      </c>
      <c r="O48" s="292">
        <v>2</v>
      </c>
      <c r="AA48" s="261">
        <v>1</v>
      </c>
      <c r="AB48" s="261">
        <v>1</v>
      </c>
      <c r="AC48" s="261">
        <v>1</v>
      </c>
      <c r="AZ48" s="261">
        <v>1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1</v>
      </c>
    </row>
    <row r="49" spans="1:15" ht="12.75">
      <c r="A49" s="301"/>
      <c r="B49" s="302"/>
      <c r="C49" s="303" t="s">
        <v>310</v>
      </c>
      <c r="D49" s="304"/>
      <c r="E49" s="304"/>
      <c r="F49" s="304"/>
      <c r="G49" s="305"/>
      <c r="I49" s="306"/>
      <c r="K49" s="306"/>
      <c r="L49" s="307" t="s">
        <v>310</v>
      </c>
      <c r="O49" s="292">
        <v>3</v>
      </c>
    </row>
    <row r="50" spans="1:15" ht="12.75">
      <c r="A50" s="301"/>
      <c r="B50" s="308"/>
      <c r="C50" s="309" t="s">
        <v>495</v>
      </c>
      <c r="D50" s="310"/>
      <c r="E50" s="311">
        <v>8</v>
      </c>
      <c r="F50" s="312"/>
      <c r="G50" s="313"/>
      <c r="H50" s="314"/>
      <c r="I50" s="306"/>
      <c r="J50" s="315"/>
      <c r="K50" s="306"/>
      <c r="M50" s="307" t="s">
        <v>495</v>
      </c>
      <c r="O50" s="292"/>
    </row>
    <row r="51" spans="1:15" ht="12.75">
      <c r="A51" s="301"/>
      <c r="B51" s="308"/>
      <c r="C51" s="309" t="s">
        <v>496</v>
      </c>
      <c r="D51" s="310"/>
      <c r="E51" s="311">
        <v>12</v>
      </c>
      <c r="F51" s="312"/>
      <c r="G51" s="313"/>
      <c r="H51" s="314"/>
      <c r="I51" s="306"/>
      <c r="J51" s="315"/>
      <c r="K51" s="306"/>
      <c r="M51" s="307" t="s">
        <v>496</v>
      </c>
      <c r="O51" s="292"/>
    </row>
    <row r="52" spans="1:15" ht="12.75">
      <c r="A52" s="301"/>
      <c r="B52" s="308"/>
      <c r="C52" s="309" t="s">
        <v>497</v>
      </c>
      <c r="D52" s="310"/>
      <c r="E52" s="311">
        <v>7</v>
      </c>
      <c r="F52" s="312"/>
      <c r="G52" s="313"/>
      <c r="H52" s="314"/>
      <c r="I52" s="306"/>
      <c r="J52" s="315"/>
      <c r="K52" s="306"/>
      <c r="M52" s="307" t="s">
        <v>497</v>
      </c>
      <c r="O52" s="292"/>
    </row>
    <row r="53" spans="1:80" ht="12.75">
      <c r="A53" s="293">
        <v>14</v>
      </c>
      <c r="B53" s="294" t="s">
        <v>498</v>
      </c>
      <c r="C53" s="295" t="s">
        <v>499</v>
      </c>
      <c r="D53" s="296" t="s">
        <v>211</v>
      </c>
      <c r="E53" s="297">
        <v>6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-0.001</v>
      </c>
      <c r="K53" s="300">
        <f>E53*J53</f>
        <v>-0.006</v>
      </c>
      <c r="O53" s="292">
        <v>2</v>
      </c>
      <c r="AA53" s="261">
        <v>1</v>
      </c>
      <c r="AB53" s="261">
        <v>1</v>
      </c>
      <c r="AC53" s="261">
        <v>1</v>
      </c>
      <c r="AZ53" s="261">
        <v>1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1</v>
      </c>
    </row>
    <row r="54" spans="1:15" ht="12.75">
      <c r="A54" s="301"/>
      <c r="B54" s="302"/>
      <c r="C54" s="303" t="s">
        <v>310</v>
      </c>
      <c r="D54" s="304"/>
      <c r="E54" s="304"/>
      <c r="F54" s="304"/>
      <c r="G54" s="305"/>
      <c r="I54" s="306"/>
      <c r="K54" s="306"/>
      <c r="L54" s="307" t="s">
        <v>310</v>
      </c>
      <c r="O54" s="292">
        <v>3</v>
      </c>
    </row>
    <row r="55" spans="1:15" ht="12.75">
      <c r="A55" s="301"/>
      <c r="B55" s="308"/>
      <c r="C55" s="309" t="s">
        <v>492</v>
      </c>
      <c r="D55" s="310"/>
      <c r="E55" s="311">
        <v>6</v>
      </c>
      <c r="F55" s="312"/>
      <c r="G55" s="313"/>
      <c r="H55" s="314"/>
      <c r="I55" s="306"/>
      <c r="J55" s="315"/>
      <c r="K55" s="306"/>
      <c r="M55" s="307" t="s">
        <v>492</v>
      </c>
      <c r="O55" s="292"/>
    </row>
    <row r="56" spans="1:80" ht="12.75">
      <c r="A56" s="293">
        <v>15</v>
      </c>
      <c r="B56" s="294" t="s">
        <v>500</v>
      </c>
      <c r="C56" s="295" t="s">
        <v>501</v>
      </c>
      <c r="D56" s="296" t="s">
        <v>211</v>
      </c>
      <c r="E56" s="297">
        <v>24</v>
      </c>
      <c r="F56" s="297">
        <v>0</v>
      </c>
      <c r="G56" s="298">
        <f>E56*F56</f>
        <v>0</v>
      </c>
      <c r="H56" s="299">
        <v>0.00067</v>
      </c>
      <c r="I56" s="300">
        <f>E56*H56</f>
        <v>0.01608</v>
      </c>
      <c r="J56" s="299">
        <v>-0.002</v>
      </c>
      <c r="K56" s="300">
        <f>E56*J56</f>
        <v>-0.048</v>
      </c>
      <c r="O56" s="292">
        <v>2</v>
      </c>
      <c r="AA56" s="261">
        <v>1</v>
      </c>
      <c r="AB56" s="261">
        <v>1</v>
      </c>
      <c r="AC56" s="261">
        <v>1</v>
      </c>
      <c r="AZ56" s="261">
        <v>1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1</v>
      </c>
    </row>
    <row r="57" spans="1:15" ht="12.75">
      <c r="A57" s="301"/>
      <c r="B57" s="302"/>
      <c r="C57" s="303" t="s">
        <v>310</v>
      </c>
      <c r="D57" s="304"/>
      <c r="E57" s="304"/>
      <c r="F57" s="304"/>
      <c r="G57" s="305"/>
      <c r="I57" s="306"/>
      <c r="K57" s="306"/>
      <c r="L57" s="307" t="s">
        <v>310</v>
      </c>
      <c r="O57" s="292">
        <v>3</v>
      </c>
    </row>
    <row r="58" spans="1:15" ht="12.75">
      <c r="A58" s="301"/>
      <c r="B58" s="308"/>
      <c r="C58" s="309" t="s">
        <v>487</v>
      </c>
      <c r="D58" s="310"/>
      <c r="E58" s="311">
        <v>6</v>
      </c>
      <c r="F58" s="312"/>
      <c r="G58" s="313"/>
      <c r="H58" s="314"/>
      <c r="I58" s="306"/>
      <c r="J58" s="315"/>
      <c r="K58" s="306"/>
      <c r="M58" s="307" t="s">
        <v>487</v>
      </c>
      <c r="O58" s="292"/>
    </row>
    <row r="59" spans="1:15" ht="12.75">
      <c r="A59" s="301"/>
      <c r="B59" s="308"/>
      <c r="C59" s="309" t="s">
        <v>502</v>
      </c>
      <c r="D59" s="310"/>
      <c r="E59" s="311">
        <v>8</v>
      </c>
      <c r="F59" s="312"/>
      <c r="G59" s="313"/>
      <c r="H59" s="314"/>
      <c r="I59" s="306"/>
      <c r="J59" s="315"/>
      <c r="K59" s="306"/>
      <c r="M59" s="307" t="s">
        <v>502</v>
      </c>
      <c r="O59" s="292"/>
    </row>
    <row r="60" spans="1:15" ht="12.75">
      <c r="A60" s="301"/>
      <c r="B60" s="308"/>
      <c r="C60" s="309" t="s">
        <v>503</v>
      </c>
      <c r="D60" s="310"/>
      <c r="E60" s="311">
        <v>10</v>
      </c>
      <c r="F60" s="312"/>
      <c r="G60" s="313"/>
      <c r="H60" s="314"/>
      <c r="I60" s="306"/>
      <c r="J60" s="315"/>
      <c r="K60" s="306"/>
      <c r="M60" s="307" t="s">
        <v>503</v>
      </c>
      <c r="O60" s="292"/>
    </row>
    <row r="61" spans="1:80" ht="12.75">
      <c r="A61" s="293">
        <v>16</v>
      </c>
      <c r="B61" s="294" t="s">
        <v>305</v>
      </c>
      <c r="C61" s="295" t="s">
        <v>306</v>
      </c>
      <c r="D61" s="296" t="s">
        <v>211</v>
      </c>
      <c r="E61" s="297">
        <v>10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-0.008</v>
      </c>
      <c r="K61" s="300">
        <f>E61*J61</f>
        <v>-0.08</v>
      </c>
      <c r="O61" s="292">
        <v>2</v>
      </c>
      <c r="AA61" s="261">
        <v>1</v>
      </c>
      <c r="AB61" s="261">
        <v>1</v>
      </c>
      <c r="AC61" s="261">
        <v>1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</v>
      </c>
    </row>
    <row r="62" spans="1:15" ht="12.75">
      <c r="A62" s="301"/>
      <c r="B62" s="302"/>
      <c r="C62" s="303" t="s">
        <v>310</v>
      </c>
      <c r="D62" s="304"/>
      <c r="E62" s="304"/>
      <c r="F62" s="304"/>
      <c r="G62" s="305"/>
      <c r="I62" s="306"/>
      <c r="K62" s="306"/>
      <c r="L62" s="307" t="s">
        <v>310</v>
      </c>
      <c r="O62" s="292">
        <v>3</v>
      </c>
    </row>
    <row r="63" spans="1:15" ht="12.75">
      <c r="A63" s="301"/>
      <c r="B63" s="308"/>
      <c r="C63" s="309" t="s">
        <v>503</v>
      </c>
      <c r="D63" s="310"/>
      <c r="E63" s="311">
        <v>10</v>
      </c>
      <c r="F63" s="312"/>
      <c r="G63" s="313"/>
      <c r="H63" s="314"/>
      <c r="I63" s="306"/>
      <c r="J63" s="315"/>
      <c r="K63" s="306"/>
      <c r="M63" s="307" t="s">
        <v>503</v>
      </c>
      <c r="O63" s="292"/>
    </row>
    <row r="64" spans="1:80" ht="12.75">
      <c r="A64" s="293">
        <v>17</v>
      </c>
      <c r="B64" s="294" t="s">
        <v>504</v>
      </c>
      <c r="C64" s="295" t="s">
        <v>505</v>
      </c>
      <c r="D64" s="296" t="s">
        <v>309</v>
      </c>
      <c r="E64" s="297">
        <v>24</v>
      </c>
      <c r="F64" s="297">
        <v>0</v>
      </c>
      <c r="G64" s="298">
        <f>E64*F64</f>
        <v>0</v>
      </c>
      <c r="H64" s="299">
        <v>0.00049</v>
      </c>
      <c r="I64" s="300">
        <f>E64*H64</f>
        <v>0.01176</v>
      </c>
      <c r="J64" s="299">
        <v>-0.019</v>
      </c>
      <c r="K64" s="300">
        <f>E64*J64</f>
        <v>-0.45599999999999996</v>
      </c>
      <c r="O64" s="292">
        <v>2</v>
      </c>
      <c r="AA64" s="261">
        <v>1</v>
      </c>
      <c r="AB64" s="261">
        <v>1</v>
      </c>
      <c r="AC64" s="261">
        <v>1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</v>
      </c>
    </row>
    <row r="65" spans="1:15" ht="12.75">
      <c r="A65" s="301"/>
      <c r="B65" s="302"/>
      <c r="C65" s="303"/>
      <c r="D65" s="304"/>
      <c r="E65" s="304"/>
      <c r="F65" s="304"/>
      <c r="G65" s="305"/>
      <c r="I65" s="306"/>
      <c r="K65" s="306"/>
      <c r="L65" s="307"/>
      <c r="O65" s="292">
        <v>3</v>
      </c>
    </row>
    <row r="66" spans="1:15" ht="12.75">
      <c r="A66" s="301"/>
      <c r="B66" s="308"/>
      <c r="C66" s="309" t="s">
        <v>506</v>
      </c>
      <c r="D66" s="310"/>
      <c r="E66" s="311">
        <v>24</v>
      </c>
      <c r="F66" s="312"/>
      <c r="G66" s="313"/>
      <c r="H66" s="314"/>
      <c r="I66" s="306"/>
      <c r="J66" s="315"/>
      <c r="K66" s="306"/>
      <c r="M66" s="307" t="s">
        <v>506</v>
      </c>
      <c r="O66" s="292"/>
    </row>
    <row r="67" spans="1:57" ht="12.75">
      <c r="A67" s="316"/>
      <c r="B67" s="317" t="s">
        <v>100</v>
      </c>
      <c r="C67" s="318" t="s">
        <v>304</v>
      </c>
      <c r="D67" s="319"/>
      <c r="E67" s="320"/>
      <c r="F67" s="321"/>
      <c r="G67" s="322">
        <f>SUM(G39:G66)</f>
        <v>0</v>
      </c>
      <c r="H67" s="323"/>
      <c r="I67" s="324">
        <f>SUM(I39:I66)</f>
        <v>0.02784</v>
      </c>
      <c r="J67" s="323"/>
      <c r="K67" s="324">
        <f>SUM(K39:K66)</f>
        <v>-0.6222</v>
      </c>
      <c r="O67" s="292">
        <v>4</v>
      </c>
      <c r="BA67" s="325">
        <f>SUM(BA39:BA66)</f>
        <v>0</v>
      </c>
      <c r="BB67" s="325">
        <f>SUM(BB39:BB66)</f>
        <v>0</v>
      </c>
      <c r="BC67" s="325">
        <f>SUM(BC39:BC66)</f>
        <v>0</v>
      </c>
      <c r="BD67" s="325">
        <f>SUM(BD39:BD66)</f>
        <v>0</v>
      </c>
      <c r="BE67" s="325">
        <f>SUM(BE39:BE66)</f>
        <v>0</v>
      </c>
    </row>
    <row r="68" spans="1:15" ht="12.75">
      <c r="A68" s="282" t="s">
        <v>97</v>
      </c>
      <c r="B68" s="283" t="s">
        <v>323</v>
      </c>
      <c r="C68" s="284" t="s">
        <v>324</v>
      </c>
      <c r="D68" s="285"/>
      <c r="E68" s="286"/>
      <c r="F68" s="286"/>
      <c r="G68" s="287"/>
      <c r="H68" s="288"/>
      <c r="I68" s="289"/>
      <c r="J68" s="290"/>
      <c r="K68" s="291"/>
      <c r="O68" s="292">
        <v>1</v>
      </c>
    </row>
    <row r="69" spans="1:80" ht="12.75">
      <c r="A69" s="293">
        <v>18</v>
      </c>
      <c r="B69" s="294" t="s">
        <v>326</v>
      </c>
      <c r="C69" s="295" t="s">
        <v>327</v>
      </c>
      <c r="D69" s="296" t="s">
        <v>328</v>
      </c>
      <c r="E69" s="297">
        <v>2.91885</v>
      </c>
      <c r="F69" s="297">
        <v>0</v>
      </c>
      <c r="G69" s="298">
        <f>E69*F69</f>
        <v>0</v>
      </c>
      <c r="H69" s="299">
        <v>0</v>
      </c>
      <c r="I69" s="300">
        <f>E69*H69</f>
        <v>0</v>
      </c>
      <c r="J69" s="299"/>
      <c r="K69" s="300">
        <f>E69*J69</f>
        <v>0</v>
      </c>
      <c r="O69" s="292">
        <v>2</v>
      </c>
      <c r="AA69" s="261">
        <v>7</v>
      </c>
      <c r="AB69" s="261">
        <v>1</v>
      </c>
      <c r="AC69" s="261">
        <v>2</v>
      </c>
      <c r="AZ69" s="261">
        <v>1</v>
      </c>
      <c r="BA69" s="261">
        <f>IF(AZ69=1,G69,0)</f>
        <v>0</v>
      </c>
      <c r="BB69" s="261">
        <f>IF(AZ69=2,G69,0)</f>
        <v>0</v>
      </c>
      <c r="BC69" s="261">
        <f>IF(AZ69=3,G69,0)</f>
        <v>0</v>
      </c>
      <c r="BD69" s="261">
        <f>IF(AZ69=4,G69,0)</f>
        <v>0</v>
      </c>
      <c r="BE69" s="261">
        <f>IF(AZ69=5,G69,0)</f>
        <v>0</v>
      </c>
      <c r="CA69" s="292">
        <v>7</v>
      </c>
      <c r="CB69" s="292">
        <v>1</v>
      </c>
    </row>
    <row r="70" spans="1:15" ht="12.75">
      <c r="A70" s="301"/>
      <c r="B70" s="302"/>
      <c r="C70" s="303" t="s">
        <v>310</v>
      </c>
      <c r="D70" s="304"/>
      <c r="E70" s="304"/>
      <c r="F70" s="304"/>
      <c r="G70" s="305"/>
      <c r="I70" s="306"/>
      <c r="K70" s="306"/>
      <c r="L70" s="307" t="s">
        <v>310</v>
      </c>
      <c r="O70" s="292">
        <v>3</v>
      </c>
    </row>
    <row r="71" spans="1:57" ht="12.75">
      <c r="A71" s="316"/>
      <c r="B71" s="317" t="s">
        <v>100</v>
      </c>
      <c r="C71" s="318" t="s">
        <v>325</v>
      </c>
      <c r="D71" s="319"/>
      <c r="E71" s="320"/>
      <c r="F71" s="321"/>
      <c r="G71" s="322">
        <f>SUM(G68:G70)</f>
        <v>0</v>
      </c>
      <c r="H71" s="323"/>
      <c r="I71" s="324">
        <f>SUM(I68:I70)</f>
        <v>0</v>
      </c>
      <c r="J71" s="323"/>
      <c r="K71" s="324">
        <f>SUM(K68:K70)</f>
        <v>0</v>
      </c>
      <c r="O71" s="292">
        <v>4</v>
      </c>
      <c r="BA71" s="325">
        <f>SUM(BA68:BA70)</f>
        <v>0</v>
      </c>
      <c r="BB71" s="325">
        <f>SUM(BB68:BB70)</f>
        <v>0</v>
      </c>
      <c r="BC71" s="325">
        <f>SUM(BC68:BC70)</f>
        <v>0</v>
      </c>
      <c r="BD71" s="325">
        <f>SUM(BD68:BD70)</f>
        <v>0</v>
      </c>
      <c r="BE71" s="325">
        <f>SUM(BE68:BE70)</f>
        <v>0</v>
      </c>
    </row>
    <row r="72" spans="1:15" ht="12.75">
      <c r="A72" s="282" t="s">
        <v>97</v>
      </c>
      <c r="B72" s="283" t="s">
        <v>507</v>
      </c>
      <c r="C72" s="284" t="s">
        <v>508</v>
      </c>
      <c r="D72" s="285"/>
      <c r="E72" s="286"/>
      <c r="F72" s="286"/>
      <c r="G72" s="287"/>
      <c r="H72" s="288"/>
      <c r="I72" s="289"/>
      <c r="J72" s="290"/>
      <c r="K72" s="291"/>
      <c r="O72" s="292">
        <v>1</v>
      </c>
    </row>
    <row r="73" spans="1:80" ht="12.75">
      <c r="A73" s="293">
        <v>19</v>
      </c>
      <c r="B73" s="294" t="s">
        <v>510</v>
      </c>
      <c r="C73" s="295" t="s">
        <v>511</v>
      </c>
      <c r="D73" s="296" t="s">
        <v>309</v>
      </c>
      <c r="E73" s="297">
        <v>3.5</v>
      </c>
      <c r="F73" s="297">
        <v>0</v>
      </c>
      <c r="G73" s="298">
        <f>E73*F73</f>
        <v>0</v>
      </c>
      <c r="H73" s="299">
        <v>0.00034</v>
      </c>
      <c r="I73" s="300">
        <f>E73*H73</f>
        <v>0.00119</v>
      </c>
      <c r="J73" s="299">
        <v>0</v>
      </c>
      <c r="K73" s="300">
        <f>E73*J73</f>
        <v>0</v>
      </c>
      <c r="O73" s="292">
        <v>2</v>
      </c>
      <c r="AA73" s="261">
        <v>1</v>
      </c>
      <c r="AB73" s="261">
        <v>7</v>
      </c>
      <c r="AC73" s="261">
        <v>7</v>
      </c>
      <c r="AZ73" s="261">
        <v>2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1</v>
      </c>
      <c r="CB73" s="292">
        <v>7</v>
      </c>
    </row>
    <row r="74" spans="1:15" ht="12.75">
      <c r="A74" s="301"/>
      <c r="B74" s="302"/>
      <c r="C74" s="303"/>
      <c r="D74" s="304"/>
      <c r="E74" s="304"/>
      <c r="F74" s="304"/>
      <c r="G74" s="305"/>
      <c r="I74" s="306"/>
      <c r="K74" s="306"/>
      <c r="L74" s="307"/>
      <c r="O74" s="292">
        <v>3</v>
      </c>
    </row>
    <row r="75" spans="1:15" ht="12.75">
      <c r="A75" s="301"/>
      <c r="B75" s="308"/>
      <c r="C75" s="309" t="s">
        <v>512</v>
      </c>
      <c r="D75" s="310"/>
      <c r="E75" s="311">
        <v>3.5</v>
      </c>
      <c r="F75" s="312"/>
      <c r="G75" s="313"/>
      <c r="H75" s="314"/>
      <c r="I75" s="306"/>
      <c r="J75" s="315"/>
      <c r="K75" s="306"/>
      <c r="M75" s="307" t="s">
        <v>512</v>
      </c>
      <c r="O75" s="292"/>
    </row>
    <row r="76" spans="1:80" ht="22.5">
      <c r="A76" s="293">
        <v>20</v>
      </c>
      <c r="B76" s="294" t="s">
        <v>513</v>
      </c>
      <c r="C76" s="295" t="s">
        <v>514</v>
      </c>
      <c r="D76" s="296" t="s">
        <v>309</v>
      </c>
      <c r="E76" s="297">
        <v>46.5</v>
      </c>
      <c r="F76" s="297">
        <v>0</v>
      </c>
      <c r="G76" s="298">
        <f>E76*F76</f>
        <v>0</v>
      </c>
      <c r="H76" s="299">
        <v>0.00152</v>
      </c>
      <c r="I76" s="300">
        <f>E76*H76</f>
        <v>0.07068</v>
      </c>
      <c r="J76" s="299">
        <v>0</v>
      </c>
      <c r="K76" s="300">
        <f>E76*J76</f>
        <v>0</v>
      </c>
      <c r="O76" s="292">
        <v>2</v>
      </c>
      <c r="AA76" s="261">
        <v>1</v>
      </c>
      <c r="AB76" s="261">
        <v>7</v>
      </c>
      <c r="AC76" s="261">
        <v>7</v>
      </c>
      <c r="AZ76" s="261">
        <v>2</v>
      </c>
      <c r="BA76" s="261">
        <f>IF(AZ76=1,G76,0)</f>
        <v>0</v>
      </c>
      <c r="BB76" s="261">
        <f>IF(AZ76=2,G76,0)</f>
        <v>0</v>
      </c>
      <c r="BC76" s="261">
        <f>IF(AZ76=3,G76,0)</f>
        <v>0</v>
      </c>
      <c r="BD76" s="261">
        <f>IF(AZ76=4,G76,0)</f>
        <v>0</v>
      </c>
      <c r="BE76" s="261">
        <f>IF(AZ76=5,G76,0)</f>
        <v>0</v>
      </c>
      <c r="CA76" s="292">
        <v>1</v>
      </c>
      <c r="CB76" s="292">
        <v>7</v>
      </c>
    </row>
    <row r="77" spans="1:15" ht="12.75">
      <c r="A77" s="301"/>
      <c r="B77" s="302"/>
      <c r="C77" s="303" t="s">
        <v>515</v>
      </c>
      <c r="D77" s="304"/>
      <c r="E77" s="304"/>
      <c r="F77" s="304"/>
      <c r="G77" s="305"/>
      <c r="I77" s="306"/>
      <c r="K77" s="306"/>
      <c r="L77" s="307" t="s">
        <v>515</v>
      </c>
      <c r="O77" s="292">
        <v>3</v>
      </c>
    </row>
    <row r="78" spans="1:15" ht="12.75">
      <c r="A78" s="301"/>
      <c r="B78" s="302"/>
      <c r="C78" s="303" t="s">
        <v>516</v>
      </c>
      <c r="D78" s="304"/>
      <c r="E78" s="304"/>
      <c r="F78" s="304"/>
      <c r="G78" s="305"/>
      <c r="I78" s="306"/>
      <c r="K78" s="306"/>
      <c r="L78" s="307" t="s">
        <v>516</v>
      </c>
      <c r="O78" s="292">
        <v>3</v>
      </c>
    </row>
    <row r="79" spans="1:15" ht="22.5">
      <c r="A79" s="301"/>
      <c r="B79" s="302"/>
      <c r="C79" s="303" t="s">
        <v>517</v>
      </c>
      <c r="D79" s="304"/>
      <c r="E79" s="304"/>
      <c r="F79" s="304"/>
      <c r="G79" s="305"/>
      <c r="I79" s="306"/>
      <c r="K79" s="306"/>
      <c r="L79" s="307" t="s">
        <v>517</v>
      </c>
      <c r="O79" s="292">
        <v>3</v>
      </c>
    </row>
    <row r="80" spans="1:15" ht="12.75">
      <c r="A80" s="301"/>
      <c r="B80" s="302"/>
      <c r="C80" s="303" t="s">
        <v>518</v>
      </c>
      <c r="D80" s="304"/>
      <c r="E80" s="304"/>
      <c r="F80" s="304"/>
      <c r="G80" s="305"/>
      <c r="I80" s="306"/>
      <c r="K80" s="306"/>
      <c r="L80" s="307" t="s">
        <v>518</v>
      </c>
      <c r="O80" s="292">
        <v>3</v>
      </c>
    </row>
    <row r="81" spans="1:15" ht="12.75">
      <c r="A81" s="301"/>
      <c r="B81" s="302"/>
      <c r="C81" s="303" t="s">
        <v>519</v>
      </c>
      <c r="D81" s="304"/>
      <c r="E81" s="304"/>
      <c r="F81" s="304"/>
      <c r="G81" s="305"/>
      <c r="I81" s="306"/>
      <c r="K81" s="306"/>
      <c r="L81" s="307" t="s">
        <v>519</v>
      </c>
      <c r="O81" s="292">
        <v>3</v>
      </c>
    </row>
    <row r="82" spans="1:15" ht="12.75">
      <c r="A82" s="301"/>
      <c r="B82" s="302"/>
      <c r="C82" s="303" t="s">
        <v>520</v>
      </c>
      <c r="D82" s="304"/>
      <c r="E82" s="304"/>
      <c r="F82" s="304"/>
      <c r="G82" s="305"/>
      <c r="I82" s="306"/>
      <c r="K82" s="306"/>
      <c r="L82" s="307" t="s">
        <v>520</v>
      </c>
      <c r="O82" s="292">
        <v>3</v>
      </c>
    </row>
    <row r="83" spans="1:15" ht="12.75">
      <c r="A83" s="301"/>
      <c r="B83" s="308"/>
      <c r="C83" s="309" t="s">
        <v>521</v>
      </c>
      <c r="D83" s="310"/>
      <c r="E83" s="311">
        <v>7</v>
      </c>
      <c r="F83" s="312"/>
      <c r="G83" s="313"/>
      <c r="H83" s="314"/>
      <c r="I83" s="306"/>
      <c r="J83" s="315"/>
      <c r="K83" s="306"/>
      <c r="M83" s="307" t="s">
        <v>521</v>
      </c>
      <c r="O83" s="292"/>
    </row>
    <row r="84" spans="1:15" ht="12.75">
      <c r="A84" s="301"/>
      <c r="B84" s="308"/>
      <c r="C84" s="309" t="s">
        <v>522</v>
      </c>
      <c r="D84" s="310"/>
      <c r="E84" s="311">
        <v>5.5</v>
      </c>
      <c r="F84" s="312"/>
      <c r="G84" s="313"/>
      <c r="H84" s="314"/>
      <c r="I84" s="306"/>
      <c r="J84" s="315"/>
      <c r="K84" s="306"/>
      <c r="M84" s="307" t="s">
        <v>522</v>
      </c>
      <c r="O84" s="292"/>
    </row>
    <row r="85" spans="1:15" ht="12.75">
      <c r="A85" s="301"/>
      <c r="B85" s="308"/>
      <c r="C85" s="309" t="s">
        <v>523</v>
      </c>
      <c r="D85" s="310"/>
      <c r="E85" s="311">
        <v>20</v>
      </c>
      <c r="F85" s="312"/>
      <c r="G85" s="313"/>
      <c r="H85" s="314"/>
      <c r="I85" s="306"/>
      <c r="J85" s="315"/>
      <c r="K85" s="306"/>
      <c r="M85" s="307" t="s">
        <v>523</v>
      </c>
      <c r="O85" s="292"/>
    </row>
    <row r="86" spans="1:15" ht="12.75">
      <c r="A86" s="301"/>
      <c r="B86" s="308"/>
      <c r="C86" s="309" t="s">
        <v>524</v>
      </c>
      <c r="D86" s="310"/>
      <c r="E86" s="311">
        <v>14</v>
      </c>
      <c r="F86" s="312"/>
      <c r="G86" s="313"/>
      <c r="H86" s="314"/>
      <c r="I86" s="306"/>
      <c r="J86" s="315"/>
      <c r="K86" s="306"/>
      <c r="M86" s="307" t="s">
        <v>524</v>
      </c>
      <c r="O86" s="292"/>
    </row>
    <row r="87" spans="1:80" ht="22.5">
      <c r="A87" s="293">
        <v>21</v>
      </c>
      <c r="B87" s="294" t="s">
        <v>525</v>
      </c>
      <c r="C87" s="295" t="s">
        <v>526</v>
      </c>
      <c r="D87" s="296" t="s">
        <v>309</v>
      </c>
      <c r="E87" s="297">
        <v>9</v>
      </c>
      <c r="F87" s="297">
        <v>0</v>
      </c>
      <c r="G87" s="298">
        <f>E87*F87</f>
        <v>0</v>
      </c>
      <c r="H87" s="299">
        <v>0.00152</v>
      </c>
      <c r="I87" s="300">
        <f>E87*H87</f>
        <v>0.013680000000000001</v>
      </c>
      <c r="J87" s="299">
        <v>0</v>
      </c>
      <c r="K87" s="300">
        <f>E87*J87</f>
        <v>0</v>
      </c>
      <c r="O87" s="292">
        <v>2</v>
      </c>
      <c r="AA87" s="261">
        <v>1</v>
      </c>
      <c r="AB87" s="261">
        <v>7</v>
      </c>
      <c r="AC87" s="261">
        <v>7</v>
      </c>
      <c r="AZ87" s="261">
        <v>2</v>
      </c>
      <c r="BA87" s="261">
        <f>IF(AZ87=1,G87,0)</f>
        <v>0</v>
      </c>
      <c r="BB87" s="261">
        <f>IF(AZ87=2,G87,0)</f>
        <v>0</v>
      </c>
      <c r="BC87" s="261">
        <f>IF(AZ87=3,G87,0)</f>
        <v>0</v>
      </c>
      <c r="BD87" s="261">
        <f>IF(AZ87=4,G87,0)</f>
        <v>0</v>
      </c>
      <c r="BE87" s="261">
        <f>IF(AZ87=5,G87,0)</f>
        <v>0</v>
      </c>
      <c r="CA87" s="292">
        <v>1</v>
      </c>
      <c r="CB87" s="292">
        <v>7</v>
      </c>
    </row>
    <row r="88" spans="1:15" ht="12.75">
      <c r="A88" s="301"/>
      <c r="B88" s="302"/>
      <c r="C88" s="303" t="s">
        <v>515</v>
      </c>
      <c r="D88" s="304"/>
      <c r="E88" s="304"/>
      <c r="F88" s="304"/>
      <c r="G88" s="305"/>
      <c r="I88" s="306"/>
      <c r="K88" s="306"/>
      <c r="L88" s="307" t="s">
        <v>515</v>
      </c>
      <c r="O88" s="292">
        <v>3</v>
      </c>
    </row>
    <row r="89" spans="1:15" ht="12.75">
      <c r="A89" s="301"/>
      <c r="B89" s="302"/>
      <c r="C89" s="303" t="s">
        <v>516</v>
      </c>
      <c r="D89" s="304"/>
      <c r="E89" s="304"/>
      <c r="F89" s="304"/>
      <c r="G89" s="305"/>
      <c r="I89" s="306"/>
      <c r="K89" s="306"/>
      <c r="L89" s="307" t="s">
        <v>516</v>
      </c>
      <c r="O89" s="292">
        <v>3</v>
      </c>
    </row>
    <row r="90" spans="1:15" ht="22.5">
      <c r="A90" s="301"/>
      <c r="B90" s="302"/>
      <c r="C90" s="303" t="s">
        <v>517</v>
      </c>
      <c r="D90" s="304"/>
      <c r="E90" s="304"/>
      <c r="F90" s="304"/>
      <c r="G90" s="305"/>
      <c r="I90" s="306"/>
      <c r="K90" s="306"/>
      <c r="L90" s="307" t="s">
        <v>517</v>
      </c>
      <c r="O90" s="292">
        <v>3</v>
      </c>
    </row>
    <row r="91" spans="1:15" ht="12.75">
      <c r="A91" s="301"/>
      <c r="B91" s="302"/>
      <c r="C91" s="303" t="s">
        <v>518</v>
      </c>
      <c r="D91" s="304"/>
      <c r="E91" s="304"/>
      <c r="F91" s="304"/>
      <c r="G91" s="305"/>
      <c r="I91" s="306"/>
      <c r="K91" s="306"/>
      <c r="L91" s="307" t="s">
        <v>518</v>
      </c>
      <c r="O91" s="292">
        <v>3</v>
      </c>
    </row>
    <row r="92" spans="1:15" ht="12.75">
      <c r="A92" s="301"/>
      <c r="B92" s="302"/>
      <c r="C92" s="303" t="s">
        <v>519</v>
      </c>
      <c r="D92" s="304"/>
      <c r="E92" s="304"/>
      <c r="F92" s="304"/>
      <c r="G92" s="305"/>
      <c r="I92" s="306"/>
      <c r="K92" s="306"/>
      <c r="L92" s="307" t="s">
        <v>519</v>
      </c>
      <c r="O92" s="292">
        <v>3</v>
      </c>
    </row>
    <row r="93" spans="1:15" ht="12.75">
      <c r="A93" s="301"/>
      <c r="B93" s="302"/>
      <c r="C93" s="303" t="s">
        <v>520</v>
      </c>
      <c r="D93" s="304"/>
      <c r="E93" s="304"/>
      <c r="F93" s="304"/>
      <c r="G93" s="305"/>
      <c r="I93" s="306"/>
      <c r="K93" s="306"/>
      <c r="L93" s="307" t="s">
        <v>520</v>
      </c>
      <c r="O93" s="292">
        <v>3</v>
      </c>
    </row>
    <row r="94" spans="1:15" ht="12.75">
      <c r="A94" s="301"/>
      <c r="B94" s="308"/>
      <c r="C94" s="309" t="s">
        <v>527</v>
      </c>
      <c r="D94" s="310"/>
      <c r="E94" s="311">
        <v>2.5</v>
      </c>
      <c r="F94" s="312"/>
      <c r="G94" s="313"/>
      <c r="H94" s="314"/>
      <c r="I94" s="306"/>
      <c r="J94" s="315"/>
      <c r="K94" s="306"/>
      <c r="M94" s="307" t="s">
        <v>527</v>
      </c>
      <c r="O94" s="292"/>
    </row>
    <row r="95" spans="1:15" ht="12.75">
      <c r="A95" s="301"/>
      <c r="B95" s="308"/>
      <c r="C95" s="309" t="s">
        <v>528</v>
      </c>
      <c r="D95" s="310"/>
      <c r="E95" s="311">
        <v>5</v>
      </c>
      <c r="F95" s="312"/>
      <c r="G95" s="313"/>
      <c r="H95" s="314"/>
      <c r="I95" s="306"/>
      <c r="J95" s="315"/>
      <c r="K95" s="306"/>
      <c r="M95" s="307" t="s">
        <v>528</v>
      </c>
      <c r="O95" s="292"/>
    </row>
    <row r="96" spans="1:15" ht="12.75">
      <c r="A96" s="301"/>
      <c r="B96" s="308"/>
      <c r="C96" s="309" t="s">
        <v>529</v>
      </c>
      <c r="D96" s="310"/>
      <c r="E96" s="311">
        <v>1.5</v>
      </c>
      <c r="F96" s="312"/>
      <c r="G96" s="313"/>
      <c r="H96" s="314"/>
      <c r="I96" s="306"/>
      <c r="J96" s="315"/>
      <c r="K96" s="306"/>
      <c r="M96" s="307" t="s">
        <v>529</v>
      </c>
      <c r="O96" s="292"/>
    </row>
    <row r="97" spans="1:80" ht="12.75">
      <c r="A97" s="293">
        <v>22</v>
      </c>
      <c r="B97" s="294" t="s">
        <v>530</v>
      </c>
      <c r="C97" s="295" t="s">
        <v>531</v>
      </c>
      <c r="D97" s="296" t="s">
        <v>211</v>
      </c>
      <c r="E97" s="297">
        <v>4</v>
      </c>
      <c r="F97" s="297">
        <v>0</v>
      </c>
      <c r="G97" s="298">
        <f>E97*F97</f>
        <v>0</v>
      </c>
      <c r="H97" s="299">
        <v>0</v>
      </c>
      <c r="I97" s="300">
        <f>E97*H97</f>
        <v>0</v>
      </c>
      <c r="J97" s="299">
        <v>0</v>
      </c>
      <c r="K97" s="300">
        <f>E97*J97</f>
        <v>0</v>
      </c>
      <c r="O97" s="292">
        <v>2</v>
      </c>
      <c r="AA97" s="261">
        <v>1</v>
      </c>
      <c r="AB97" s="261">
        <v>0</v>
      </c>
      <c r="AC97" s="261">
        <v>0</v>
      </c>
      <c r="AZ97" s="261">
        <v>2</v>
      </c>
      <c r="BA97" s="261">
        <f>IF(AZ97=1,G97,0)</f>
        <v>0</v>
      </c>
      <c r="BB97" s="261">
        <f>IF(AZ97=2,G97,0)</f>
        <v>0</v>
      </c>
      <c r="BC97" s="261">
        <f>IF(AZ97=3,G97,0)</f>
        <v>0</v>
      </c>
      <c r="BD97" s="261">
        <f>IF(AZ97=4,G97,0)</f>
        <v>0</v>
      </c>
      <c r="BE97" s="261">
        <f>IF(AZ97=5,G97,0)</f>
        <v>0</v>
      </c>
      <c r="CA97" s="292">
        <v>1</v>
      </c>
      <c r="CB97" s="292">
        <v>0</v>
      </c>
    </row>
    <row r="98" spans="1:15" ht="12.75">
      <c r="A98" s="301"/>
      <c r="B98" s="302"/>
      <c r="C98" s="303" t="s">
        <v>532</v>
      </c>
      <c r="D98" s="304"/>
      <c r="E98" s="304"/>
      <c r="F98" s="304"/>
      <c r="G98" s="305"/>
      <c r="I98" s="306"/>
      <c r="K98" s="306"/>
      <c r="L98" s="307" t="s">
        <v>532</v>
      </c>
      <c r="O98" s="292">
        <v>3</v>
      </c>
    </row>
    <row r="99" spans="1:15" ht="12.75">
      <c r="A99" s="301"/>
      <c r="B99" s="308"/>
      <c r="C99" s="309" t="s">
        <v>206</v>
      </c>
      <c r="D99" s="310"/>
      <c r="E99" s="311">
        <v>4</v>
      </c>
      <c r="F99" s="312"/>
      <c r="G99" s="313"/>
      <c r="H99" s="314"/>
      <c r="I99" s="306"/>
      <c r="J99" s="315"/>
      <c r="K99" s="306"/>
      <c r="M99" s="307">
        <v>4</v>
      </c>
      <c r="O99" s="292"/>
    </row>
    <row r="100" spans="1:80" ht="12.75">
      <c r="A100" s="293">
        <v>23</v>
      </c>
      <c r="B100" s="294" t="s">
        <v>533</v>
      </c>
      <c r="C100" s="295" t="s">
        <v>534</v>
      </c>
      <c r="D100" s="296" t="s">
        <v>211</v>
      </c>
      <c r="E100" s="297">
        <v>2</v>
      </c>
      <c r="F100" s="297">
        <v>0</v>
      </c>
      <c r="G100" s="298">
        <f>E100*F100</f>
        <v>0</v>
      </c>
      <c r="H100" s="299">
        <v>0</v>
      </c>
      <c r="I100" s="300">
        <f>E100*H100</f>
        <v>0</v>
      </c>
      <c r="J100" s="299">
        <v>0</v>
      </c>
      <c r="K100" s="300">
        <f>E100*J100</f>
        <v>0</v>
      </c>
      <c r="O100" s="292">
        <v>2</v>
      </c>
      <c r="AA100" s="261">
        <v>1</v>
      </c>
      <c r="AB100" s="261">
        <v>0</v>
      </c>
      <c r="AC100" s="261">
        <v>0</v>
      </c>
      <c r="AZ100" s="261">
        <v>2</v>
      </c>
      <c r="BA100" s="261">
        <f>IF(AZ100=1,G100,0)</f>
        <v>0</v>
      </c>
      <c r="BB100" s="261">
        <f>IF(AZ100=2,G100,0)</f>
        <v>0</v>
      </c>
      <c r="BC100" s="261">
        <f>IF(AZ100=3,G100,0)</f>
        <v>0</v>
      </c>
      <c r="BD100" s="261">
        <f>IF(AZ100=4,G100,0)</f>
        <v>0</v>
      </c>
      <c r="BE100" s="261">
        <f>IF(AZ100=5,G100,0)</f>
        <v>0</v>
      </c>
      <c r="CA100" s="292">
        <v>1</v>
      </c>
      <c r="CB100" s="292">
        <v>0</v>
      </c>
    </row>
    <row r="101" spans="1:15" ht="12.75">
      <c r="A101" s="301"/>
      <c r="B101" s="302"/>
      <c r="C101" s="303" t="s">
        <v>532</v>
      </c>
      <c r="D101" s="304"/>
      <c r="E101" s="304"/>
      <c r="F101" s="304"/>
      <c r="G101" s="305"/>
      <c r="I101" s="306"/>
      <c r="K101" s="306"/>
      <c r="L101" s="307" t="s">
        <v>532</v>
      </c>
      <c r="O101" s="292">
        <v>3</v>
      </c>
    </row>
    <row r="102" spans="1:15" ht="12.75">
      <c r="A102" s="301"/>
      <c r="B102" s="308"/>
      <c r="C102" s="309" t="s">
        <v>338</v>
      </c>
      <c r="D102" s="310"/>
      <c r="E102" s="311">
        <v>2</v>
      </c>
      <c r="F102" s="312"/>
      <c r="G102" s="313"/>
      <c r="H102" s="314"/>
      <c r="I102" s="306"/>
      <c r="J102" s="315"/>
      <c r="K102" s="306"/>
      <c r="M102" s="307">
        <v>2</v>
      </c>
      <c r="O102" s="292"/>
    </row>
    <row r="103" spans="1:80" ht="12.75">
      <c r="A103" s="293">
        <v>24</v>
      </c>
      <c r="B103" s="294" t="s">
        <v>535</v>
      </c>
      <c r="C103" s="295" t="s">
        <v>536</v>
      </c>
      <c r="D103" s="296" t="s">
        <v>211</v>
      </c>
      <c r="E103" s="297">
        <v>1</v>
      </c>
      <c r="F103" s="297">
        <v>0</v>
      </c>
      <c r="G103" s="298">
        <f>E103*F103</f>
        <v>0</v>
      </c>
      <c r="H103" s="299">
        <v>0</v>
      </c>
      <c r="I103" s="300">
        <f>E103*H103</f>
        <v>0</v>
      </c>
      <c r="J103" s="299">
        <v>0</v>
      </c>
      <c r="K103" s="300">
        <f>E103*J103</f>
        <v>0</v>
      </c>
      <c r="O103" s="292">
        <v>2</v>
      </c>
      <c r="AA103" s="261">
        <v>1</v>
      </c>
      <c r="AB103" s="261">
        <v>7</v>
      </c>
      <c r="AC103" s="261">
        <v>7</v>
      </c>
      <c r="AZ103" s="261">
        <v>2</v>
      </c>
      <c r="BA103" s="261">
        <f>IF(AZ103=1,G103,0)</f>
        <v>0</v>
      </c>
      <c r="BB103" s="261">
        <f>IF(AZ103=2,G103,0)</f>
        <v>0</v>
      </c>
      <c r="BC103" s="261">
        <f>IF(AZ103=3,G103,0)</f>
        <v>0</v>
      </c>
      <c r="BD103" s="261">
        <f>IF(AZ103=4,G103,0)</f>
        <v>0</v>
      </c>
      <c r="BE103" s="261">
        <f>IF(AZ103=5,G103,0)</f>
        <v>0</v>
      </c>
      <c r="CA103" s="292">
        <v>1</v>
      </c>
      <c r="CB103" s="292">
        <v>7</v>
      </c>
    </row>
    <row r="104" spans="1:15" ht="12.75">
      <c r="A104" s="301"/>
      <c r="B104" s="302"/>
      <c r="C104" s="303"/>
      <c r="D104" s="304"/>
      <c r="E104" s="304"/>
      <c r="F104" s="304"/>
      <c r="G104" s="305"/>
      <c r="I104" s="306"/>
      <c r="K104" s="306"/>
      <c r="L104" s="307"/>
      <c r="O104" s="292">
        <v>3</v>
      </c>
    </row>
    <row r="105" spans="1:15" ht="12.75">
      <c r="A105" s="301"/>
      <c r="B105" s="308"/>
      <c r="C105" s="309" t="s">
        <v>98</v>
      </c>
      <c r="D105" s="310"/>
      <c r="E105" s="311">
        <v>1</v>
      </c>
      <c r="F105" s="312"/>
      <c r="G105" s="313"/>
      <c r="H105" s="314"/>
      <c r="I105" s="306"/>
      <c r="J105" s="315"/>
      <c r="K105" s="306"/>
      <c r="M105" s="307">
        <v>1</v>
      </c>
      <c r="O105" s="292"/>
    </row>
    <row r="106" spans="1:80" ht="12.75">
      <c r="A106" s="293">
        <v>25</v>
      </c>
      <c r="B106" s="294" t="s">
        <v>537</v>
      </c>
      <c r="C106" s="295" t="s">
        <v>538</v>
      </c>
      <c r="D106" s="296" t="s">
        <v>211</v>
      </c>
      <c r="E106" s="297">
        <v>5</v>
      </c>
      <c r="F106" s="297">
        <v>0</v>
      </c>
      <c r="G106" s="298">
        <f>E106*F106</f>
        <v>0</v>
      </c>
      <c r="H106" s="299">
        <v>0.00023</v>
      </c>
      <c r="I106" s="300">
        <f>E106*H106</f>
        <v>0.00115</v>
      </c>
      <c r="J106" s="299"/>
      <c r="K106" s="300">
        <f>E106*J106</f>
        <v>0</v>
      </c>
      <c r="O106" s="292">
        <v>2</v>
      </c>
      <c r="AA106" s="261">
        <v>3</v>
      </c>
      <c r="AB106" s="261">
        <v>7</v>
      </c>
      <c r="AC106" s="261" t="s">
        <v>537</v>
      </c>
      <c r="AZ106" s="261">
        <v>2</v>
      </c>
      <c r="BA106" s="261">
        <f>IF(AZ106=1,G106,0)</f>
        <v>0</v>
      </c>
      <c r="BB106" s="261">
        <f>IF(AZ106=2,G106,0)</f>
        <v>0</v>
      </c>
      <c r="BC106" s="261">
        <f>IF(AZ106=3,G106,0)</f>
        <v>0</v>
      </c>
      <c r="BD106" s="261">
        <f>IF(AZ106=4,G106,0)</f>
        <v>0</v>
      </c>
      <c r="BE106" s="261">
        <f>IF(AZ106=5,G106,0)</f>
        <v>0</v>
      </c>
      <c r="CA106" s="292">
        <v>3</v>
      </c>
      <c r="CB106" s="292">
        <v>7</v>
      </c>
    </row>
    <row r="107" spans="1:15" ht="12.75">
      <c r="A107" s="301"/>
      <c r="B107" s="302"/>
      <c r="C107" s="303" t="s">
        <v>539</v>
      </c>
      <c r="D107" s="304"/>
      <c r="E107" s="304"/>
      <c r="F107" s="304"/>
      <c r="G107" s="305"/>
      <c r="I107" s="306"/>
      <c r="K107" s="306"/>
      <c r="L107" s="307" t="s">
        <v>539</v>
      </c>
      <c r="O107" s="292">
        <v>3</v>
      </c>
    </row>
    <row r="108" spans="1:15" ht="12.75">
      <c r="A108" s="301"/>
      <c r="B108" s="308"/>
      <c r="C108" s="309" t="s">
        <v>212</v>
      </c>
      <c r="D108" s="310"/>
      <c r="E108" s="311">
        <v>5</v>
      </c>
      <c r="F108" s="312"/>
      <c r="G108" s="313"/>
      <c r="H108" s="314"/>
      <c r="I108" s="306"/>
      <c r="J108" s="315"/>
      <c r="K108" s="306"/>
      <c r="M108" s="307">
        <v>5</v>
      </c>
      <c r="O108" s="292"/>
    </row>
    <row r="109" spans="1:80" ht="12.75">
      <c r="A109" s="293">
        <v>26</v>
      </c>
      <c r="B109" s="294" t="s">
        <v>540</v>
      </c>
      <c r="C109" s="295" t="s">
        <v>541</v>
      </c>
      <c r="D109" s="296" t="s">
        <v>12</v>
      </c>
      <c r="E109" s="297"/>
      <c r="F109" s="297">
        <v>0</v>
      </c>
      <c r="G109" s="298">
        <f>E109*F109</f>
        <v>0</v>
      </c>
      <c r="H109" s="299">
        <v>0</v>
      </c>
      <c r="I109" s="300">
        <f>E109*H109</f>
        <v>0</v>
      </c>
      <c r="J109" s="299"/>
      <c r="K109" s="300">
        <f>E109*J109</f>
        <v>0</v>
      </c>
      <c r="O109" s="292">
        <v>2</v>
      </c>
      <c r="AA109" s="261">
        <v>7</v>
      </c>
      <c r="AB109" s="261">
        <v>1002</v>
      </c>
      <c r="AC109" s="261">
        <v>5</v>
      </c>
      <c r="AZ109" s="261">
        <v>2</v>
      </c>
      <c r="BA109" s="261">
        <f>IF(AZ109=1,G109,0)</f>
        <v>0</v>
      </c>
      <c r="BB109" s="261">
        <f>IF(AZ109=2,G109,0)</f>
        <v>0</v>
      </c>
      <c r="BC109" s="261">
        <f>IF(AZ109=3,G109,0)</f>
        <v>0</v>
      </c>
      <c r="BD109" s="261">
        <f>IF(AZ109=4,G109,0)</f>
        <v>0</v>
      </c>
      <c r="BE109" s="261">
        <f>IF(AZ109=5,G109,0)</f>
        <v>0</v>
      </c>
      <c r="CA109" s="292">
        <v>7</v>
      </c>
      <c r="CB109" s="292">
        <v>1002</v>
      </c>
    </row>
    <row r="110" spans="1:15" ht="12.75">
      <c r="A110" s="301"/>
      <c r="B110" s="302"/>
      <c r="C110" s="303" t="s">
        <v>310</v>
      </c>
      <c r="D110" s="304"/>
      <c r="E110" s="304"/>
      <c r="F110" s="304"/>
      <c r="G110" s="305"/>
      <c r="I110" s="306"/>
      <c r="K110" s="306"/>
      <c r="L110" s="307" t="s">
        <v>310</v>
      </c>
      <c r="O110" s="292">
        <v>3</v>
      </c>
    </row>
    <row r="111" spans="1:57" ht="12.75">
      <c r="A111" s="316"/>
      <c r="B111" s="317" t="s">
        <v>100</v>
      </c>
      <c r="C111" s="318" t="s">
        <v>509</v>
      </c>
      <c r="D111" s="319"/>
      <c r="E111" s="320"/>
      <c r="F111" s="321"/>
      <c r="G111" s="322">
        <f>SUM(G72:G110)</f>
        <v>0</v>
      </c>
      <c r="H111" s="323"/>
      <c r="I111" s="324">
        <f>SUM(I72:I110)</f>
        <v>0.0867</v>
      </c>
      <c r="J111" s="323"/>
      <c r="K111" s="324">
        <f>SUM(K72:K110)</f>
        <v>0</v>
      </c>
      <c r="O111" s="292">
        <v>4</v>
      </c>
      <c r="BA111" s="325">
        <f>SUM(BA72:BA110)</f>
        <v>0</v>
      </c>
      <c r="BB111" s="325">
        <f>SUM(BB72:BB110)</f>
        <v>0</v>
      </c>
      <c r="BC111" s="325">
        <f>SUM(BC72:BC110)</f>
        <v>0</v>
      </c>
      <c r="BD111" s="325">
        <f>SUM(BD72:BD110)</f>
        <v>0</v>
      </c>
      <c r="BE111" s="325">
        <f>SUM(BE72:BE110)</f>
        <v>0</v>
      </c>
    </row>
    <row r="112" spans="1:15" ht="12.75">
      <c r="A112" s="282" t="s">
        <v>97</v>
      </c>
      <c r="B112" s="283" t="s">
        <v>542</v>
      </c>
      <c r="C112" s="284" t="s">
        <v>543</v>
      </c>
      <c r="D112" s="285"/>
      <c r="E112" s="286"/>
      <c r="F112" s="286"/>
      <c r="G112" s="287"/>
      <c r="H112" s="288"/>
      <c r="I112" s="289"/>
      <c r="J112" s="290"/>
      <c r="K112" s="291"/>
      <c r="O112" s="292">
        <v>1</v>
      </c>
    </row>
    <row r="113" spans="1:80" ht="12.75">
      <c r="A113" s="293">
        <v>27</v>
      </c>
      <c r="B113" s="294" t="s">
        <v>545</v>
      </c>
      <c r="C113" s="295" t="s">
        <v>546</v>
      </c>
      <c r="D113" s="296" t="s">
        <v>547</v>
      </c>
      <c r="E113" s="297">
        <v>48</v>
      </c>
      <c r="F113" s="297">
        <v>0</v>
      </c>
      <c r="G113" s="298">
        <f>E113*F113</f>
        <v>0</v>
      </c>
      <c r="H113" s="299">
        <v>6E-05</v>
      </c>
      <c r="I113" s="300">
        <f>E113*H113</f>
        <v>0.00288</v>
      </c>
      <c r="J113" s="299">
        <v>0</v>
      </c>
      <c r="K113" s="300">
        <f>E113*J113</f>
        <v>0</v>
      </c>
      <c r="O113" s="292">
        <v>2</v>
      </c>
      <c r="AA113" s="261">
        <v>1</v>
      </c>
      <c r="AB113" s="261">
        <v>0</v>
      </c>
      <c r="AC113" s="261">
        <v>0</v>
      </c>
      <c r="AZ113" s="261">
        <v>2</v>
      </c>
      <c r="BA113" s="261">
        <f>IF(AZ113=1,G113,0)</f>
        <v>0</v>
      </c>
      <c r="BB113" s="261">
        <f>IF(AZ113=2,G113,0)</f>
        <v>0</v>
      </c>
      <c r="BC113" s="261">
        <f>IF(AZ113=3,G113,0)</f>
        <v>0</v>
      </c>
      <c r="BD113" s="261">
        <f>IF(AZ113=4,G113,0)</f>
        <v>0</v>
      </c>
      <c r="BE113" s="261">
        <f>IF(AZ113=5,G113,0)</f>
        <v>0</v>
      </c>
      <c r="CA113" s="292">
        <v>1</v>
      </c>
      <c r="CB113" s="292">
        <v>0</v>
      </c>
    </row>
    <row r="114" spans="1:15" ht="12.75">
      <c r="A114" s="301"/>
      <c r="B114" s="302"/>
      <c r="C114" s="303" t="s">
        <v>548</v>
      </c>
      <c r="D114" s="304"/>
      <c r="E114" s="304"/>
      <c r="F114" s="304"/>
      <c r="G114" s="305"/>
      <c r="I114" s="306"/>
      <c r="K114" s="306"/>
      <c r="L114" s="307" t="s">
        <v>548</v>
      </c>
      <c r="O114" s="292">
        <v>3</v>
      </c>
    </row>
    <row r="115" spans="1:15" ht="12.75">
      <c r="A115" s="301"/>
      <c r="B115" s="308"/>
      <c r="C115" s="309" t="s">
        <v>549</v>
      </c>
      <c r="D115" s="310"/>
      <c r="E115" s="311">
        <v>12</v>
      </c>
      <c r="F115" s="312"/>
      <c r="G115" s="313"/>
      <c r="H115" s="314"/>
      <c r="I115" s="306"/>
      <c r="J115" s="315"/>
      <c r="K115" s="306"/>
      <c r="M115" s="307" t="s">
        <v>549</v>
      </c>
      <c r="O115" s="292"/>
    </row>
    <row r="116" spans="1:15" ht="12.75">
      <c r="A116" s="301"/>
      <c r="B116" s="308"/>
      <c r="C116" s="309" t="s">
        <v>550</v>
      </c>
      <c r="D116" s="310"/>
      <c r="E116" s="311">
        <v>20</v>
      </c>
      <c r="F116" s="312"/>
      <c r="G116" s="313"/>
      <c r="H116" s="314"/>
      <c r="I116" s="306"/>
      <c r="J116" s="315"/>
      <c r="K116" s="306"/>
      <c r="M116" s="307" t="s">
        <v>550</v>
      </c>
      <c r="O116" s="292"/>
    </row>
    <row r="117" spans="1:15" ht="12.75">
      <c r="A117" s="301"/>
      <c r="B117" s="308"/>
      <c r="C117" s="309" t="s">
        <v>551</v>
      </c>
      <c r="D117" s="310"/>
      <c r="E117" s="311">
        <v>16</v>
      </c>
      <c r="F117" s="312"/>
      <c r="G117" s="313"/>
      <c r="H117" s="314"/>
      <c r="I117" s="306"/>
      <c r="J117" s="315"/>
      <c r="K117" s="306"/>
      <c r="M117" s="307" t="s">
        <v>551</v>
      </c>
      <c r="O117" s="292"/>
    </row>
    <row r="118" spans="1:80" ht="12.75">
      <c r="A118" s="293">
        <v>28</v>
      </c>
      <c r="B118" s="294" t="s">
        <v>552</v>
      </c>
      <c r="C118" s="295" t="s">
        <v>553</v>
      </c>
      <c r="D118" s="296" t="s">
        <v>547</v>
      </c>
      <c r="E118" s="297">
        <v>36</v>
      </c>
      <c r="F118" s="297">
        <v>0</v>
      </c>
      <c r="G118" s="298">
        <f>E118*F118</f>
        <v>0</v>
      </c>
      <c r="H118" s="299">
        <v>6E-05</v>
      </c>
      <c r="I118" s="300">
        <f>E118*H118</f>
        <v>0.00216</v>
      </c>
      <c r="J118" s="299">
        <v>0</v>
      </c>
      <c r="K118" s="300">
        <f>E118*J118</f>
        <v>0</v>
      </c>
      <c r="O118" s="292">
        <v>2</v>
      </c>
      <c r="AA118" s="261">
        <v>1</v>
      </c>
      <c r="AB118" s="261">
        <v>7</v>
      </c>
      <c r="AC118" s="261">
        <v>7</v>
      </c>
      <c r="AZ118" s="261">
        <v>2</v>
      </c>
      <c r="BA118" s="261">
        <f>IF(AZ118=1,G118,0)</f>
        <v>0</v>
      </c>
      <c r="BB118" s="261">
        <f>IF(AZ118=2,G118,0)</f>
        <v>0</v>
      </c>
      <c r="BC118" s="261">
        <f>IF(AZ118=3,G118,0)</f>
        <v>0</v>
      </c>
      <c r="BD118" s="261">
        <f>IF(AZ118=4,G118,0)</f>
        <v>0</v>
      </c>
      <c r="BE118" s="261">
        <f>IF(AZ118=5,G118,0)</f>
        <v>0</v>
      </c>
      <c r="CA118" s="292">
        <v>1</v>
      </c>
      <c r="CB118" s="292">
        <v>7</v>
      </c>
    </row>
    <row r="119" spans="1:15" ht="12.75">
      <c r="A119" s="301"/>
      <c r="B119" s="302"/>
      <c r="C119" s="303" t="s">
        <v>310</v>
      </c>
      <c r="D119" s="304"/>
      <c r="E119" s="304"/>
      <c r="F119" s="304"/>
      <c r="G119" s="305"/>
      <c r="I119" s="306"/>
      <c r="K119" s="306"/>
      <c r="L119" s="307" t="s">
        <v>310</v>
      </c>
      <c r="O119" s="292">
        <v>3</v>
      </c>
    </row>
    <row r="120" spans="1:15" ht="12.75">
      <c r="A120" s="301"/>
      <c r="B120" s="308"/>
      <c r="C120" s="309" t="s">
        <v>554</v>
      </c>
      <c r="D120" s="310"/>
      <c r="E120" s="311">
        <v>36</v>
      </c>
      <c r="F120" s="312"/>
      <c r="G120" s="313"/>
      <c r="H120" s="314"/>
      <c r="I120" s="306"/>
      <c r="J120" s="315"/>
      <c r="K120" s="306"/>
      <c r="M120" s="307" t="s">
        <v>554</v>
      </c>
      <c r="O120" s="292"/>
    </row>
    <row r="121" spans="1:80" ht="12.75">
      <c r="A121" s="293">
        <v>29</v>
      </c>
      <c r="B121" s="294" t="s">
        <v>555</v>
      </c>
      <c r="C121" s="295" t="s">
        <v>556</v>
      </c>
      <c r="D121" s="296" t="s">
        <v>547</v>
      </c>
      <c r="E121" s="297">
        <v>48</v>
      </c>
      <c r="F121" s="297">
        <v>0</v>
      </c>
      <c r="G121" s="298">
        <f>E121*F121</f>
        <v>0</v>
      </c>
      <c r="H121" s="299">
        <v>3E-05</v>
      </c>
      <c r="I121" s="300">
        <f>E121*H121</f>
        <v>0.00144</v>
      </c>
      <c r="J121" s="299">
        <v>-0.001</v>
      </c>
      <c r="K121" s="300">
        <f>E121*J121</f>
        <v>-0.048</v>
      </c>
      <c r="O121" s="292">
        <v>2</v>
      </c>
      <c r="AA121" s="261">
        <v>1</v>
      </c>
      <c r="AB121" s="261">
        <v>7</v>
      </c>
      <c r="AC121" s="261">
        <v>7</v>
      </c>
      <c r="AZ121" s="261">
        <v>2</v>
      </c>
      <c r="BA121" s="261">
        <f>IF(AZ121=1,G121,0)</f>
        <v>0</v>
      </c>
      <c r="BB121" s="261">
        <f>IF(AZ121=2,G121,0)</f>
        <v>0</v>
      </c>
      <c r="BC121" s="261">
        <f>IF(AZ121=3,G121,0)</f>
        <v>0</v>
      </c>
      <c r="BD121" s="261">
        <f>IF(AZ121=4,G121,0)</f>
        <v>0</v>
      </c>
      <c r="BE121" s="261">
        <f>IF(AZ121=5,G121,0)</f>
        <v>0</v>
      </c>
      <c r="CA121" s="292">
        <v>1</v>
      </c>
      <c r="CB121" s="292">
        <v>7</v>
      </c>
    </row>
    <row r="122" spans="1:15" ht="12.75">
      <c r="A122" s="301"/>
      <c r="B122" s="302"/>
      <c r="C122" s="303" t="s">
        <v>310</v>
      </c>
      <c r="D122" s="304"/>
      <c r="E122" s="304"/>
      <c r="F122" s="304"/>
      <c r="G122" s="305"/>
      <c r="I122" s="306"/>
      <c r="K122" s="306"/>
      <c r="L122" s="307" t="s">
        <v>310</v>
      </c>
      <c r="O122" s="292">
        <v>3</v>
      </c>
    </row>
    <row r="123" spans="1:15" ht="12.75">
      <c r="A123" s="301"/>
      <c r="B123" s="308"/>
      <c r="C123" s="309" t="s">
        <v>557</v>
      </c>
      <c r="D123" s="310"/>
      <c r="E123" s="311">
        <v>48</v>
      </c>
      <c r="F123" s="312"/>
      <c r="G123" s="313"/>
      <c r="H123" s="314"/>
      <c r="I123" s="306"/>
      <c r="J123" s="315"/>
      <c r="K123" s="306"/>
      <c r="M123" s="307">
        <v>48</v>
      </c>
      <c r="O123" s="292"/>
    </row>
    <row r="124" spans="1:80" ht="12.75">
      <c r="A124" s="293">
        <v>30</v>
      </c>
      <c r="B124" s="294" t="s">
        <v>558</v>
      </c>
      <c r="C124" s="295" t="s">
        <v>559</v>
      </c>
      <c r="D124" s="296" t="s">
        <v>12</v>
      </c>
      <c r="E124" s="297"/>
      <c r="F124" s="297">
        <v>0</v>
      </c>
      <c r="G124" s="298">
        <f>E124*F124</f>
        <v>0</v>
      </c>
      <c r="H124" s="299">
        <v>0</v>
      </c>
      <c r="I124" s="300">
        <f>E124*H124</f>
        <v>0</v>
      </c>
      <c r="J124" s="299"/>
      <c r="K124" s="300">
        <f>E124*J124</f>
        <v>0</v>
      </c>
      <c r="O124" s="292">
        <v>2</v>
      </c>
      <c r="AA124" s="261">
        <v>7</v>
      </c>
      <c r="AB124" s="261">
        <v>1002</v>
      </c>
      <c r="AC124" s="261">
        <v>5</v>
      </c>
      <c r="AZ124" s="261">
        <v>2</v>
      </c>
      <c r="BA124" s="261">
        <f>IF(AZ124=1,G124,0)</f>
        <v>0</v>
      </c>
      <c r="BB124" s="261">
        <f>IF(AZ124=2,G124,0)</f>
        <v>0</v>
      </c>
      <c r="BC124" s="261">
        <f>IF(AZ124=3,G124,0)</f>
        <v>0</v>
      </c>
      <c r="BD124" s="261">
        <f>IF(AZ124=4,G124,0)</f>
        <v>0</v>
      </c>
      <c r="BE124" s="261">
        <f>IF(AZ124=5,G124,0)</f>
        <v>0</v>
      </c>
      <c r="CA124" s="292">
        <v>7</v>
      </c>
      <c r="CB124" s="292">
        <v>1002</v>
      </c>
    </row>
    <row r="125" spans="1:15" ht="12.75">
      <c r="A125" s="301"/>
      <c r="B125" s="302"/>
      <c r="C125" s="303" t="s">
        <v>310</v>
      </c>
      <c r="D125" s="304"/>
      <c r="E125" s="304"/>
      <c r="F125" s="304"/>
      <c r="G125" s="305"/>
      <c r="I125" s="306"/>
      <c r="K125" s="306"/>
      <c r="L125" s="307" t="s">
        <v>310</v>
      </c>
      <c r="O125" s="292">
        <v>3</v>
      </c>
    </row>
    <row r="126" spans="1:57" ht="12.75">
      <c r="A126" s="316"/>
      <c r="B126" s="317" t="s">
        <v>100</v>
      </c>
      <c r="C126" s="318" t="s">
        <v>544</v>
      </c>
      <c r="D126" s="319"/>
      <c r="E126" s="320"/>
      <c r="F126" s="321"/>
      <c r="G126" s="322">
        <f>SUM(G112:G125)</f>
        <v>0</v>
      </c>
      <c r="H126" s="323"/>
      <c r="I126" s="324">
        <f>SUM(I112:I125)</f>
        <v>0.0064800000000000005</v>
      </c>
      <c r="J126" s="323"/>
      <c r="K126" s="324">
        <f>SUM(K112:K125)</f>
        <v>-0.048</v>
      </c>
      <c r="O126" s="292">
        <v>4</v>
      </c>
      <c r="BA126" s="325">
        <f>SUM(BA112:BA125)</f>
        <v>0</v>
      </c>
      <c r="BB126" s="325">
        <f>SUM(BB112:BB125)</f>
        <v>0</v>
      </c>
      <c r="BC126" s="325">
        <f>SUM(BC112:BC125)</f>
        <v>0</v>
      </c>
      <c r="BD126" s="325">
        <f>SUM(BD112:BD125)</f>
        <v>0</v>
      </c>
      <c r="BE126" s="325">
        <f>SUM(BE112:BE125)</f>
        <v>0</v>
      </c>
    </row>
    <row r="127" spans="1:15" ht="12.75">
      <c r="A127" s="282" t="s">
        <v>97</v>
      </c>
      <c r="B127" s="283" t="s">
        <v>560</v>
      </c>
      <c r="C127" s="284" t="s">
        <v>561</v>
      </c>
      <c r="D127" s="285"/>
      <c r="E127" s="286"/>
      <c r="F127" s="286"/>
      <c r="G127" s="287"/>
      <c r="H127" s="288"/>
      <c r="I127" s="289"/>
      <c r="J127" s="290"/>
      <c r="K127" s="291"/>
      <c r="O127" s="292">
        <v>1</v>
      </c>
    </row>
    <row r="128" spans="1:80" ht="12.75">
      <c r="A128" s="293">
        <v>31</v>
      </c>
      <c r="B128" s="294" t="s">
        <v>563</v>
      </c>
      <c r="C128" s="295" t="s">
        <v>564</v>
      </c>
      <c r="D128" s="296" t="s">
        <v>309</v>
      </c>
      <c r="E128" s="297">
        <v>49</v>
      </c>
      <c r="F128" s="297">
        <v>0</v>
      </c>
      <c r="G128" s="298">
        <f>E128*F128</f>
        <v>0</v>
      </c>
      <c r="H128" s="299">
        <v>0</v>
      </c>
      <c r="I128" s="300">
        <f>E128*H128</f>
        <v>0</v>
      </c>
      <c r="J128" s="299">
        <v>0</v>
      </c>
      <c r="K128" s="300">
        <f>E128*J128</f>
        <v>0</v>
      </c>
      <c r="O128" s="292">
        <v>2</v>
      </c>
      <c r="AA128" s="261">
        <v>1</v>
      </c>
      <c r="AB128" s="261">
        <v>9</v>
      </c>
      <c r="AC128" s="261">
        <v>9</v>
      </c>
      <c r="AZ128" s="261">
        <v>4</v>
      </c>
      <c r="BA128" s="261">
        <f>IF(AZ128=1,G128,0)</f>
        <v>0</v>
      </c>
      <c r="BB128" s="261">
        <f>IF(AZ128=2,G128,0)</f>
        <v>0</v>
      </c>
      <c r="BC128" s="261">
        <f>IF(AZ128=3,G128,0)</f>
        <v>0</v>
      </c>
      <c r="BD128" s="261">
        <f>IF(AZ128=4,G128,0)</f>
        <v>0</v>
      </c>
      <c r="BE128" s="261">
        <f>IF(AZ128=5,G128,0)</f>
        <v>0</v>
      </c>
      <c r="CA128" s="292">
        <v>1</v>
      </c>
      <c r="CB128" s="292">
        <v>9</v>
      </c>
    </row>
    <row r="129" spans="1:15" ht="12.75">
      <c r="A129" s="301"/>
      <c r="B129" s="302"/>
      <c r="C129" s="303" t="s">
        <v>310</v>
      </c>
      <c r="D129" s="304"/>
      <c r="E129" s="304"/>
      <c r="F129" s="304"/>
      <c r="G129" s="305"/>
      <c r="I129" s="306"/>
      <c r="K129" s="306"/>
      <c r="L129" s="307" t="s">
        <v>310</v>
      </c>
      <c r="O129" s="292">
        <v>3</v>
      </c>
    </row>
    <row r="130" spans="1:15" ht="12.75">
      <c r="A130" s="301"/>
      <c r="B130" s="308"/>
      <c r="C130" s="309" t="s">
        <v>565</v>
      </c>
      <c r="D130" s="310"/>
      <c r="E130" s="311">
        <v>21.5</v>
      </c>
      <c r="F130" s="312"/>
      <c r="G130" s="313"/>
      <c r="H130" s="314"/>
      <c r="I130" s="306"/>
      <c r="J130" s="315"/>
      <c r="K130" s="306"/>
      <c r="M130" s="307" t="s">
        <v>565</v>
      </c>
      <c r="O130" s="292"/>
    </row>
    <row r="131" spans="1:15" ht="12.75">
      <c r="A131" s="301"/>
      <c r="B131" s="308"/>
      <c r="C131" s="309" t="s">
        <v>566</v>
      </c>
      <c r="D131" s="310"/>
      <c r="E131" s="311">
        <v>27.5</v>
      </c>
      <c r="F131" s="312"/>
      <c r="G131" s="313"/>
      <c r="H131" s="314"/>
      <c r="I131" s="306"/>
      <c r="J131" s="315"/>
      <c r="K131" s="306"/>
      <c r="M131" s="307" t="s">
        <v>566</v>
      </c>
      <c r="O131" s="292"/>
    </row>
    <row r="132" spans="1:80" ht="12.75">
      <c r="A132" s="293">
        <v>32</v>
      </c>
      <c r="B132" s="294" t="s">
        <v>567</v>
      </c>
      <c r="C132" s="295" t="s">
        <v>568</v>
      </c>
      <c r="D132" s="296" t="s">
        <v>211</v>
      </c>
      <c r="E132" s="297">
        <v>3</v>
      </c>
      <c r="F132" s="297">
        <v>0</v>
      </c>
      <c r="G132" s="298">
        <f>E132*F132</f>
        <v>0</v>
      </c>
      <c r="H132" s="299">
        <v>0</v>
      </c>
      <c r="I132" s="300">
        <f>E132*H132</f>
        <v>0</v>
      </c>
      <c r="J132" s="299">
        <v>0</v>
      </c>
      <c r="K132" s="300">
        <f>E132*J132</f>
        <v>0</v>
      </c>
      <c r="O132" s="292">
        <v>2</v>
      </c>
      <c r="AA132" s="261">
        <v>1</v>
      </c>
      <c r="AB132" s="261">
        <v>9</v>
      </c>
      <c r="AC132" s="261">
        <v>9</v>
      </c>
      <c r="AZ132" s="261">
        <v>4</v>
      </c>
      <c r="BA132" s="261">
        <f>IF(AZ132=1,G132,0)</f>
        <v>0</v>
      </c>
      <c r="BB132" s="261">
        <f>IF(AZ132=2,G132,0)</f>
        <v>0</v>
      </c>
      <c r="BC132" s="261">
        <f>IF(AZ132=3,G132,0)</f>
        <v>0</v>
      </c>
      <c r="BD132" s="261">
        <f>IF(AZ132=4,G132,0)</f>
        <v>0</v>
      </c>
      <c r="BE132" s="261">
        <f>IF(AZ132=5,G132,0)</f>
        <v>0</v>
      </c>
      <c r="CA132" s="292">
        <v>1</v>
      </c>
      <c r="CB132" s="292">
        <v>9</v>
      </c>
    </row>
    <row r="133" spans="1:15" ht="12.75">
      <c r="A133" s="301"/>
      <c r="B133" s="302"/>
      <c r="C133" s="303"/>
      <c r="D133" s="304"/>
      <c r="E133" s="304"/>
      <c r="F133" s="304"/>
      <c r="G133" s="305"/>
      <c r="I133" s="306"/>
      <c r="K133" s="306"/>
      <c r="L133" s="307"/>
      <c r="O133" s="292">
        <v>3</v>
      </c>
    </row>
    <row r="134" spans="1:15" ht="12.75">
      <c r="A134" s="301"/>
      <c r="B134" s="302"/>
      <c r="C134" s="303"/>
      <c r="D134" s="304"/>
      <c r="E134" s="304"/>
      <c r="F134" s="304"/>
      <c r="G134" s="305"/>
      <c r="I134" s="306"/>
      <c r="K134" s="306"/>
      <c r="L134" s="307"/>
      <c r="O134" s="292">
        <v>3</v>
      </c>
    </row>
    <row r="135" spans="1:15" ht="12.75">
      <c r="A135" s="301"/>
      <c r="B135" s="308"/>
      <c r="C135" s="309" t="s">
        <v>155</v>
      </c>
      <c r="D135" s="310"/>
      <c r="E135" s="311">
        <v>3</v>
      </c>
      <c r="F135" s="312"/>
      <c r="G135" s="313"/>
      <c r="H135" s="314"/>
      <c r="I135" s="306"/>
      <c r="J135" s="315"/>
      <c r="K135" s="306"/>
      <c r="M135" s="307">
        <v>3</v>
      </c>
      <c r="O135" s="292"/>
    </row>
    <row r="136" spans="1:80" ht="12.75">
      <c r="A136" s="293">
        <v>33</v>
      </c>
      <c r="B136" s="294" t="s">
        <v>569</v>
      </c>
      <c r="C136" s="295" t="s">
        <v>570</v>
      </c>
      <c r="D136" s="296" t="s">
        <v>211</v>
      </c>
      <c r="E136" s="297">
        <v>12</v>
      </c>
      <c r="F136" s="297">
        <v>0</v>
      </c>
      <c r="G136" s="298">
        <f>E136*F136</f>
        <v>0</v>
      </c>
      <c r="H136" s="299">
        <v>0</v>
      </c>
      <c r="I136" s="300">
        <f>E136*H136</f>
        <v>0</v>
      </c>
      <c r="J136" s="299">
        <v>0</v>
      </c>
      <c r="K136" s="300">
        <f>E136*J136</f>
        <v>0</v>
      </c>
      <c r="O136" s="292">
        <v>2</v>
      </c>
      <c r="AA136" s="261">
        <v>1</v>
      </c>
      <c r="AB136" s="261">
        <v>9</v>
      </c>
      <c r="AC136" s="261">
        <v>9</v>
      </c>
      <c r="AZ136" s="261">
        <v>4</v>
      </c>
      <c r="BA136" s="261">
        <f>IF(AZ136=1,G136,0)</f>
        <v>0</v>
      </c>
      <c r="BB136" s="261">
        <f>IF(AZ136=2,G136,0)</f>
        <v>0</v>
      </c>
      <c r="BC136" s="261">
        <f>IF(AZ136=3,G136,0)</f>
        <v>0</v>
      </c>
      <c r="BD136" s="261">
        <f>IF(AZ136=4,G136,0)</f>
        <v>0</v>
      </c>
      <c r="BE136" s="261">
        <f>IF(AZ136=5,G136,0)</f>
        <v>0</v>
      </c>
      <c r="CA136" s="292">
        <v>1</v>
      </c>
      <c r="CB136" s="292">
        <v>9</v>
      </c>
    </row>
    <row r="137" spans="1:15" ht="12.75">
      <c r="A137" s="301"/>
      <c r="B137" s="302"/>
      <c r="C137" s="303" t="s">
        <v>571</v>
      </c>
      <c r="D137" s="304"/>
      <c r="E137" s="304"/>
      <c r="F137" s="304"/>
      <c r="G137" s="305"/>
      <c r="I137" s="306"/>
      <c r="K137" s="306"/>
      <c r="L137" s="307" t="s">
        <v>571</v>
      </c>
      <c r="O137" s="292">
        <v>3</v>
      </c>
    </row>
    <row r="138" spans="1:15" ht="12.75">
      <c r="A138" s="301"/>
      <c r="B138" s="302"/>
      <c r="C138" s="303"/>
      <c r="D138" s="304"/>
      <c r="E138" s="304"/>
      <c r="F138" s="304"/>
      <c r="G138" s="305"/>
      <c r="I138" s="306"/>
      <c r="K138" s="306"/>
      <c r="L138" s="307"/>
      <c r="O138" s="292">
        <v>3</v>
      </c>
    </row>
    <row r="139" spans="1:15" ht="12.75">
      <c r="A139" s="301"/>
      <c r="B139" s="308"/>
      <c r="C139" s="309" t="s">
        <v>572</v>
      </c>
      <c r="D139" s="310"/>
      <c r="E139" s="311">
        <v>12</v>
      </c>
      <c r="F139" s="312"/>
      <c r="G139" s="313"/>
      <c r="H139" s="314"/>
      <c r="I139" s="306"/>
      <c r="J139" s="315"/>
      <c r="K139" s="306"/>
      <c r="M139" s="307" t="s">
        <v>572</v>
      </c>
      <c r="O139" s="292"/>
    </row>
    <row r="140" spans="1:80" ht="12.75">
      <c r="A140" s="293">
        <v>34</v>
      </c>
      <c r="B140" s="294" t="s">
        <v>573</v>
      </c>
      <c r="C140" s="295" t="s">
        <v>574</v>
      </c>
      <c r="D140" s="296" t="s">
        <v>547</v>
      </c>
      <c r="E140" s="297">
        <v>0.0988</v>
      </c>
      <c r="F140" s="297">
        <v>0</v>
      </c>
      <c r="G140" s="298">
        <f>E140*F140</f>
        <v>0</v>
      </c>
      <c r="H140" s="299">
        <v>0</v>
      </c>
      <c r="I140" s="300">
        <f>E140*H140</f>
        <v>0</v>
      </c>
      <c r="J140" s="299">
        <v>0</v>
      </c>
      <c r="K140" s="300">
        <f>E140*J140</f>
        <v>0</v>
      </c>
      <c r="O140" s="292">
        <v>2</v>
      </c>
      <c r="AA140" s="261">
        <v>1</v>
      </c>
      <c r="AB140" s="261">
        <v>9</v>
      </c>
      <c r="AC140" s="261">
        <v>9</v>
      </c>
      <c r="AZ140" s="261">
        <v>4</v>
      </c>
      <c r="BA140" s="261">
        <f>IF(AZ140=1,G140,0)</f>
        <v>0</v>
      </c>
      <c r="BB140" s="261">
        <f>IF(AZ140=2,G140,0)</f>
        <v>0</v>
      </c>
      <c r="BC140" s="261">
        <f>IF(AZ140=3,G140,0)</f>
        <v>0</v>
      </c>
      <c r="BD140" s="261">
        <f>IF(AZ140=4,G140,0)</f>
        <v>0</v>
      </c>
      <c r="BE140" s="261">
        <f>IF(AZ140=5,G140,0)</f>
        <v>0</v>
      </c>
      <c r="CA140" s="292">
        <v>1</v>
      </c>
      <c r="CB140" s="292">
        <v>9</v>
      </c>
    </row>
    <row r="141" spans="1:15" ht="12.75">
      <c r="A141" s="301"/>
      <c r="B141" s="302"/>
      <c r="C141" s="303" t="s">
        <v>310</v>
      </c>
      <c r="D141" s="304"/>
      <c r="E141" s="304"/>
      <c r="F141" s="304"/>
      <c r="G141" s="305"/>
      <c r="I141" s="306"/>
      <c r="K141" s="306"/>
      <c r="L141" s="307" t="s">
        <v>310</v>
      </c>
      <c r="O141" s="292">
        <v>3</v>
      </c>
    </row>
    <row r="142" spans="1:15" ht="12.75">
      <c r="A142" s="301"/>
      <c r="B142" s="308"/>
      <c r="C142" s="309" t="s">
        <v>575</v>
      </c>
      <c r="D142" s="310"/>
      <c r="E142" s="311">
        <v>0.024</v>
      </c>
      <c r="F142" s="312"/>
      <c r="G142" s="313"/>
      <c r="H142" s="314"/>
      <c r="I142" s="306"/>
      <c r="J142" s="315"/>
      <c r="K142" s="306"/>
      <c r="M142" s="307" t="s">
        <v>575</v>
      </c>
      <c r="O142" s="292"/>
    </row>
    <row r="143" spans="1:15" ht="12.75">
      <c r="A143" s="301"/>
      <c r="B143" s="308"/>
      <c r="C143" s="309" t="s">
        <v>576</v>
      </c>
      <c r="D143" s="310"/>
      <c r="E143" s="311">
        <v>0.0748</v>
      </c>
      <c r="F143" s="312"/>
      <c r="G143" s="313"/>
      <c r="H143" s="314"/>
      <c r="I143" s="306"/>
      <c r="J143" s="315"/>
      <c r="K143" s="306"/>
      <c r="M143" s="307" t="s">
        <v>576</v>
      </c>
      <c r="O143" s="292"/>
    </row>
    <row r="144" spans="1:80" ht="22.5">
      <c r="A144" s="293">
        <v>35</v>
      </c>
      <c r="B144" s="294" t="s">
        <v>577</v>
      </c>
      <c r="C144" s="295" t="s">
        <v>578</v>
      </c>
      <c r="D144" s="296" t="s">
        <v>579</v>
      </c>
      <c r="E144" s="297">
        <v>18</v>
      </c>
      <c r="F144" s="297">
        <v>0</v>
      </c>
      <c r="G144" s="298">
        <f>E144*F144</f>
        <v>0</v>
      </c>
      <c r="H144" s="299">
        <v>0.0012</v>
      </c>
      <c r="I144" s="300">
        <f>E144*H144</f>
        <v>0.021599999999999998</v>
      </c>
      <c r="J144" s="299">
        <v>0</v>
      </c>
      <c r="K144" s="300">
        <f>E144*J144</f>
        <v>0</v>
      </c>
      <c r="O144" s="292">
        <v>2</v>
      </c>
      <c r="AA144" s="261">
        <v>1</v>
      </c>
      <c r="AB144" s="261">
        <v>9</v>
      </c>
      <c r="AC144" s="261">
        <v>9</v>
      </c>
      <c r="AZ144" s="261">
        <v>4</v>
      </c>
      <c r="BA144" s="261">
        <f>IF(AZ144=1,G144,0)</f>
        <v>0</v>
      </c>
      <c r="BB144" s="261">
        <f>IF(AZ144=2,G144,0)</f>
        <v>0</v>
      </c>
      <c r="BC144" s="261">
        <f>IF(AZ144=3,G144,0)</f>
        <v>0</v>
      </c>
      <c r="BD144" s="261">
        <f>IF(AZ144=4,G144,0)</f>
        <v>0</v>
      </c>
      <c r="BE144" s="261">
        <f>IF(AZ144=5,G144,0)</f>
        <v>0</v>
      </c>
      <c r="CA144" s="292">
        <v>1</v>
      </c>
      <c r="CB144" s="292">
        <v>9</v>
      </c>
    </row>
    <row r="145" spans="1:15" ht="12.75">
      <c r="A145" s="301"/>
      <c r="B145" s="302"/>
      <c r="C145" s="303" t="s">
        <v>310</v>
      </c>
      <c r="D145" s="304"/>
      <c r="E145" s="304"/>
      <c r="F145" s="304"/>
      <c r="G145" s="305"/>
      <c r="I145" s="306"/>
      <c r="K145" s="306"/>
      <c r="L145" s="307" t="s">
        <v>310</v>
      </c>
      <c r="O145" s="292">
        <v>3</v>
      </c>
    </row>
    <row r="146" spans="1:15" ht="12.75">
      <c r="A146" s="301"/>
      <c r="B146" s="308"/>
      <c r="C146" s="309" t="s">
        <v>580</v>
      </c>
      <c r="D146" s="310"/>
      <c r="E146" s="311">
        <v>18</v>
      </c>
      <c r="F146" s="312"/>
      <c r="G146" s="313"/>
      <c r="H146" s="314"/>
      <c r="I146" s="306"/>
      <c r="J146" s="315"/>
      <c r="K146" s="306"/>
      <c r="M146" s="307" t="s">
        <v>580</v>
      </c>
      <c r="O146" s="292"/>
    </row>
    <row r="147" spans="1:80" ht="12.75">
      <c r="A147" s="293">
        <v>36</v>
      </c>
      <c r="B147" s="294" t="s">
        <v>581</v>
      </c>
      <c r="C147" s="295" t="s">
        <v>582</v>
      </c>
      <c r="D147" s="296" t="s">
        <v>309</v>
      </c>
      <c r="E147" s="297">
        <v>352</v>
      </c>
      <c r="F147" s="297">
        <v>0</v>
      </c>
      <c r="G147" s="298">
        <f>E147*F147</f>
        <v>0</v>
      </c>
      <c r="H147" s="299">
        <v>0.00066</v>
      </c>
      <c r="I147" s="300">
        <f>E147*H147</f>
        <v>0.23232</v>
      </c>
      <c r="J147" s="299">
        <v>0</v>
      </c>
      <c r="K147" s="300">
        <f>E147*J147</f>
        <v>0</v>
      </c>
      <c r="O147" s="292">
        <v>2</v>
      </c>
      <c r="AA147" s="261">
        <v>1</v>
      </c>
      <c r="AB147" s="261">
        <v>0</v>
      </c>
      <c r="AC147" s="261">
        <v>0</v>
      </c>
      <c r="AZ147" s="261">
        <v>4</v>
      </c>
      <c r="BA147" s="261">
        <f>IF(AZ147=1,G147,0)</f>
        <v>0</v>
      </c>
      <c r="BB147" s="261">
        <f>IF(AZ147=2,G147,0)</f>
        <v>0</v>
      </c>
      <c r="BC147" s="261">
        <f>IF(AZ147=3,G147,0)</f>
        <v>0</v>
      </c>
      <c r="BD147" s="261">
        <f>IF(AZ147=4,G147,0)</f>
        <v>0</v>
      </c>
      <c r="BE147" s="261">
        <f>IF(AZ147=5,G147,0)</f>
        <v>0</v>
      </c>
      <c r="CA147" s="292">
        <v>1</v>
      </c>
      <c r="CB147" s="292">
        <v>0</v>
      </c>
    </row>
    <row r="148" spans="1:15" ht="12.75">
      <c r="A148" s="301"/>
      <c r="B148" s="302"/>
      <c r="C148" s="303" t="s">
        <v>310</v>
      </c>
      <c r="D148" s="304"/>
      <c r="E148" s="304"/>
      <c r="F148" s="304"/>
      <c r="G148" s="305"/>
      <c r="I148" s="306"/>
      <c r="K148" s="306"/>
      <c r="L148" s="307" t="s">
        <v>310</v>
      </c>
      <c r="O148" s="292">
        <v>3</v>
      </c>
    </row>
    <row r="149" spans="1:15" ht="12.75">
      <c r="A149" s="301"/>
      <c r="B149" s="308"/>
      <c r="C149" s="309" t="s">
        <v>583</v>
      </c>
      <c r="D149" s="310"/>
      <c r="E149" s="311">
        <v>176</v>
      </c>
      <c r="F149" s="312"/>
      <c r="G149" s="313"/>
      <c r="H149" s="314"/>
      <c r="I149" s="306"/>
      <c r="J149" s="315"/>
      <c r="K149" s="306"/>
      <c r="M149" s="307" t="s">
        <v>583</v>
      </c>
      <c r="O149" s="292"/>
    </row>
    <row r="150" spans="1:15" ht="12.75">
      <c r="A150" s="301"/>
      <c r="B150" s="308"/>
      <c r="C150" s="309" t="s">
        <v>584</v>
      </c>
      <c r="D150" s="310"/>
      <c r="E150" s="311">
        <v>134</v>
      </c>
      <c r="F150" s="312"/>
      <c r="G150" s="313"/>
      <c r="H150" s="314"/>
      <c r="I150" s="306"/>
      <c r="J150" s="315"/>
      <c r="K150" s="306"/>
      <c r="M150" s="307" t="s">
        <v>584</v>
      </c>
      <c r="O150" s="292"/>
    </row>
    <row r="151" spans="1:15" ht="12.75">
      <c r="A151" s="301"/>
      <c r="B151" s="308"/>
      <c r="C151" s="309" t="s">
        <v>585</v>
      </c>
      <c r="D151" s="310"/>
      <c r="E151" s="311">
        <v>42</v>
      </c>
      <c r="F151" s="312"/>
      <c r="G151" s="313"/>
      <c r="H151" s="314"/>
      <c r="I151" s="306"/>
      <c r="J151" s="315"/>
      <c r="K151" s="306"/>
      <c r="M151" s="307" t="s">
        <v>585</v>
      </c>
      <c r="O151" s="292"/>
    </row>
    <row r="152" spans="1:80" ht="12.75">
      <c r="A152" s="293">
        <v>37</v>
      </c>
      <c r="B152" s="294" t="s">
        <v>586</v>
      </c>
      <c r="C152" s="295" t="s">
        <v>587</v>
      </c>
      <c r="D152" s="296" t="s">
        <v>309</v>
      </c>
      <c r="E152" s="297">
        <v>184.8</v>
      </c>
      <c r="F152" s="297">
        <v>0</v>
      </c>
      <c r="G152" s="298">
        <f>E152*F152</f>
        <v>0</v>
      </c>
      <c r="H152" s="299">
        <v>0.00012</v>
      </c>
      <c r="I152" s="300">
        <f>E152*H152</f>
        <v>0.022176</v>
      </c>
      <c r="J152" s="299"/>
      <c r="K152" s="300">
        <f>E152*J152</f>
        <v>0</v>
      </c>
      <c r="O152" s="292">
        <v>2</v>
      </c>
      <c r="AA152" s="261">
        <v>3</v>
      </c>
      <c r="AB152" s="261">
        <v>7</v>
      </c>
      <c r="AC152" s="261" t="s">
        <v>586</v>
      </c>
      <c r="AZ152" s="261">
        <v>3</v>
      </c>
      <c r="BA152" s="261">
        <f>IF(AZ152=1,G152,0)</f>
        <v>0</v>
      </c>
      <c r="BB152" s="261">
        <f>IF(AZ152=2,G152,0)</f>
        <v>0</v>
      </c>
      <c r="BC152" s="261">
        <f>IF(AZ152=3,G152,0)</f>
        <v>0</v>
      </c>
      <c r="BD152" s="261">
        <f>IF(AZ152=4,G152,0)</f>
        <v>0</v>
      </c>
      <c r="BE152" s="261">
        <f>IF(AZ152=5,G152,0)</f>
        <v>0</v>
      </c>
      <c r="CA152" s="292">
        <v>3</v>
      </c>
      <c r="CB152" s="292">
        <v>7</v>
      </c>
    </row>
    <row r="153" spans="1:15" ht="12.75">
      <c r="A153" s="301"/>
      <c r="B153" s="302"/>
      <c r="C153" s="303" t="s">
        <v>310</v>
      </c>
      <c r="D153" s="304"/>
      <c r="E153" s="304"/>
      <c r="F153" s="304"/>
      <c r="G153" s="305"/>
      <c r="I153" s="306"/>
      <c r="K153" s="306"/>
      <c r="L153" s="307" t="s">
        <v>310</v>
      </c>
      <c r="O153" s="292">
        <v>3</v>
      </c>
    </row>
    <row r="154" spans="1:15" ht="12.75">
      <c r="A154" s="301"/>
      <c r="B154" s="308"/>
      <c r="C154" s="309" t="s">
        <v>588</v>
      </c>
      <c r="D154" s="310"/>
      <c r="E154" s="311">
        <v>184.8</v>
      </c>
      <c r="F154" s="312"/>
      <c r="G154" s="313"/>
      <c r="H154" s="314"/>
      <c r="I154" s="306"/>
      <c r="J154" s="315"/>
      <c r="K154" s="306"/>
      <c r="M154" s="307" t="s">
        <v>588</v>
      </c>
      <c r="O154" s="292"/>
    </row>
    <row r="155" spans="1:80" ht="12.75">
      <c r="A155" s="293">
        <v>38</v>
      </c>
      <c r="B155" s="294" t="s">
        <v>589</v>
      </c>
      <c r="C155" s="295" t="s">
        <v>590</v>
      </c>
      <c r="D155" s="296" t="s">
        <v>309</v>
      </c>
      <c r="E155" s="297">
        <v>140.7</v>
      </c>
      <c r="F155" s="297">
        <v>0</v>
      </c>
      <c r="G155" s="298">
        <f>E155*F155</f>
        <v>0</v>
      </c>
      <c r="H155" s="299">
        <v>0.0002</v>
      </c>
      <c r="I155" s="300">
        <f>E155*H155</f>
        <v>0.02814</v>
      </c>
      <c r="J155" s="299"/>
      <c r="K155" s="300">
        <f>E155*J155</f>
        <v>0</v>
      </c>
      <c r="O155" s="292">
        <v>2</v>
      </c>
      <c r="AA155" s="261">
        <v>3</v>
      </c>
      <c r="AB155" s="261">
        <v>7</v>
      </c>
      <c r="AC155" s="261" t="s">
        <v>589</v>
      </c>
      <c r="AZ155" s="261">
        <v>3</v>
      </c>
      <c r="BA155" s="261">
        <f>IF(AZ155=1,G155,0)</f>
        <v>0</v>
      </c>
      <c r="BB155" s="261">
        <f>IF(AZ155=2,G155,0)</f>
        <v>0</v>
      </c>
      <c r="BC155" s="261">
        <f>IF(AZ155=3,G155,0)</f>
        <v>0</v>
      </c>
      <c r="BD155" s="261">
        <f>IF(AZ155=4,G155,0)</f>
        <v>0</v>
      </c>
      <c r="BE155" s="261">
        <f>IF(AZ155=5,G155,0)</f>
        <v>0</v>
      </c>
      <c r="CA155" s="292">
        <v>3</v>
      </c>
      <c r="CB155" s="292">
        <v>7</v>
      </c>
    </row>
    <row r="156" spans="1:15" ht="12.75">
      <c r="A156" s="301"/>
      <c r="B156" s="302"/>
      <c r="C156" s="303" t="s">
        <v>310</v>
      </c>
      <c r="D156" s="304"/>
      <c r="E156" s="304"/>
      <c r="F156" s="304"/>
      <c r="G156" s="305"/>
      <c r="I156" s="306"/>
      <c r="K156" s="306"/>
      <c r="L156" s="307" t="s">
        <v>310</v>
      </c>
      <c r="O156" s="292">
        <v>3</v>
      </c>
    </row>
    <row r="157" spans="1:15" ht="12.75">
      <c r="A157" s="301"/>
      <c r="B157" s="308"/>
      <c r="C157" s="309" t="s">
        <v>591</v>
      </c>
      <c r="D157" s="310"/>
      <c r="E157" s="311">
        <v>140.7</v>
      </c>
      <c r="F157" s="312"/>
      <c r="G157" s="313"/>
      <c r="H157" s="314"/>
      <c r="I157" s="306"/>
      <c r="J157" s="315"/>
      <c r="K157" s="306"/>
      <c r="M157" s="307" t="s">
        <v>591</v>
      </c>
      <c r="O157" s="292"/>
    </row>
    <row r="158" spans="1:80" ht="12.75">
      <c r="A158" s="293">
        <v>39</v>
      </c>
      <c r="B158" s="294" t="s">
        <v>592</v>
      </c>
      <c r="C158" s="295" t="s">
        <v>593</v>
      </c>
      <c r="D158" s="296" t="s">
        <v>309</v>
      </c>
      <c r="E158" s="297">
        <v>44.1</v>
      </c>
      <c r="F158" s="297">
        <v>0</v>
      </c>
      <c r="G158" s="298">
        <f>E158*F158</f>
        <v>0</v>
      </c>
      <c r="H158" s="299">
        <v>0.00027</v>
      </c>
      <c r="I158" s="300">
        <f>E158*H158</f>
        <v>0.011907000000000001</v>
      </c>
      <c r="J158" s="299"/>
      <c r="K158" s="300">
        <f>E158*J158</f>
        <v>0</v>
      </c>
      <c r="O158" s="292">
        <v>2</v>
      </c>
      <c r="AA158" s="261">
        <v>3</v>
      </c>
      <c r="AB158" s="261">
        <v>7</v>
      </c>
      <c r="AC158" s="261" t="s">
        <v>592</v>
      </c>
      <c r="AZ158" s="261">
        <v>3</v>
      </c>
      <c r="BA158" s="261">
        <f>IF(AZ158=1,G158,0)</f>
        <v>0</v>
      </c>
      <c r="BB158" s="261">
        <f>IF(AZ158=2,G158,0)</f>
        <v>0</v>
      </c>
      <c r="BC158" s="261">
        <f>IF(AZ158=3,G158,0)</f>
        <v>0</v>
      </c>
      <c r="BD158" s="261">
        <f>IF(AZ158=4,G158,0)</f>
        <v>0</v>
      </c>
      <c r="BE158" s="261">
        <f>IF(AZ158=5,G158,0)</f>
        <v>0</v>
      </c>
      <c r="CA158" s="292">
        <v>3</v>
      </c>
      <c r="CB158" s="292">
        <v>7</v>
      </c>
    </row>
    <row r="159" spans="1:15" ht="12.75">
      <c r="A159" s="301"/>
      <c r="B159" s="302"/>
      <c r="C159" s="303" t="s">
        <v>310</v>
      </c>
      <c r="D159" s="304"/>
      <c r="E159" s="304"/>
      <c r="F159" s="304"/>
      <c r="G159" s="305"/>
      <c r="I159" s="306"/>
      <c r="K159" s="306"/>
      <c r="L159" s="307" t="s">
        <v>310</v>
      </c>
      <c r="O159" s="292">
        <v>3</v>
      </c>
    </row>
    <row r="160" spans="1:15" ht="12.75">
      <c r="A160" s="301"/>
      <c r="B160" s="308"/>
      <c r="C160" s="309" t="s">
        <v>594</v>
      </c>
      <c r="D160" s="310"/>
      <c r="E160" s="311">
        <v>44.1</v>
      </c>
      <c r="F160" s="312"/>
      <c r="G160" s="313"/>
      <c r="H160" s="314"/>
      <c r="I160" s="306"/>
      <c r="J160" s="315"/>
      <c r="K160" s="306"/>
      <c r="M160" s="307" t="s">
        <v>594</v>
      </c>
      <c r="O160" s="292"/>
    </row>
    <row r="161" spans="1:80" ht="12.75">
      <c r="A161" s="293">
        <v>40</v>
      </c>
      <c r="B161" s="294" t="s">
        <v>595</v>
      </c>
      <c r="C161" s="295" t="s">
        <v>596</v>
      </c>
      <c r="D161" s="296" t="s">
        <v>597</v>
      </c>
      <c r="E161" s="297">
        <v>3</v>
      </c>
      <c r="F161" s="297">
        <v>0</v>
      </c>
      <c r="G161" s="298">
        <f>E161*F161</f>
        <v>0</v>
      </c>
      <c r="H161" s="299">
        <v>0.026</v>
      </c>
      <c r="I161" s="300">
        <f>E161*H161</f>
        <v>0.078</v>
      </c>
      <c r="J161" s="299"/>
      <c r="K161" s="300">
        <f>E161*J161</f>
        <v>0</v>
      </c>
      <c r="O161" s="292">
        <v>2</v>
      </c>
      <c r="AA161" s="261">
        <v>3</v>
      </c>
      <c r="AB161" s="261">
        <v>7</v>
      </c>
      <c r="AC161" s="261" t="s">
        <v>595</v>
      </c>
      <c r="AZ161" s="261">
        <v>3</v>
      </c>
      <c r="BA161" s="261">
        <f>IF(AZ161=1,G161,0)</f>
        <v>0</v>
      </c>
      <c r="BB161" s="261">
        <f>IF(AZ161=2,G161,0)</f>
        <v>0</v>
      </c>
      <c r="BC161" s="261">
        <f>IF(AZ161=3,G161,0)</f>
        <v>0</v>
      </c>
      <c r="BD161" s="261">
        <f>IF(AZ161=4,G161,0)</f>
        <v>0</v>
      </c>
      <c r="BE161" s="261">
        <f>IF(AZ161=5,G161,0)</f>
        <v>0</v>
      </c>
      <c r="CA161" s="292">
        <v>3</v>
      </c>
      <c r="CB161" s="292">
        <v>7</v>
      </c>
    </row>
    <row r="162" spans="1:15" ht="12.75">
      <c r="A162" s="301"/>
      <c r="B162" s="302"/>
      <c r="C162" s="303" t="s">
        <v>310</v>
      </c>
      <c r="D162" s="304"/>
      <c r="E162" s="304"/>
      <c r="F162" s="304"/>
      <c r="G162" s="305"/>
      <c r="I162" s="306"/>
      <c r="K162" s="306"/>
      <c r="L162" s="307" t="s">
        <v>310</v>
      </c>
      <c r="O162" s="292">
        <v>3</v>
      </c>
    </row>
    <row r="163" spans="1:15" ht="12.75">
      <c r="A163" s="301"/>
      <c r="B163" s="308"/>
      <c r="C163" s="309" t="s">
        <v>155</v>
      </c>
      <c r="D163" s="310"/>
      <c r="E163" s="311">
        <v>3</v>
      </c>
      <c r="F163" s="312"/>
      <c r="G163" s="313"/>
      <c r="H163" s="314"/>
      <c r="I163" s="306"/>
      <c r="J163" s="315"/>
      <c r="K163" s="306"/>
      <c r="M163" s="307">
        <v>3</v>
      </c>
      <c r="O163" s="292"/>
    </row>
    <row r="164" spans="1:80" ht="12.75">
      <c r="A164" s="293">
        <v>41</v>
      </c>
      <c r="B164" s="294" t="s">
        <v>598</v>
      </c>
      <c r="C164" s="295" t="s">
        <v>599</v>
      </c>
      <c r="D164" s="296" t="s">
        <v>99</v>
      </c>
      <c r="E164" s="297">
        <v>8</v>
      </c>
      <c r="F164" s="297">
        <v>0</v>
      </c>
      <c r="G164" s="298">
        <f>E164*F164</f>
        <v>0</v>
      </c>
      <c r="H164" s="299">
        <v>0</v>
      </c>
      <c r="I164" s="300">
        <f>E164*H164</f>
        <v>0</v>
      </c>
      <c r="J164" s="299"/>
      <c r="K164" s="300">
        <f>E164*J164</f>
        <v>0</v>
      </c>
      <c r="O164" s="292">
        <v>2</v>
      </c>
      <c r="AA164" s="261">
        <v>3</v>
      </c>
      <c r="AB164" s="261">
        <v>7</v>
      </c>
      <c r="AC164" s="261" t="s">
        <v>598</v>
      </c>
      <c r="AZ164" s="261">
        <v>3</v>
      </c>
      <c r="BA164" s="261">
        <f>IF(AZ164=1,G164,0)</f>
        <v>0</v>
      </c>
      <c r="BB164" s="261">
        <f>IF(AZ164=2,G164,0)</f>
        <v>0</v>
      </c>
      <c r="BC164" s="261">
        <f>IF(AZ164=3,G164,0)</f>
        <v>0</v>
      </c>
      <c r="BD164" s="261">
        <f>IF(AZ164=4,G164,0)</f>
        <v>0</v>
      </c>
      <c r="BE164" s="261">
        <f>IF(AZ164=5,G164,0)</f>
        <v>0</v>
      </c>
      <c r="CA164" s="292">
        <v>3</v>
      </c>
      <c r="CB164" s="292">
        <v>7</v>
      </c>
    </row>
    <row r="165" spans="1:15" ht="12.75">
      <c r="A165" s="301"/>
      <c r="B165" s="302"/>
      <c r="C165" s="303" t="s">
        <v>310</v>
      </c>
      <c r="D165" s="304"/>
      <c r="E165" s="304"/>
      <c r="F165" s="304"/>
      <c r="G165" s="305"/>
      <c r="I165" s="306"/>
      <c r="K165" s="306"/>
      <c r="L165" s="307" t="s">
        <v>310</v>
      </c>
      <c r="O165" s="292">
        <v>3</v>
      </c>
    </row>
    <row r="166" spans="1:15" ht="12.75">
      <c r="A166" s="301"/>
      <c r="B166" s="308"/>
      <c r="C166" s="309" t="s">
        <v>600</v>
      </c>
      <c r="D166" s="310"/>
      <c r="E166" s="311">
        <v>8</v>
      </c>
      <c r="F166" s="312"/>
      <c r="G166" s="313"/>
      <c r="H166" s="314"/>
      <c r="I166" s="306"/>
      <c r="J166" s="315"/>
      <c r="K166" s="306"/>
      <c r="M166" s="307">
        <v>8</v>
      </c>
      <c r="O166" s="292"/>
    </row>
    <row r="167" spans="1:80" ht="12.75">
      <c r="A167" s="293">
        <v>42</v>
      </c>
      <c r="B167" s="294" t="s">
        <v>601</v>
      </c>
      <c r="C167" s="295" t="s">
        <v>602</v>
      </c>
      <c r="D167" s="296" t="s">
        <v>211</v>
      </c>
      <c r="E167" s="297">
        <v>12</v>
      </c>
      <c r="F167" s="297">
        <v>0</v>
      </c>
      <c r="G167" s="298">
        <f>E167*F167</f>
        <v>0</v>
      </c>
      <c r="H167" s="299">
        <v>0.029</v>
      </c>
      <c r="I167" s="300">
        <f>E167*H167</f>
        <v>0.34800000000000003</v>
      </c>
      <c r="J167" s="299"/>
      <c r="K167" s="300">
        <f>E167*J167</f>
        <v>0</v>
      </c>
      <c r="O167" s="292">
        <v>2</v>
      </c>
      <c r="AA167" s="261">
        <v>3</v>
      </c>
      <c r="AB167" s="261">
        <v>7</v>
      </c>
      <c r="AC167" s="261" t="s">
        <v>601</v>
      </c>
      <c r="AZ167" s="261">
        <v>3</v>
      </c>
      <c r="BA167" s="261">
        <f>IF(AZ167=1,G167,0)</f>
        <v>0</v>
      </c>
      <c r="BB167" s="261">
        <f>IF(AZ167=2,G167,0)</f>
        <v>0</v>
      </c>
      <c r="BC167" s="261">
        <f>IF(AZ167=3,G167,0)</f>
        <v>0</v>
      </c>
      <c r="BD167" s="261">
        <f>IF(AZ167=4,G167,0)</f>
        <v>0</v>
      </c>
      <c r="BE167" s="261">
        <f>IF(AZ167=5,G167,0)</f>
        <v>0</v>
      </c>
      <c r="CA167" s="292">
        <v>3</v>
      </c>
      <c r="CB167" s="292">
        <v>7</v>
      </c>
    </row>
    <row r="168" spans="1:15" ht="12.75">
      <c r="A168" s="301"/>
      <c r="B168" s="302"/>
      <c r="C168" s="303" t="s">
        <v>310</v>
      </c>
      <c r="D168" s="304"/>
      <c r="E168" s="304"/>
      <c r="F168" s="304"/>
      <c r="G168" s="305"/>
      <c r="I168" s="306"/>
      <c r="K168" s="306"/>
      <c r="L168" s="307" t="s">
        <v>310</v>
      </c>
      <c r="O168" s="292">
        <v>3</v>
      </c>
    </row>
    <row r="169" spans="1:15" ht="12.75">
      <c r="A169" s="301"/>
      <c r="B169" s="308"/>
      <c r="C169" s="309" t="s">
        <v>603</v>
      </c>
      <c r="D169" s="310"/>
      <c r="E169" s="311">
        <v>12</v>
      </c>
      <c r="F169" s="312"/>
      <c r="G169" s="313"/>
      <c r="H169" s="314"/>
      <c r="I169" s="306"/>
      <c r="J169" s="315"/>
      <c r="K169" s="306"/>
      <c r="M169" s="307">
        <v>12</v>
      </c>
      <c r="O169" s="292"/>
    </row>
    <row r="170" spans="1:80" ht="12.75">
      <c r="A170" s="293">
        <v>43</v>
      </c>
      <c r="B170" s="294" t="s">
        <v>604</v>
      </c>
      <c r="C170" s="295" t="s">
        <v>605</v>
      </c>
      <c r="D170" s="296" t="s">
        <v>211</v>
      </c>
      <c r="E170" s="297">
        <v>12</v>
      </c>
      <c r="F170" s="297">
        <v>0</v>
      </c>
      <c r="G170" s="298">
        <f>E170*F170</f>
        <v>0</v>
      </c>
      <c r="H170" s="299">
        <v>0.029</v>
      </c>
      <c r="I170" s="300">
        <f>E170*H170</f>
        <v>0.34800000000000003</v>
      </c>
      <c r="J170" s="299"/>
      <c r="K170" s="300">
        <f>E170*J170</f>
        <v>0</v>
      </c>
      <c r="O170" s="292">
        <v>2</v>
      </c>
      <c r="AA170" s="261">
        <v>3</v>
      </c>
      <c r="AB170" s="261">
        <v>7</v>
      </c>
      <c r="AC170" s="261" t="s">
        <v>604</v>
      </c>
      <c r="AZ170" s="261">
        <v>3</v>
      </c>
      <c r="BA170" s="261">
        <f>IF(AZ170=1,G170,0)</f>
        <v>0</v>
      </c>
      <c r="BB170" s="261">
        <f>IF(AZ170=2,G170,0)</f>
        <v>0</v>
      </c>
      <c r="BC170" s="261">
        <f>IF(AZ170=3,G170,0)</f>
        <v>0</v>
      </c>
      <c r="BD170" s="261">
        <f>IF(AZ170=4,G170,0)</f>
        <v>0</v>
      </c>
      <c r="BE170" s="261">
        <f>IF(AZ170=5,G170,0)</f>
        <v>0</v>
      </c>
      <c r="CA170" s="292">
        <v>3</v>
      </c>
      <c r="CB170" s="292">
        <v>7</v>
      </c>
    </row>
    <row r="171" spans="1:15" ht="12.75">
      <c r="A171" s="301"/>
      <c r="B171" s="302"/>
      <c r="C171" s="303" t="s">
        <v>310</v>
      </c>
      <c r="D171" s="304"/>
      <c r="E171" s="304"/>
      <c r="F171" s="304"/>
      <c r="G171" s="305"/>
      <c r="I171" s="306"/>
      <c r="K171" s="306"/>
      <c r="L171" s="307" t="s">
        <v>310</v>
      </c>
      <c r="O171" s="292">
        <v>3</v>
      </c>
    </row>
    <row r="172" spans="1:15" ht="12.75">
      <c r="A172" s="301"/>
      <c r="B172" s="308"/>
      <c r="C172" s="309" t="s">
        <v>606</v>
      </c>
      <c r="D172" s="310"/>
      <c r="E172" s="311">
        <v>10</v>
      </c>
      <c r="F172" s="312"/>
      <c r="G172" s="313"/>
      <c r="H172" s="314"/>
      <c r="I172" s="306"/>
      <c r="J172" s="315"/>
      <c r="K172" s="306"/>
      <c r="M172" s="307" t="s">
        <v>606</v>
      </c>
      <c r="O172" s="292"/>
    </row>
    <row r="173" spans="1:15" ht="12.75">
      <c r="A173" s="301"/>
      <c r="B173" s="308"/>
      <c r="C173" s="309" t="s">
        <v>607</v>
      </c>
      <c r="D173" s="310"/>
      <c r="E173" s="311">
        <v>2</v>
      </c>
      <c r="F173" s="312"/>
      <c r="G173" s="313"/>
      <c r="H173" s="314"/>
      <c r="I173" s="306"/>
      <c r="J173" s="315"/>
      <c r="K173" s="306"/>
      <c r="M173" s="307" t="s">
        <v>607</v>
      </c>
      <c r="O173" s="292"/>
    </row>
    <row r="174" spans="1:80" ht="22.5">
      <c r="A174" s="293">
        <v>44</v>
      </c>
      <c r="B174" s="294" t="s">
        <v>608</v>
      </c>
      <c r="C174" s="295" t="s">
        <v>609</v>
      </c>
      <c r="D174" s="296" t="s">
        <v>211</v>
      </c>
      <c r="E174" s="297">
        <v>1</v>
      </c>
      <c r="F174" s="297">
        <v>0</v>
      </c>
      <c r="G174" s="298">
        <f>E174*F174</f>
        <v>0</v>
      </c>
      <c r="H174" s="299">
        <v>0.065</v>
      </c>
      <c r="I174" s="300">
        <f>E174*H174</f>
        <v>0.065</v>
      </c>
      <c r="J174" s="299"/>
      <c r="K174" s="300">
        <f>E174*J174</f>
        <v>0</v>
      </c>
      <c r="O174" s="292">
        <v>2</v>
      </c>
      <c r="AA174" s="261">
        <v>3</v>
      </c>
      <c r="AB174" s="261">
        <v>9</v>
      </c>
      <c r="AC174" s="261" t="s">
        <v>608</v>
      </c>
      <c r="AZ174" s="261">
        <v>3</v>
      </c>
      <c r="BA174" s="261">
        <f>IF(AZ174=1,G174,0)</f>
        <v>0</v>
      </c>
      <c r="BB174" s="261">
        <f>IF(AZ174=2,G174,0)</f>
        <v>0</v>
      </c>
      <c r="BC174" s="261">
        <f>IF(AZ174=3,G174,0)</f>
        <v>0</v>
      </c>
      <c r="BD174" s="261">
        <f>IF(AZ174=4,G174,0)</f>
        <v>0</v>
      </c>
      <c r="BE174" s="261">
        <f>IF(AZ174=5,G174,0)</f>
        <v>0</v>
      </c>
      <c r="CA174" s="292">
        <v>3</v>
      </c>
      <c r="CB174" s="292">
        <v>9</v>
      </c>
    </row>
    <row r="175" spans="1:15" ht="12.75">
      <c r="A175" s="301"/>
      <c r="B175" s="302"/>
      <c r="C175" s="303" t="s">
        <v>610</v>
      </c>
      <c r="D175" s="304"/>
      <c r="E175" s="304"/>
      <c r="F175" s="304"/>
      <c r="G175" s="305"/>
      <c r="I175" s="306"/>
      <c r="K175" s="306"/>
      <c r="L175" s="307" t="s">
        <v>610</v>
      </c>
      <c r="O175" s="292">
        <v>3</v>
      </c>
    </row>
    <row r="176" spans="1:15" ht="12.75">
      <c r="A176" s="301"/>
      <c r="B176" s="302"/>
      <c r="C176" s="303" t="s">
        <v>611</v>
      </c>
      <c r="D176" s="304"/>
      <c r="E176" s="304"/>
      <c r="F176" s="304"/>
      <c r="G176" s="305"/>
      <c r="I176" s="306"/>
      <c r="K176" s="306"/>
      <c r="L176" s="307" t="s">
        <v>611</v>
      </c>
      <c r="O176" s="292">
        <v>3</v>
      </c>
    </row>
    <row r="177" spans="1:15" ht="12.75">
      <c r="A177" s="301"/>
      <c r="B177" s="302"/>
      <c r="C177" s="303" t="s">
        <v>612</v>
      </c>
      <c r="D177" s="304"/>
      <c r="E177" s="304"/>
      <c r="F177" s="304"/>
      <c r="G177" s="305"/>
      <c r="I177" s="306"/>
      <c r="K177" s="306"/>
      <c r="L177" s="307" t="s">
        <v>612</v>
      </c>
      <c r="O177" s="292">
        <v>3</v>
      </c>
    </row>
    <row r="178" spans="1:15" ht="12.75">
      <c r="A178" s="301"/>
      <c r="B178" s="302"/>
      <c r="C178" s="303"/>
      <c r="D178" s="304"/>
      <c r="E178" s="304"/>
      <c r="F178" s="304"/>
      <c r="G178" s="305"/>
      <c r="I178" s="306"/>
      <c r="K178" s="306"/>
      <c r="L178" s="307"/>
      <c r="O178" s="292">
        <v>3</v>
      </c>
    </row>
    <row r="179" spans="1:15" ht="12.75">
      <c r="A179" s="301"/>
      <c r="B179" s="308"/>
      <c r="C179" s="309" t="s">
        <v>98</v>
      </c>
      <c r="D179" s="310"/>
      <c r="E179" s="311">
        <v>1</v>
      </c>
      <c r="F179" s="312"/>
      <c r="G179" s="313"/>
      <c r="H179" s="314"/>
      <c r="I179" s="306"/>
      <c r="J179" s="315"/>
      <c r="K179" s="306"/>
      <c r="M179" s="307">
        <v>1</v>
      </c>
      <c r="O179" s="292"/>
    </row>
    <row r="180" spans="1:80" ht="22.5">
      <c r="A180" s="293">
        <v>45</v>
      </c>
      <c r="B180" s="294" t="s">
        <v>613</v>
      </c>
      <c r="C180" s="295" t="s">
        <v>614</v>
      </c>
      <c r="D180" s="296" t="s">
        <v>211</v>
      </c>
      <c r="E180" s="297">
        <v>2</v>
      </c>
      <c r="F180" s="297">
        <v>0</v>
      </c>
      <c r="G180" s="298">
        <f>E180*F180</f>
        <v>0</v>
      </c>
      <c r="H180" s="299">
        <v>0.105</v>
      </c>
      <c r="I180" s="300">
        <f>E180*H180</f>
        <v>0.21</v>
      </c>
      <c r="J180" s="299"/>
      <c r="K180" s="300">
        <f>E180*J180</f>
        <v>0</v>
      </c>
      <c r="O180" s="292">
        <v>2</v>
      </c>
      <c r="AA180" s="261">
        <v>3</v>
      </c>
      <c r="AB180" s="261">
        <v>9</v>
      </c>
      <c r="AC180" s="261" t="s">
        <v>613</v>
      </c>
      <c r="AZ180" s="261">
        <v>3</v>
      </c>
      <c r="BA180" s="261">
        <f>IF(AZ180=1,G180,0)</f>
        <v>0</v>
      </c>
      <c r="BB180" s="261">
        <f>IF(AZ180=2,G180,0)</f>
        <v>0</v>
      </c>
      <c r="BC180" s="261">
        <f>IF(AZ180=3,G180,0)</f>
        <v>0</v>
      </c>
      <c r="BD180" s="261">
        <f>IF(AZ180=4,G180,0)</f>
        <v>0</v>
      </c>
      <c r="BE180" s="261">
        <f>IF(AZ180=5,G180,0)</f>
        <v>0</v>
      </c>
      <c r="CA180" s="292">
        <v>3</v>
      </c>
      <c r="CB180" s="292">
        <v>9</v>
      </c>
    </row>
    <row r="181" spans="1:15" ht="12.75">
      <c r="A181" s="301"/>
      <c r="B181" s="302"/>
      <c r="C181" s="303" t="s">
        <v>615</v>
      </c>
      <c r="D181" s="304"/>
      <c r="E181" s="304"/>
      <c r="F181" s="304"/>
      <c r="G181" s="305"/>
      <c r="I181" s="306"/>
      <c r="K181" s="306"/>
      <c r="L181" s="307" t="s">
        <v>615</v>
      </c>
      <c r="O181" s="292">
        <v>3</v>
      </c>
    </row>
    <row r="182" spans="1:15" ht="12.75">
      <c r="A182" s="301"/>
      <c r="B182" s="302"/>
      <c r="C182" s="303" t="s">
        <v>616</v>
      </c>
      <c r="D182" s="304"/>
      <c r="E182" s="304"/>
      <c r="F182" s="304"/>
      <c r="G182" s="305"/>
      <c r="I182" s="306"/>
      <c r="K182" s="306"/>
      <c r="L182" s="307" t="s">
        <v>616</v>
      </c>
      <c r="O182" s="292">
        <v>3</v>
      </c>
    </row>
    <row r="183" spans="1:15" ht="12.75">
      <c r="A183" s="301"/>
      <c r="B183" s="302"/>
      <c r="C183" s="303" t="s">
        <v>617</v>
      </c>
      <c r="D183" s="304"/>
      <c r="E183" s="304"/>
      <c r="F183" s="304"/>
      <c r="G183" s="305"/>
      <c r="I183" s="306"/>
      <c r="K183" s="306"/>
      <c r="L183" s="307" t="s">
        <v>617</v>
      </c>
      <c r="O183" s="292">
        <v>3</v>
      </c>
    </row>
    <row r="184" spans="1:15" ht="12.75">
      <c r="A184" s="301"/>
      <c r="B184" s="302"/>
      <c r="C184" s="303"/>
      <c r="D184" s="304"/>
      <c r="E184" s="304"/>
      <c r="F184" s="304"/>
      <c r="G184" s="305"/>
      <c r="I184" s="306"/>
      <c r="K184" s="306"/>
      <c r="L184" s="307"/>
      <c r="O184" s="292">
        <v>3</v>
      </c>
    </row>
    <row r="185" spans="1:15" ht="12.75">
      <c r="A185" s="301"/>
      <c r="B185" s="308"/>
      <c r="C185" s="309" t="s">
        <v>618</v>
      </c>
      <c r="D185" s="310"/>
      <c r="E185" s="311">
        <v>2</v>
      </c>
      <c r="F185" s="312"/>
      <c r="G185" s="313"/>
      <c r="H185" s="314"/>
      <c r="I185" s="306"/>
      <c r="J185" s="315"/>
      <c r="K185" s="306"/>
      <c r="M185" s="307" t="s">
        <v>618</v>
      </c>
      <c r="O185" s="292"/>
    </row>
    <row r="186" spans="1:80" ht="12.75">
      <c r="A186" s="293">
        <v>46</v>
      </c>
      <c r="B186" s="294" t="s">
        <v>619</v>
      </c>
      <c r="C186" s="295" t="s">
        <v>620</v>
      </c>
      <c r="D186" s="296" t="s">
        <v>211</v>
      </c>
      <c r="E186" s="297">
        <v>7</v>
      </c>
      <c r="F186" s="297">
        <v>0</v>
      </c>
      <c r="G186" s="298">
        <f>E186*F186</f>
        <v>0</v>
      </c>
      <c r="H186" s="299">
        <v>0.009</v>
      </c>
      <c r="I186" s="300">
        <f>E186*H186</f>
        <v>0.063</v>
      </c>
      <c r="J186" s="299"/>
      <c r="K186" s="300">
        <f>E186*J186</f>
        <v>0</v>
      </c>
      <c r="O186" s="292">
        <v>2</v>
      </c>
      <c r="AA186" s="261">
        <v>3</v>
      </c>
      <c r="AB186" s="261">
        <v>9</v>
      </c>
      <c r="AC186" s="261" t="s">
        <v>619</v>
      </c>
      <c r="AZ186" s="261">
        <v>3</v>
      </c>
      <c r="BA186" s="261">
        <f>IF(AZ186=1,G186,0)</f>
        <v>0</v>
      </c>
      <c r="BB186" s="261">
        <f>IF(AZ186=2,G186,0)</f>
        <v>0</v>
      </c>
      <c r="BC186" s="261">
        <f>IF(AZ186=3,G186,0)</f>
        <v>0</v>
      </c>
      <c r="BD186" s="261">
        <f>IF(AZ186=4,G186,0)</f>
        <v>0</v>
      </c>
      <c r="BE186" s="261">
        <f>IF(AZ186=5,G186,0)</f>
        <v>0</v>
      </c>
      <c r="CA186" s="292">
        <v>3</v>
      </c>
      <c r="CB186" s="292">
        <v>9</v>
      </c>
    </row>
    <row r="187" spans="1:15" ht="12.75">
      <c r="A187" s="301"/>
      <c r="B187" s="302"/>
      <c r="C187" s="303" t="s">
        <v>621</v>
      </c>
      <c r="D187" s="304"/>
      <c r="E187" s="304"/>
      <c r="F187" s="304"/>
      <c r="G187" s="305"/>
      <c r="I187" s="306"/>
      <c r="K187" s="306"/>
      <c r="L187" s="307" t="s">
        <v>621</v>
      </c>
      <c r="O187" s="292">
        <v>3</v>
      </c>
    </row>
    <row r="188" spans="1:15" ht="12.75">
      <c r="A188" s="301"/>
      <c r="B188" s="302"/>
      <c r="C188" s="303" t="s">
        <v>622</v>
      </c>
      <c r="D188" s="304"/>
      <c r="E188" s="304"/>
      <c r="F188" s="304"/>
      <c r="G188" s="305"/>
      <c r="I188" s="306"/>
      <c r="K188" s="306"/>
      <c r="L188" s="307" t="s">
        <v>622</v>
      </c>
      <c r="O188" s="292">
        <v>3</v>
      </c>
    </row>
    <row r="189" spans="1:15" ht="12.75">
      <c r="A189" s="301"/>
      <c r="B189" s="302"/>
      <c r="C189" s="303" t="s">
        <v>623</v>
      </c>
      <c r="D189" s="304"/>
      <c r="E189" s="304"/>
      <c r="F189" s="304"/>
      <c r="G189" s="305"/>
      <c r="I189" s="306"/>
      <c r="K189" s="306"/>
      <c r="L189" s="307" t="s">
        <v>623</v>
      </c>
      <c r="O189" s="292">
        <v>3</v>
      </c>
    </row>
    <row r="190" spans="1:15" ht="12.75">
      <c r="A190" s="301"/>
      <c r="B190" s="302"/>
      <c r="C190" s="303" t="s">
        <v>624</v>
      </c>
      <c r="D190" s="304"/>
      <c r="E190" s="304"/>
      <c r="F190" s="304"/>
      <c r="G190" s="305"/>
      <c r="I190" s="306"/>
      <c r="K190" s="306"/>
      <c r="L190" s="307" t="s">
        <v>624</v>
      </c>
      <c r="O190" s="292">
        <v>3</v>
      </c>
    </row>
    <row r="191" spans="1:15" ht="12.75">
      <c r="A191" s="301"/>
      <c r="B191" s="302"/>
      <c r="C191" s="303" t="s">
        <v>625</v>
      </c>
      <c r="D191" s="304"/>
      <c r="E191" s="304"/>
      <c r="F191" s="304"/>
      <c r="G191" s="305"/>
      <c r="I191" s="306"/>
      <c r="K191" s="306"/>
      <c r="L191" s="307" t="s">
        <v>625</v>
      </c>
      <c r="O191" s="292">
        <v>3</v>
      </c>
    </row>
    <row r="192" spans="1:15" ht="12.75">
      <c r="A192" s="301"/>
      <c r="B192" s="302"/>
      <c r="C192" s="303"/>
      <c r="D192" s="304"/>
      <c r="E192" s="304"/>
      <c r="F192" s="304"/>
      <c r="G192" s="305"/>
      <c r="I192" s="306"/>
      <c r="K192" s="306"/>
      <c r="L192" s="307"/>
      <c r="O192" s="292">
        <v>3</v>
      </c>
    </row>
    <row r="193" spans="1:15" ht="12.75">
      <c r="A193" s="301"/>
      <c r="B193" s="302"/>
      <c r="C193" s="303"/>
      <c r="D193" s="304"/>
      <c r="E193" s="304"/>
      <c r="F193" s="304"/>
      <c r="G193" s="305"/>
      <c r="I193" s="306"/>
      <c r="K193" s="306"/>
      <c r="L193" s="307"/>
      <c r="O193" s="292">
        <v>3</v>
      </c>
    </row>
    <row r="194" spans="1:15" ht="12.75">
      <c r="A194" s="301"/>
      <c r="B194" s="308"/>
      <c r="C194" s="309" t="s">
        <v>626</v>
      </c>
      <c r="D194" s="310"/>
      <c r="E194" s="311">
        <v>7</v>
      </c>
      <c r="F194" s="312"/>
      <c r="G194" s="313"/>
      <c r="H194" s="314"/>
      <c r="I194" s="306"/>
      <c r="J194" s="315"/>
      <c r="K194" s="306"/>
      <c r="M194" s="307">
        <v>7</v>
      </c>
      <c r="O194" s="292"/>
    </row>
    <row r="195" spans="1:80" ht="12.75">
      <c r="A195" s="293">
        <v>47</v>
      </c>
      <c r="B195" s="294" t="s">
        <v>627</v>
      </c>
      <c r="C195" s="295" t="s">
        <v>628</v>
      </c>
      <c r="D195" s="296" t="s">
        <v>211</v>
      </c>
      <c r="E195" s="297">
        <v>3</v>
      </c>
      <c r="F195" s="297">
        <v>0</v>
      </c>
      <c r="G195" s="298">
        <f>E195*F195</f>
        <v>0</v>
      </c>
      <c r="H195" s="299">
        <v>0.009</v>
      </c>
      <c r="I195" s="300">
        <f>E195*H195</f>
        <v>0.026999999999999996</v>
      </c>
      <c r="J195" s="299"/>
      <c r="K195" s="300">
        <f>E195*J195</f>
        <v>0</v>
      </c>
      <c r="O195" s="292">
        <v>2</v>
      </c>
      <c r="AA195" s="261">
        <v>3</v>
      </c>
      <c r="AB195" s="261">
        <v>9</v>
      </c>
      <c r="AC195" s="261" t="s">
        <v>627</v>
      </c>
      <c r="AZ195" s="261">
        <v>3</v>
      </c>
      <c r="BA195" s="261">
        <f>IF(AZ195=1,G195,0)</f>
        <v>0</v>
      </c>
      <c r="BB195" s="261">
        <f>IF(AZ195=2,G195,0)</f>
        <v>0</v>
      </c>
      <c r="BC195" s="261">
        <f>IF(AZ195=3,G195,0)</f>
        <v>0</v>
      </c>
      <c r="BD195" s="261">
        <f>IF(AZ195=4,G195,0)</f>
        <v>0</v>
      </c>
      <c r="BE195" s="261">
        <f>IF(AZ195=5,G195,0)</f>
        <v>0</v>
      </c>
      <c r="CA195" s="292">
        <v>3</v>
      </c>
      <c r="CB195" s="292">
        <v>9</v>
      </c>
    </row>
    <row r="196" spans="1:15" ht="12.75">
      <c r="A196" s="301"/>
      <c r="B196" s="302"/>
      <c r="C196" s="303" t="s">
        <v>621</v>
      </c>
      <c r="D196" s="304"/>
      <c r="E196" s="304"/>
      <c r="F196" s="304"/>
      <c r="G196" s="305"/>
      <c r="I196" s="306"/>
      <c r="K196" s="306"/>
      <c r="L196" s="307" t="s">
        <v>621</v>
      </c>
      <c r="O196" s="292">
        <v>3</v>
      </c>
    </row>
    <row r="197" spans="1:15" ht="12.75">
      <c r="A197" s="301"/>
      <c r="B197" s="302"/>
      <c r="C197" s="303" t="s">
        <v>629</v>
      </c>
      <c r="D197" s="304"/>
      <c r="E197" s="304"/>
      <c r="F197" s="304"/>
      <c r="G197" s="305"/>
      <c r="I197" s="306"/>
      <c r="K197" s="306"/>
      <c r="L197" s="307" t="s">
        <v>629</v>
      </c>
      <c r="O197" s="292">
        <v>3</v>
      </c>
    </row>
    <row r="198" spans="1:15" ht="12.75">
      <c r="A198" s="301"/>
      <c r="B198" s="302"/>
      <c r="C198" s="303" t="s">
        <v>630</v>
      </c>
      <c r="D198" s="304"/>
      <c r="E198" s="304"/>
      <c r="F198" s="304"/>
      <c r="G198" s="305"/>
      <c r="I198" s="306"/>
      <c r="K198" s="306"/>
      <c r="L198" s="307" t="s">
        <v>630</v>
      </c>
      <c r="O198" s="292">
        <v>3</v>
      </c>
    </row>
    <row r="199" spans="1:15" ht="12.75">
      <c r="A199" s="301"/>
      <c r="B199" s="302"/>
      <c r="C199" s="303" t="s">
        <v>631</v>
      </c>
      <c r="D199" s="304"/>
      <c r="E199" s="304"/>
      <c r="F199" s="304"/>
      <c r="G199" s="305"/>
      <c r="I199" s="306"/>
      <c r="K199" s="306"/>
      <c r="L199" s="307" t="s">
        <v>631</v>
      </c>
      <c r="O199" s="292">
        <v>3</v>
      </c>
    </row>
    <row r="200" spans="1:15" ht="12.75">
      <c r="A200" s="301"/>
      <c r="B200" s="302"/>
      <c r="C200" s="303" t="s">
        <v>625</v>
      </c>
      <c r="D200" s="304"/>
      <c r="E200" s="304"/>
      <c r="F200" s="304"/>
      <c r="G200" s="305"/>
      <c r="I200" s="306"/>
      <c r="K200" s="306"/>
      <c r="L200" s="307" t="s">
        <v>625</v>
      </c>
      <c r="O200" s="292">
        <v>3</v>
      </c>
    </row>
    <row r="201" spans="1:15" ht="12.75">
      <c r="A201" s="301"/>
      <c r="B201" s="302"/>
      <c r="C201" s="303"/>
      <c r="D201" s="304"/>
      <c r="E201" s="304"/>
      <c r="F201" s="304"/>
      <c r="G201" s="305"/>
      <c r="I201" s="306"/>
      <c r="K201" s="306"/>
      <c r="L201" s="307"/>
      <c r="O201" s="292">
        <v>3</v>
      </c>
    </row>
    <row r="202" spans="1:15" ht="12.75">
      <c r="A202" s="301"/>
      <c r="B202" s="302"/>
      <c r="C202" s="303"/>
      <c r="D202" s="304"/>
      <c r="E202" s="304"/>
      <c r="F202" s="304"/>
      <c r="G202" s="305"/>
      <c r="I202" s="306"/>
      <c r="K202" s="306"/>
      <c r="L202" s="307"/>
      <c r="O202" s="292">
        <v>3</v>
      </c>
    </row>
    <row r="203" spans="1:15" ht="12.75">
      <c r="A203" s="301"/>
      <c r="B203" s="302"/>
      <c r="C203" s="303"/>
      <c r="D203" s="304"/>
      <c r="E203" s="304"/>
      <c r="F203" s="304"/>
      <c r="G203" s="305"/>
      <c r="I203" s="306"/>
      <c r="K203" s="306"/>
      <c r="L203" s="307"/>
      <c r="O203" s="292">
        <v>3</v>
      </c>
    </row>
    <row r="204" spans="1:15" ht="12.75">
      <c r="A204" s="301"/>
      <c r="B204" s="308"/>
      <c r="C204" s="309" t="s">
        <v>155</v>
      </c>
      <c r="D204" s="310"/>
      <c r="E204" s="311">
        <v>3</v>
      </c>
      <c r="F204" s="312"/>
      <c r="G204" s="313"/>
      <c r="H204" s="314"/>
      <c r="I204" s="306"/>
      <c r="J204" s="315"/>
      <c r="K204" s="306"/>
      <c r="M204" s="307">
        <v>3</v>
      </c>
      <c r="O204" s="292"/>
    </row>
    <row r="205" spans="1:80" ht="12.75">
      <c r="A205" s="293">
        <v>48</v>
      </c>
      <c r="B205" s="294" t="s">
        <v>632</v>
      </c>
      <c r="C205" s="295" t="s">
        <v>633</v>
      </c>
      <c r="D205" s="296" t="s">
        <v>211</v>
      </c>
      <c r="E205" s="297">
        <v>2</v>
      </c>
      <c r="F205" s="297">
        <v>0</v>
      </c>
      <c r="G205" s="298">
        <f>E205*F205</f>
        <v>0</v>
      </c>
      <c r="H205" s="299">
        <v>0.009</v>
      </c>
      <c r="I205" s="300">
        <f>E205*H205</f>
        <v>0.018</v>
      </c>
      <c r="J205" s="299"/>
      <c r="K205" s="300">
        <f>E205*J205</f>
        <v>0</v>
      </c>
      <c r="O205" s="292">
        <v>2</v>
      </c>
      <c r="AA205" s="261">
        <v>3</v>
      </c>
      <c r="AB205" s="261">
        <v>9</v>
      </c>
      <c r="AC205" s="261" t="s">
        <v>632</v>
      </c>
      <c r="AZ205" s="261">
        <v>3</v>
      </c>
      <c r="BA205" s="261">
        <f>IF(AZ205=1,G205,0)</f>
        <v>0</v>
      </c>
      <c r="BB205" s="261">
        <f>IF(AZ205=2,G205,0)</f>
        <v>0</v>
      </c>
      <c r="BC205" s="261">
        <f>IF(AZ205=3,G205,0)</f>
        <v>0</v>
      </c>
      <c r="BD205" s="261">
        <f>IF(AZ205=4,G205,0)</f>
        <v>0</v>
      </c>
      <c r="BE205" s="261">
        <f>IF(AZ205=5,G205,0)</f>
        <v>0</v>
      </c>
      <c r="CA205" s="292">
        <v>3</v>
      </c>
      <c r="CB205" s="292">
        <v>9</v>
      </c>
    </row>
    <row r="206" spans="1:15" ht="12.75">
      <c r="A206" s="301"/>
      <c r="B206" s="302"/>
      <c r="C206" s="303" t="s">
        <v>621</v>
      </c>
      <c r="D206" s="304"/>
      <c r="E206" s="304"/>
      <c r="F206" s="304"/>
      <c r="G206" s="305"/>
      <c r="I206" s="306"/>
      <c r="K206" s="306"/>
      <c r="L206" s="307" t="s">
        <v>621</v>
      </c>
      <c r="O206" s="292">
        <v>3</v>
      </c>
    </row>
    <row r="207" spans="1:15" ht="12.75">
      <c r="A207" s="301"/>
      <c r="B207" s="302"/>
      <c r="C207" s="303" t="s">
        <v>634</v>
      </c>
      <c r="D207" s="304"/>
      <c r="E207" s="304"/>
      <c r="F207" s="304"/>
      <c r="G207" s="305"/>
      <c r="I207" s="306"/>
      <c r="K207" s="306"/>
      <c r="L207" s="307" t="s">
        <v>634</v>
      </c>
      <c r="O207" s="292">
        <v>3</v>
      </c>
    </row>
    <row r="208" spans="1:15" ht="12.75">
      <c r="A208" s="301"/>
      <c r="B208" s="302"/>
      <c r="C208" s="303" t="s">
        <v>635</v>
      </c>
      <c r="D208" s="304"/>
      <c r="E208" s="304"/>
      <c r="F208" s="304"/>
      <c r="G208" s="305"/>
      <c r="I208" s="306"/>
      <c r="K208" s="306"/>
      <c r="L208" s="307" t="s">
        <v>635</v>
      </c>
      <c r="O208" s="292">
        <v>3</v>
      </c>
    </row>
    <row r="209" spans="1:15" ht="12.75">
      <c r="A209" s="301"/>
      <c r="B209" s="302"/>
      <c r="C209" s="303" t="s">
        <v>636</v>
      </c>
      <c r="D209" s="304"/>
      <c r="E209" s="304"/>
      <c r="F209" s="304"/>
      <c r="G209" s="305"/>
      <c r="I209" s="306"/>
      <c r="K209" s="306"/>
      <c r="L209" s="307" t="s">
        <v>636</v>
      </c>
      <c r="O209" s="292">
        <v>3</v>
      </c>
    </row>
    <row r="210" spans="1:15" ht="12.75">
      <c r="A210" s="301"/>
      <c r="B210" s="302"/>
      <c r="C210" s="303" t="s">
        <v>625</v>
      </c>
      <c r="D210" s="304"/>
      <c r="E210" s="304"/>
      <c r="F210" s="304"/>
      <c r="G210" s="305"/>
      <c r="I210" s="306"/>
      <c r="K210" s="306"/>
      <c r="L210" s="307" t="s">
        <v>625</v>
      </c>
      <c r="O210" s="292">
        <v>3</v>
      </c>
    </row>
    <row r="211" spans="1:15" ht="12.75">
      <c r="A211" s="301"/>
      <c r="B211" s="302"/>
      <c r="C211" s="303"/>
      <c r="D211" s="304"/>
      <c r="E211" s="304"/>
      <c r="F211" s="304"/>
      <c r="G211" s="305"/>
      <c r="I211" s="306"/>
      <c r="K211" s="306"/>
      <c r="L211" s="307"/>
      <c r="O211" s="292">
        <v>3</v>
      </c>
    </row>
    <row r="212" spans="1:15" ht="12.75">
      <c r="A212" s="301"/>
      <c r="B212" s="302"/>
      <c r="C212" s="303"/>
      <c r="D212" s="304"/>
      <c r="E212" s="304"/>
      <c r="F212" s="304"/>
      <c r="G212" s="305"/>
      <c r="I212" s="306"/>
      <c r="K212" s="306"/>
      <c r="L212" s="307"/>
      <c r="O212" s="292">
        <v>3</v>
      </c>
    </row>
    <row r="213" spans="1:15" ht="12.75">
      <c r="A213" s="301"/>
      <c r="B213" s="302"/>
      <c r="C213" s="303"/>
      <c r="D213" s="304"/>
      <c r="E213" s="304"/>
      <c r="F213" s="304"/>
      <c r="G213" s="305"/>
      <c r="I213" s="306"/>
      <c r="K213" s="306"/>
      <c r="L213" s="307"/>
      <c r="O213" s="292">
        <v>3</v>
      </c>
    </row>
    <row r="214" spans="1:15" ht="12.75">
      <c r="A214" s="301"/>
      <c r="B214" s="302"/>
      <c r="C214" s="303"/>
      <c r="D214" s="304"/>
      <c r="E214" s="304"/>
      <c r="F214" s="304"/>
      <c r="G214" s="305"/>
      <c r="I214" s="306"/>
      <c r="K214" s="306"/>
      <c r="L214" s="307"/>
      <c r="O214" s="292">
        <v>3</v>
      </c>
    </row>
    <row r="215" spans="1:15" ht="12.75">
      <c r="A215" s="301"/>
      <c r="B215" s="308"/>
      <c r="C215" s="309" t="s">
        <v>338</v>
      </c>
      <c r="D215" s="310"/>
      <c r="E215" s="311">
        <v>2</v>
      </c>
      <c r="F215" s="312"/>
      <c r="G215" s="313"/>
      <c r="H215" s="314"/>
      <c r="I215" s="306"/>
      <c r="J215" s="315"/>
      <c r="K215" s="306"/>
      <c r="M215" s="307">
        <v>2</v>
      </c>
      <c r="O215" s="292"/>
    </row>
    <row r="216" spans="1:57" ht="12.75">
      <c r="A216" s="316"/>
      <c r="B216" s="317" t="s">
        <v>100</v>
      </c>
      <c r="C216" s="318" t="s">
        <v>562</v>
      </c>
      <c r="D216" s="319"/>
      <c r="E216" s="320"/>
      <c r="F216" s="321"/>
      <c r="G216" s="322">
        <f>SUM(G127:G215)</f>
        <v>0</v>
      </c>
      <c r="H216" s="323"/>
      <c r="I216" s="324">
        <f>SUM(I127:I215)</f>
        <v>1.4731429999999999</v>
      </c>
      <c r="J216" s="323"/>
      <c r="K216" s="324">
        <f>SUM(K127:K215)</f>
        <v>0</v>
      </c>
      <c r="O216" s="292">
        <v>4</v>
      </c>
      <c r="BA216" s="325">
        <f>SUM(BA127:BA215)</f>
        <v>0</v>
      </c>
      <c r="BB216" s="325">
        <f>SUM(BB127:BB215)</f>
        <v>0</v>
      </c>
      <c r="BC216" s="325">
        <f>SUM(BC127:BC215)</f>
        <v>0</v>
      </c>
      <c r="BD216" s="325">
        <f>SUM(BD127:BD215)</f>
        <v>0</v>
      </c>
      <c r="BE216" s="325">
        <f>SUM(BE127:BE215)</f>
        <v>0</v>
      </c>
    </row>
    <row r="217" spans="1:15" ht="12.75">
      <c r="A217" s="282" t="s">
        <v>97</v>
      </c>
      <c r="B217" s="283" t="s">
        <v>433</v>
      </c>
      <c r="C217" s="284" t="s">
        <v>434</v>
      </c>
      <c r="D217" s="285"/>
      <c r="E217" s="286"/>
      <c r="F217" s="286"/>
      <c r="G217" s="287"/>
      <c r="H217" s="288"/>
      <c r="I217" s="289"/>
      <c r="J217" s="290"/>
      <c r="K217" s="291"/>
      <c r="O217" s="292">
        <v>1</v>
      </c>
    </row>
    <row r="218" spans="1:80" ht="12.75">
      <c r="A218" s="293">
        <v>49</v>
      </c>
      <c r="B218" s="294" t="s">
        <v>637</v>
      </c>
      <c r="C218" s="295" t="s">
        <v>638</v>
      </c>
      <c r="D218" s="296" t="s">
        <v>328</v>
      </c>
      <c r="E218" s="297">
        <v>0.6702</v>
      </c>
      <c r="F218" s="297">
        <v>0</v>
      </c>
      <c r="G218" s="298">
        <f>E218*F218</f>
        <v>0</v>
      </c>
      <c r="H218" s="299">
        <v>0</v>
      </c>
      <c r="I218" s="300">
        <f>E218*H218</f>
        <v>0</v>
      </c>
      <c r="J218" s="299"/>
      <c r="K218" s="300">
        <f>E218*J218</f>
        <v>0</v>
      </c>
      <c r="O218" s="292">
        <v>2</v>
      </c>
      <c r="AA218" s="261">
        <v>8</v>
      </c>
      <c r="AB218" s="261">
        <v>0</v>
      </c>
      <c r="AC218" s="261">
        <v>3</v>
      </c>
      <c r="AZ218" s="261">
        <v>1</v>
      </c>
      <c r="BA218" s="261">
        <f>IF(AZ218=1,G218,0)</f>
        <v>0</v>
      </c>
      <c r="BB218" s="261">
        <f>IF(AZ218=2,G218,0)</f>
        <v>0</v>
      </c>
      <c r="BC218" s="261">
        <f>IF(AZ218=3,G218,0)</f>
        <v>0</v>
      </c>
      <c r="BD218" s="261">
        <f>IF(AZ218=4,G218,0)</f>
        <v>0</v>
      </c>
      <c r="BE218" s="261">
        <f>IF(AZ218=5,G218,0)</f>
        <v>0</v>
      </c>
      <c r="CA218" s="292">
        <v>8</v>
      </c>
      <c r="CB218" s="292">
        <v>0</v>
      </c>
    </row>
    <row r="219" spans="1:15" ht="12.75">
      <c r="A219" s="301"/>
      <c r="B219" s="302"/>
      <c r="C219" s="303" t="s">
        <v>310</v>
      </c>
      <c r="D219" s="304"/>
      <c r="E219" s="304"/>
      <c r="F219" s="304"/>
      <c r="G219" s="305"/>
      <c r="I219" s="306"/>
      <c r="K219" s="306"/>
      <c r="L219" s="307" t="s">
        <v>310</v>
      </c>
      <c r="O219" s="292">
        <v>3</v>
      </c>
    </row>
    <row r="220" spans="1:80" ht="12.75">
      <c r="A220" s="293">
        <v>50</v>
      </c>
      <c r="B220" s="294" t="s">
        <v>639</v>
      </c>
      <c r="C220" s="295" t="s">
        <v>640</v>
      </c>
      <c r="D220" s="296" t="s">
        <v>328</v>
      </c>
      <c r="E220" s="297">
        <v>1.3404</v>
      </c>
      <c r="F220" s="297">
        <v>0</v>
      </c>
      <c r="G220" s="298">
        <f>E220*F220</f>
        <v>0</v>
      </c>
      <c r="H220" s="299">
        <v>0</v>
      </c>
      <c r="I220" s="300">
        <f>E220*H220</f>
        <v>0</v>
      </c>
      <c r="J220" s="299"/>
      <c r="K220" s="300">
        <f>E220*J220</f>
        <v>0</v>
      </c>
      <c r="O220" s="292">
        <v>2</v>
      </c>
      <c r="AA220" s="261">
        <v>8</v>
      </c>
      <c r="AB220" s="261">
        <v>0</v>
      </c>
      <c r="AC220" s="261">
        <v>3</v>
      </c>
      <c r="AZ220" s="261">
        <v>1</v>
      </c>
      <c r="BA220" s="261">
        <f>IF(AZ220=1,G220,0)</f>
        <v>0</v>
      </c>
      <c r="BB220" s="261">
        <f>IF(AZ220=2,G220,0)</f>
        <v>0</v>
      </c>
      <c r="BC220" s="261">
        <f>IF(AZ220=3,G220,0)</f>
        <v>0</v>
      </c>
      <c r="BD220" s="261">
        <f>IF(AZ220=4,G220,0)</f>
        <v>0</v>
      </c>
      <c r="BE220" s="261">
        <f>IF(AZ220=5,G220,0)</f>
        <v>0</v>
      </c>
      <c r="CA220" s="292">
        <v>8</v>
      </c>
      <c r="CB220" s="292">
        <v>0</v>
      </c>
    </row>
    <row r="221" spans="1:15" ht="12.75">
      <c r="A221" s="301"/>
      <c r="B221" s="302"/>
      <c r="C221" s="303" t="s">
        <v>310</v>
      </c>
      <c r="D221" s="304"/>
      <c r="E221" s="304"/>
      <c r="F221" s="304"/>
      <c r="G221" s="305"/>
      <c r="I221" s="306"/>
      <c r="K221" s="306"/>
      <c r="L221" s="307" t="s">
        <v>310</v>
      </c>
      <c r="O221" s="292">
        <v>3</v>
      </c>
    </row>
    <row r="222" spans="1:80" ht="12.75">
      <c r="A222" s="293">
        <v>51</v>
      </c>
      <c r="B222" s="294" t="s">
        <v>440</v>
      </c>
      <c r="C222" s="295" t="s">
        <v>441</v>
      </c>
      <c r="D222" s="296" t="s">
        <v>328</v>
      </c>
      <c r="E222" s="297">
        <v>0.6702</v>
      </c>
      <c r="F222" s="297">
        <v>0</v>
      </c>
      <c r="G222" s="298">
        <f>E222*F222</f>
        <v>0</v>
      </c>
      <c r="H222" s="299">
        <v>0</v>
      </c>
      <c r="I222" s="300">
        <f>E222*H222</f>
        <v>0</v>
      </c>
      <c r="J222" s="299"/>
      <c r="K222" s="300">
        <f>E222*J222</f>
        <v>0</v>
      </c>
      <c r="O222" s="292">
        <v>2</v>
      </c>
      <c r="AA222" s="261">
        <v>8</v>
      </c>
      <c r="AB222" s="261">
        <v>0</v>
      </c>
      <c r="AC222" s="261">
        <v>3</v>
      </c>
      <c r="AZ222" s="261">
        <v>1</v>
      </c>
      <c r="BA222" s="261">
        <f>IF(AZ222=1,G222,0)</f>
        <v>0</v>
      </c>
      <c r="BB222" s="261">
        <f>IF(AZ222=2,G222,0)</f>
        <v>0</v>
      </c>
      <c r="BC222" s="261">
        <f>IF(AZ222=3,G222,0)</f>
        <v>0</v>
      </c>
      <c r="BD222" s="261">
        <f>IF(AZ222=4,G222,0)</f>
        <v>0</v>
      </c>
      <c r="BE222" s="261">
        <f>IF(AZ222=5,G222,0)</f>
        <v>0</v>
      </c>
      <c r="CA222" s="292">
        <v>8</v>
      </c>
      <c r="CB222" s="292">
        <v>0</v>
      </c>
    </row>
    <row r="223" spans="1:15" ht="12.75">
      <c r="A223" s="301"/>
      <c r="B223" s="302"/>
      <c r="C223" s="303" t="s">
        <v>310</v>
      </c>
      <c r="D223" s="304"/>
      <c r="E223" s="304"/>
      <c r="F223" s="304"/>
      <c r="G223" s="305"/>
      <c r="I223" s="306"/>
      <c r="K223" s="306"/>
      <c r="L223" s="307" t="s">
        <v>310</v>
      </c>
      <c r="O223" s="292">
        <v>3</v>
      </c>
    </row>
    <row r="224" spans="1:80" ht="12.75">
      <c r="A224" s="293">
        <v>52</v>
      </c>
      <c r="B224" s="294" t="s">
        <v>442</v>
      </c>
      <c r="C224" s="295" t="s">
        <v>443</v>
      </c>
      <c r="D224" s="296" t="s">
        <v>328</v>
      </c>
      <c r="E224" s="297">
        <v>6.702</v>
      </c>
      <c r="F224" s="297">
        <v>0</v>
      </c>
      <c r="G224" s="298">
        <f>E224*F224</f>
        <v>0</v>
      </c>
      <c r="H224" s="299">
        <v>0</v>
      </c>
      <c r="I224" s="300">
        <f>E224*H224</f>
        <v>0</v>
      </c>
      <c r="J224" s="299"/>
      <c r="K224" s="300">
        <f>E224*J224</f>
        <v>0</v>
      </c>
      <c r="O224" s="292">
        <v>2</v>
      </c>
      <c r="AA224" s="261">
        <v>8</v>
      </c>
      <c r="AB224" s="261">
        <v>0</v>
      </c>
      <c r="AC224" s="261">
        <v>3</v>
      </c>
      <c r="AZ224" s="261">
        <v>1</v>
      </c>
      <c r="BA224" s="261">
        <f>IF(AZ224=1,G224,0)</f>
        <v>0</v>
      </c>
      <c r="BB224" s="261">
        <f>IF(AZ224=2,G224,0)</f>
        <v>0</v>
      </c>
      <c r="BC224" s="261">
        <f>IF(AZ224=3,G224,0)</f>
        <v>0</v>
      </c>
      <c r="BD224" s="261">
        <f>IF(AZ224=4,G224,0)</f>
        <v>0</v>
      </c>
      <c r="BE224" s="261">
        <f>IF(AZ224=5,G224,0)</f>
        <v>0</v>
      </c>
      <c r="CA224" s="292">
        <v>8</v>
      </c>
      <c r="CB224" s="292">
        <v>0</v>
      </c>
    </row>
    <row r="225" spans="1:15" ht="12.75">
      <c r="A225" s="301"/>
      <c r="B225" s="302"/>
      <c r="C225" s="303" t="s">
        <v>310</v>
      </c>
      <c r="D225" s="304"/>
      <c r="E225" s="304"/>
      <c r="F225" s="304"/>
      <c r="G225" s="305"/>
      <c r="I225" s="306"/>
      <c r="K225" s="306"/>
      <c r="L225" s="307" t="s">
        <v>310</v>
      </c>
      <c r="O225" s="292">
        <v>3</v>
      </c>
    </row>
    <row r="226" spans="1:80" ht="12.75">
      <c r="A226" s="293">
        <v>53</v>
      </c>
      <c r="B226" s="294" t="s">
        <v>444</v>
      </c>
      <c r="C226" s="295" t="s">
        <v>445</v>
      </c>
      <c r="D226" s="296" t="s">
        <v>328</v>
      </c>
      <c r="E226" s="297">
        <v>0.6702</v>
      </c>
      <c r="F226" s="297">
        <v>0</v>
      </c>
      <c r="G226" s="298">
        <f>E226*F226</f>
        <v>0</v>
      </c>
      <c r="H226" s="299">
        <v>0</v>
      </c>
      <c r="I226" s="300">
        <f>E226*H226</f>
        <v>0</v>
      </c>
      <c r="J226" s="299"/>
      <c r="K226" s="300">
        <f>E226*J226</f>
        <v>0</v>
      </c>
      <c r="O226" s="292">
        <v>2</v>
      </c>
      <c r="AA226" s="261">
        <v>8</v>
      </c>
      <c r="AB226" s="261">
        <v>0</v>
      </c>
      <c r="AC226" s="261">
        <v>3</v>
      </c>
      <c r="AZ226" s="261">
        <v>1</v>
      </c>
      <c r="BA226" s="261">
        <f>IF(AZ226=1,G226,0)</f>
        <v>0</v>
      </c>
      <c r="BB226" s="261">
        <f>IF(AZ226=2,G226,0)</f>
        <v>0</v>
      </c>
      <c r="BC226" s="261">
        <f>IF(AZ226=3,G226,0)</f>
        <v>0</v>
      </c>
      <c r="BD226" s="261">
        <f>IF(AZ226=4,G226,0)</f>
        <v>0</v>
      </c>
      <c r="BE226" s="261">
        <f>IF(AZ226=5,G226,0)</f>
        <v>0</v>
      </c>
      <c r="CA226" s="292">
        <v>8</v>
      </c>
      <c r="CB226" s="292">
        <v>0</v>
      </c>
    </row>
    <row r="227" spans="1:15" ht="12.75">
      <c r="A227" s="301"/>
      <c r="B227" s="302"/>
      <c r="C227" s="303" t="s">
        <v>310</v>
      </c>
      <c r="D227" s="304"/>
      <c r="E227" s="304"/>
      <c r="F227" s="304"/>
      <c r="G227" s="305"/>
      <c r="I227" s="306"/>
      <c r="K227" s="306"/>
      <c r="L227" s="307" t="s">
        <v>310</v>
      </c>
      <c r="O227" s="292">
        <v>3</v>
      </c>
    </row>
    <row r="228" spans="1:80" ht="12.75">
      <c r="A228" s="293">
        <v>54</v>
      </c>
      <c r="B228" s="294" t="s">
        <v>446</v>
      </c>
      <c r="C228" s="295" t="s">
        <v>447</v>
      </c>
      <c r="D228" s="296" t="s">
        <v>328</v>
      </c>
      <c r="E228" s="297">
        <v>3.351</v>
      </c>
      <c r="F228" s="297">
        <v>0</v>
      </c>
      <c r="G228" s="298">
        <f>E228*F228</f>
        <v>0</v>
      </c>
      <c r="H228" s="299">
        <v>0</v>
      </c>
      <c r="I228" s="300">
        <f>E228*H228</f>
        <v>0</v>
      </c>
      <c r="J228" s="299"/>
      <c r="K228" s="300">
        <f>E228*J228</f>
        <v>0</v>
      </c>
      <c r="O228" s="292">
        <v>2</v>
      </c>
      <c r="AA228" s="261">
        <v>8</v>
      </c>
      <c r="AB228" s="261">
        <v>0</v>
      </c>
      <c r="AC228" s="261">
        <v>3</v>
      </c>
      <c r="AZ228" s="261">
        <v>1</v>
      </c>
      <c r="BA228" s="261">
        <f>IF(AZ228=1,G228,0)</f>
        <v>0</v>
      </c>
      <c r="BB228" s="261">
        <f>IF(AZ228=2,G228,0)</f>
        <v>0</v>
      </c>
      <c r="BC228" s="261">
        <f>IF(AZ228=3,G228,0)</f>
        <v>0</v>
      </c>
      <c r="BD228" s="261">
        <f>IF(AZ228=4,G228,0)</f>
        <v>0</v>
      </c>
      <c r="BE228" s="261">
        <f>IF(AZ228=5,G228,0)</f>
        <v>0</v>
      </c>
      <c r="CA228" s="292">
        <v>8</v>
      </c>
      <c r="CB228" s="292">
        <v>0</v>
      </c>
    </row>
    <row r="229" spans="1:15" ht="12.75">
      <c r="A229" s="301"/>
      <c r="B229" s="302"/>
      <c r="C229" s="303" t="s">
        <v>310</v>
      </c>
      <c r="D229" s="304"/>
      <c r="E229" s="304"/>
      <c r="F229" s="304"/>
      <c r="G229" s="305"/>
      <c r="I229" s="306"/>
      <c r="K229" s="306"/>
      <c r="L229" s="307" t="s">
        <v>310</v>
      </c>
      <c r="O229" s="292">
        <v>3</v>
      </c>
    </row>
    <row r="230" spans="1:80" ht="12.75">
      <c r="A230" s="293">
        <v>55</v>
      </c>
      <c r="B230" s="294" t="s">
        <v>448</v>
      </c>
      <c r="C230" s="295" t="s">
        <v>449</v>
      </c>
      <c r="D230" s="296" t="s">
        <v>328</v>
      </c>
      <c r="E230" s="297">
        <v>0.6702</v>
      </c>
      <c r="F230" s="297">
        <v>0</v>
      </c>
      <c r="G230" s="298">
        <f>E230*F230</f>
        <v>0</v>
      </c>
      <c r="H230" s="299">
        <v>0</v>
      </c>
      <c r="I230" s="300">
        <f>E230*H230</f>
        <v>0</v>
      </c>
      <c r="J230" s="299"/>
      <c r="K230" s="300">
        <f>E230*J230</f>
        <v>0</v>
      </c>
      <c r="O230" s="292">
        <v>2</v>
      </c>
      <c r="AA230" s="261">
        <v>8</v>
      </c>
      <c r="AB230" s="261">
        <v>0</v>
      </c>
      <c r="AC230" s="261">
        <v>3</v>
      </c>
      <c r="AZ230" s="261">
        <v>1</v>
      </c>
      <c r="BA230" s="261">
        <f>IF(AZ230=1,G230,0)</f>
        <v>0</v>
      </c>
      <c r="BB230" s="261">
        <f>IF(AZ230=2,G230,0)</f>
        <v>0</v>
      </c>
      <c r="BC230" s="261">
        <f>IF(AZ230=3,G230,0)</f>
        <v>0</v>
      </c>
      <c r="BD230" s="261">
        <f>IF(AZ230=4,G230,0)</f>
        <v>0</v>
      </c>
      <c r="BE230" s="261">
        <f>IF(AZ230=5,G230,0)</f>
        <v>0</v>
      </c>
      <c r="CA230" s="292">
        <v>8</v>
      </c>
      <c r="CB230" s="292">
        <v>0</v>
      </c>
    </row>
    <row r="231" spans="1:15" ht="12.75">
      <c r="A231" s="301"/>
      <c r="B231" s="302"/>
      <c r="C231" s="303" t="s">
        <v>310</v>
      </c>
      <c r="D231" s="304"/>
      <c r="E231" s="304"/>
      <c r="F231" s="304"/>
      <c r="G231" s="305"/>
      <c r="I231" s="306"/>
      <c r="K231" s="306"/>
      <c r="L231" s="307" t="s">
        <v>310</v>
      </c>
      <c r="O231" s="292">
        <v>3</v>
      </c>
    </row>
    <row r="232" spans="1:80" ht="12.75">
      <c r="A232" s="293">
        <v>56</v>
      </c>
      <c r="B232" s="294" t="s">
        <v>641</v>
      </c>
      <c r="C232" s="295" t="s">
        <v>642</v>
      </c>
      <c r="D232" s="296" t="s">
        <v>328</v>
      </c>
      <c r="E232" s="297">
        <v>0.6702</v>
      </c>
      <c r="F232" s="297">
        <v>0</v>
      </c>
      <c r="G232" s="298">
        <f>E232*F232</f>
        <v>0</v>
      </c>
      <c r="H232" s="299">
        <v>0</v>
      </c>
      <c r="I232" s="300">
        <f>E232*H232</f>
        <v>0</v>
      </c>
      <c r="J232" s="299"/>
      <c r="K232" s="300">
        <f>E232*J232</f>
        <v>0</v>
      </c>
      <c r="O232" s="292">
        <v>2</v>
      </c>
      <c r="AA232" s="261">
        <v>8</v>
      </c>
      <c r="AB232" s="261">
        <v>0</v>
      </c>
      <c r="AC232" s="261">
        <v>3</v>
      </c>
      <c r="AZ232" s="261">
        <v>1</v>
      </c>
      <c r="BA232" s="261">
        <f>IF(AZ232=1,G232,0)</f>
        <v>0</v>
      </c>
      <c r="BB232" s="261">
        <f>IF(AZ232=2,G232,0)</f>
        <v>0</v>
      </c>
      <c r="BC232" s="261">
        <f>IF(AZ232=3,G232,0)</f>
        <v>0</v>
      </c>
      <c r="BD232" s="261">
        <f>IF(AZ232=4,G232,0)</f>
        <v>0</v>
      </c>
      <c r="BE232" s="261">
        <f>IF(AZ232=5,G232,0)</f>
        <v>0</v>
      </c>
      <c r="CA232" s="292">
        <v>8</v>
      </c>
      <c r="CB232" s="292">
        <v>0</v>
      </c>
    </row>
    <row r="233" spans="1:15" ht="12.75">
      <c r="A233" s="301"/>
      <c r="B233" s="302"/>
      <c r="C233" s="303" t="s">
        <v>452</v>
      </c>
      <c r="D233" s="304"/>
      <c r="E233" s="304"/>
      <c r="F233" s="304"/>
      <c r="G233" s="305"/>
      <c r="I233" s="306"/>
      <c r="K233" s="306"/>
      <c r="L233" s="307" t="s">
        <v>452</v>
      </c>
      <c r="O233" s="292">
        <v>3</v>
      </c>
    </row>
    <row r="234" spans="1:57" ht="12.75">
      <c r="A234" s="316"/>
      <c r="B234" s="317" t="s">
        <v>100</v>
      </c>
      <c r="C234" s="318" t="s">
        <v>435</v>
      </c>
      <c r="D234" s="319"/>
      <c r="E234" s="320"/>
      <c r="F234" s="321"/>
      <c r="G234" s="322">
        <f>SUM(G217:G233)</f>
        <v>0</v>
      </c>
      <c r="H234" s="323"/>
      <c r="I234" s="324">
        <f>SUM(I217:I233)</f>
        <v>0</v>
      </c>
      <c r="J234" s="323"/>
      <c r="K234" s="324">
        <f>SUM(K217:K233)</f>
        <v>0</v>
      </c>
      <c r="O234" s="292">
        <v>4</v>
      </c>
      <c r="BA234" s="325">
        <f>SUM(BA217:BA233)</f>
        <v>0</v>
      </c>
      <c r="BB234" s="325">
        <f>SUM(BB217:BB233)</f>
        <v>0</v>
      </c>
      <c r="BC234" s="325">
        <f>SUM(BC217:BC233)</f>
        <v>0</v>
      </c>
      <c r="BD234" s="325">
        <f>SUM(BD217:BD233)</f>
        <v>0</v>
      </c>
      <c r="BE234" s="325">
        <f>SUM(BE217:BE233)</f>
        <v>0</v>
      </c>
    </row>
    <row r="235" ht="12.75">
      <c r="E235" s="261"/>
    </row>
    <row r="236" ht="12.75">
      <c r="E236" s="261"/>
    </row>
    <row r="237" ht="12.75">
      <c r="E237" s="261"/>
    </row>
    <row r="238" ht="12.75">
      <c r="E238" s="261"/>
    </row>
    <row r="239" ht="12.75">
      <c r="E239" s="261"/>
    </row>
    <row r="240" ht="12.75">
      <c r="E240" s="261"/>
    </row>
    <row r="241" ht="12.75">
      <c r="E241" s="261"/>
    </row>
    <row r="242" ht="12.75">
      <c r="E242" s="261"/>
    </row>
    <row r="243" ht="12.75">
      <c r="E243" s="261"/>
    </row>
    <row r="244" ht="12.75">
      <c r="E244" s="261"/>
    </row>
    <row r="245" ht="12.75">
      <c r="E245" s="261"/>
    </row>
    <row r="246" ht="12.75">
      <c r="E246" s="261"/>
    </row>
    <row r="247" ht="12.75">
      <c r="E247" s="261"/>
    </row>
    <row r="248" ht="12.75">
      <c r="E248" s="261"/>
    </row>
    <row r="249" ht="12.75">
      <c r="E249" s="261"/>
    </row>
    <row r="250" ht="12.75">
      <c r="E250" s="261"/>
    </row>
    <row r="251" ht="12.75">
      <c r="E251" s="261"/>
    </row>
    <row r="252" ht="12.75">
      <c r="E252" s="261"/>
    </row>
    <row r="253" ht="12.75">
      <c r="E253" s="261"/>
    </row>
    <row r="254" ht="12.75">
      <c r="E254" s="261"/>
    </row>
    <row r="255" ht="12.75">
      <c r="E255" s="261"/>
    </row>
    <row r="256" ht="12.75">
      <c r="E256" s="261"/>
    </row>
    <row r="257" ht="12.75">
      <c r="E257" s="261"/>
    </row>
    <row r="258" spans="1:7" ht="12.75">
      <c r="A258" s="315"/>
      <c r="B258" s="315"/>
      <c r="C258" s="315"/>
      <c r="D258" s="315"/>
      <c r="E258" s="315"/>
      <c r="F258" s="315"/>
      <c r="G258" s="315"/>
    </row>
    <row r="259" spans="1:7" ht="12.75">
      <c r="A259" s="315"/>
      <c r="B259" s="315"/>
      <c r="C259" s="315"/>
      <c r="D259" s="315"/>
      <c r="E259" s="315"/>
      <c r="F259" s="315"/>
      <c r="G259" s="315"/>
    </row>
    <row r="260" spans="1:7" ht="12.75">
      <c r="A260" s="315"/>
      <c r="B260" s="315"/>
      <c r="C260" s="315"/>
      <c r="D260" s="315"/>
      <c r="E260" s="315"/>
      <c r="F260" s="315"/>
      <c r="G260" s="315"/>
    </row>
    <row r="261" spans="1:7" ht="12.75">
      <c r="A261" s="315"/>
      <c r="B261" s="315"/>
      <c r="C261" s="315"/>
      <c r="D261" s="315"/>
      <c r="E261" s="315"/>
      <c r="F261" s="315"/>
      <c r="G261" s="315"/>
    </row>
    <row r="262" ht="12.75">
      <c r="E262" s="261"/>
    </row>
    <row r="263" ht="12.75">
      <c r="E263" s="261"/>
    </row>
    <row r="264" ht="12.75">
      <c r="E264" s="261"/>
    </row>
    <row r="265" ht="12.75">
      <c r="E265" s="261"/>
    </row>
    <row r="266" ht="12.75">
      <c r="E266" s="261"/>
    </row>
    <row r="267" ht="12.75">
      <c r="E267" s="261"/>
    </row>
    <row r="268" ht="12.75">
      <c r="E268" s="261"/>
    </row>
    <row r="269" ht="12.75">
      <c r="E269" s="261"/>
    </row>
    <row r="270" ht="12.75">
      <c r="E270" s="261"/>
    </row>
    <row r="271" ht="12.75">
      <c r="E271" s="261"/>
    </row>
    <row r="272" ht="12.75">
      <c r="E272" s="261"/>
    </row>
    <row r="273" ht="12.75">
      <c r="E273" s="261"/>
    </row>
    <row r="274" ht="12.75">
      <c r="E274" s="261"/>
    </row>
    <row r="275" ht="12.75">
      <c r="E275" s="261"/>
    </row>
    <row r="276" ht="12.75">
      <c r="E276" s="261"/>
    </row>
    <row r="277" ht="12.75">
      <c r="E277" s="261"/>
    </row>
    <row r="278" ht="12.75">
      <c r="E278" s="261"/>
    </row>
    <row r="279" ht="12.75">
      <c r="E279" s="261"/>
    </row>
    <row r="280" ht="12.75">
      <c r="E280" s="261"/>
    </row>
    <row r="281" ht="12.75">
      <c r="E281" s="261"/>
    </row>
    <row r="282" ht="12.75">
      <c r="E282" s="261"/>
    </row>
    <row r="283" ht="12.75">
      <c r="E283" s="261"/>
    </row>
    <row r="284" ht="12.75">
      <c r="E284" s="261"/>
    </row>
    <row r="285" ht="12.75">
      <c r="E285" s="261"/>
    </row>
    <row r="286" ht="12.75">
      <c r="E286" s="261"/>
    </row>
    <row r="287" ht="12.75">
      <c r="E287" s="261"/>
    </row>
    <row r="288" ht="12.75">
      <c r="E288" s="261"/>
    </row>
    <row r="289" ht="12.75">
      <c r="E289" s="261"/>
    </row>
    <row r="290" ht="12.75">
      <c r="E290" s="261"/>
    </row>
    <row r="291" ht="12.75">
      <c r="E291" s="261"/>
    </row>
    <row r="292" ht="12.75">
      <c r="E292" s="261"/>
    </row>
    <row r="293" spans="1:2" ht="12.75">
      <c r="A293" s="326"/>
      <c r="B293" s="326"/>
    </row>
    <row r="294" spans="1:7" ht="12.75">
      <c r="A294" s="315"/>
      <c r="B294" s="315"/>
      <c r="C294" s="327"/>
      <c r="D294" s="327"/>
      <c r="E294" s="328"/>
      <c r="F294" s="327"/>
      <c r="G294" s="329"/>
    </row>
    <row r="295" spans="1:7" ht="12.75">
      <c r="A295" s="330"/>
      <c r="B295" s="330"/>
      <c r="C295" s="315"/>
      <c r="D295" s="315"/>
      <c r="E295" s="331"/>
      <c r="F295" s="315"/>
      <c r="G295" s="315"/>
    </row>
    <row r="296" spans="1:7" ht="12.75">
      <c r="A296" s="315"/>
      <c r="B296" s="315"/>
      <c r="C296" s="315"/>
      <c r="D296" s="315"/>
      <c r="E296" s="331"/>
      <c r="F296" s="315"/>
      <c r="G296" s="315"/>
    </row>
    <row r="297" spans="1:7" ht="12.75">
      <c r="A297" s="315"/>
      <c r="B297" s="315"/>
      <c r="C297" s="315"/>
      <c r="D297" s="315"/>
      <c r="E297" s="331"/>
      <c r="F297" s="315"/>
      <c r="G297" s="315"/>
    </row>
    <row r="298" spans="1:7" ht="12.75">
      <c r="A298" s="315"/>
      <c r="B298" s="315"/>
      <c r="C298" s="315"/>
      <c r="D298" s="315"/>
      <c r="E298" s="331"/>
      <c r="F298" s="315"/>
      <c r="G298" s="315"/>
    </row>
    <row r="299" spans="1:7" ht="12.75">
      <c r="A299" s="315"/>
      <c r="B299" s="315"/>
      <c r="C299" s="315"/>
      <c r="D299" s="315"/>
      <c r="E299" s="331"/>
      <c r="F299" s="315"/>
      <c r="G299" s="315"/>
    </row>
    <row r="300" spans="1:7" ht="12.75">
      <c r="A300" s="315"/>
      <c r="B300" s="315"/>
      <c r="C300" s="315"/>
      <c r="D300" s="315"/>
      <c r="E300" s="331"/>
      <c r="F300" s="315"/>
      <c r="G300" s="315"/>
    </row>
    <row r="301" spans="1:7" ht="12.75">
      <c r="A301" s="315"/>
      <c r="B301" s="315"/>
      <c r="C301" s="315"/>
      <c r="D301" s="315"/>
      <c r="E301" s="331"/>
      <c r="F301" s="315"/>
      <c r="G301" s="315"/>
    </row>
    <row r="302" spans="1:7" ht="12.75">
      <c r="A302" s="315"/>
      <c r="B302" s="315"/>
      <c r="C302" s="315"/>
      <c r="D302" s="315"/>
      <c r="E302" s="331"/>
      <c r="F302" s="315"/>
      <c r="G302" s="315"/>
    </row>
    <row r="303" spans="1:7" ht="12.75">
      <c r="A303" s="315"/>
      <c r="B303" s="315"/>
      <c r="C303" s="315"/>
      <c r="D303" s="315"/>
      <c r="E303" s="331"/>
      <c r="F303" s="315"/>
      <c r="G303" s="315"/>
    </row>
    <row r="304" spans="1:7" ht="12.75">
      <c r="A304" s="315"/>
      <c r="B304" s="315"/>
      <c r="C304" s="315"/>
      <c r="D304" s="315"/>
      <c r="E304" s="331"/>
      <c r="F304" s="315"/>
      <c r="G304" s="315"/>
    </row>
    <row r="305" spans="1:7" ht="12.75">
      <c r="A305" s="315"/>
      <c r="B305" s="315"/>
      <c r="C305" s="315"/>
      <c r="D305" s="315"/>
      <c r="E305" s="331"/>
      <c r="F305" s="315"/>
      <c r="G305" s="315"/>
    </row>
    <row r="306" spans="1:7" ht="12.75">
      <c r="A306" s="315"/>
      <c r="B306" s="315"/>
      <c r="C306" s="315"/>
      <c r="D306" s="315"/>
      <c r="E306" s="331"/>
      <c r="F306" s="315"/>
      <c r="G306" s="315"/>
    </row>
    <row r="307" spans="1:7" ht="12.75">
      <c r="A307" s="315"/>
      <c r="B307" s="315"/>
      <c r="C307" s="315"/>
      <c r="D307" s="315"/>
      <c r="E307" s="331"/>
      <c r="F307" s="315"/>
      <c r="G307" s="315"/>
    </row>
  </sheetData>
  <mergeCells count="156">
    <mergeCell ref="C227:G227"/>
    <mergeCell ref="C229:G229"/>
    <mergeCell ref="C231:G231"/>
    <mergeCell ref="C233:G233"/>
    <mergeCell ref="C212:G212"/>
    <mergeCell ref="C213:G213"/>
    <mergeCell ref="C214:G214"/>
    <mergeCell ref="C215:D215"/>
    <mergeCell ref="C219:G219"/>
    <mergeCell ref="C221:G221"/>
    <mergeCell ref="C223:G223"/>
    <mergeCell ref="C225:G225"/>
    <mergeCell ref="C206:G206"/>
    <mergeCell ref="C207:G207"/>
    <mergeCell ref="C208:G208"/>
    <mergeCell ref="C209:G209"/>
    <mergeCell ref="C210:G210"/>
    <mergeCell ref="C211:G211"/>
    <mergeCell ref="C199:G199"/>
    <mergeCell ref="C200:G200"/>
    <mergeCell ref="C201:G201"/>
    <mergeCell ref="C202:G202"/>
    <mergeCell ref="C203:G203"/>
    <mergeCell ref="C204:D204"/>
    <mergeCell ref="C192:G192"/>
    <mergeCell ref="C193:G193"/>
    <mergeCell ref="C194:D194"/>
    <mergeCell ref="C196:G196"/>
    <mergeCell ref="C197:G197"/>
    <mergeCell ref="C198:G198"/>
    <mergeCell ref="C185:D185"/>
    <mergeCell ref="C187:G187"/>
    <mergeCell ref="C188:G188"/>
    <mergeCell ref="C189:G189"/>
    <mergeCell ref="C190:G190"/>
    <mergeCell ref="C191:G191"/>
    <mergeCell ref="C178:G178"/>
    <mergeCell ref="C179:D179"/>
    <mergeCell ref="C181:G181"/>
    <mergeCell ref="C182:G182"/>
    <mergeCell ref="C183:G183"/>
    <mergeCell ref="C184:G184"/>
    <mergeCell ref="C171:G171"/>
    <mergeCell ref="C172:D172"/>
    <mergeCell ref="C173:D173"/>
    <mergeCell ref="C175:G175"/>
    <mergeCell ref="C176:G176"/>
    <mergeCell ref="C177:G177"/>
    <mergeCell ref="C162:G162"/>
    <mergeCell ref="C163:D163"/>
    <mergeCell ref="C165:G165"/>
    <mergeCell ref="C166:D166"/>
    <mergeCell ref="C168:G168"/>
    <mergeCell ref="C169:D169"/>
    <mergeCell ref="C153:G153"/>
    <mergeCell ref="C154:D154"/>
    <mergeCell ref="C156:G156"/>
    <mergeCell ref="C157:D157"/>
    <mergeCell ref="C159:G159"/>
    <mergeCell ref="C160:D160"/>
    <mergeCell ref="C145:G145"/>
    <mergeCell ref="C146:D146"/>
    <mergeCell ref="C148:G148"/>
    <mergeCell ref="C149:D149"/>
    <mergeCell ref="C150:D150"/>
    <mergeCell ref="C151:D151"/>
    <mergeCell ref="C137:G137"/>
    <mergeCell ref="C138:G138"/>
    <mergeCell ref="C139:D139"/>
    <mergeCell ref="C141:G141"/>
    <mergeCell ref="C142:D142"/>
    <mergeCell ref="C143:D143"/>
    <mergeCell ref="C123:D123"/>
    <mergeCell ref="C125:G125"/>
    <mergeCell ref="C129:G129"/>
    <mergeCell ref="C130:D130"/>
    <mergeCell ref="C131:D131"/>
    <mergeCell ref="C133:G133"/>
    <mergeCell ref="C134:G134"/>
    <mergeCell ref="C135:D135"/>
    <mergeCell ref="C110:G110"/>
    <mergeCell ref="C114:G114"/>
    <mergeCell ref="C115:D115"/>
    <mergeCell ref="C116:D116"/>
    <mergeCell ref="C117:D117"/>
    <mergeCell ref="C119:G119"/>
    <mergeCell ref="C120:D120"/>
    <mergeCell ref="C122:G122"/>
    <mergeCell ref="C101:G101"/>
    <mergeCell ref="C102:D102"/>
    <mergeCell ref="C104:G104"/>
    <mergeCell ref="C105:D105"/>
    <mergeCell ref="C107:G107"/>
    <mergeCell ref="C108:D108"/>
    <mergeCell ref="C93:G93"/>
    <mergeCell ref="C94:D94"/>
    <mergeCell ref="C95:D95"/>
    <mergeCell ref="C96:D96"/>
    <mergeCell ref="C98:G98"/>
    <mergeCell ref="C99:D99"/>
    <mergeCell ref="C86:D86"/>
    <mergeCell ref="C88:G88"/>
    <mergeCell ref="C89:G89"/>
    <mergeCell ref="C90:G90"/>
    <mergeCell ref="C91:G91"/>
    <mergeCell ref="C92:G92"/>
    <mergeCell ref="C80:G80"/>
    <mergeCell ref="C81:G81"/>
    <mergeCell ref="C82:G82"/>
    <mergeCell ref="C83:D83"/>
    <mergeCell ref="C84:D84"/>
    <mergeCell ref="C85:D85"/>
    <mergeCell ref="C70:G70"/>
    <mergeCell ref="C74:G74"/>
    <mergeCell ref="C75:D75"/>
    <mergeCell ref="C77:G77"/>
    <mergeCell ref="C78:G78"/>
    <mergeCell ref="C79:G79"/>
    <mergeCell ref="C59:D59"/>
    <mergeCell ref="C60:D60"/>
    <mergeCell ref="C62:G62"/>
    <mergeCell ref="C63:D63"/>
    <mergeCell ref="C65:G65"/>
    <mergeCell ref="C66:D66"/>
    <mergeCell ref="C51:D51"/>
    <mergeCell ref="C52:D52"/>
    <mergeCell ref="C54:G54"/>
    <mergeCell ref="C55:D55"/>
    <mergeCell ref="C57:G57"/>
    <mergeCell ref="C58:D58"/>
    <mergeCell ref="C41:G41"/>
    <mergeCell ref="C42:D42"/>
    <mergeCell ref="C43:D43"/>
    <mergeCell ref="C44:D44"/>
    <mergeCell ref="C46:G46"/>
    <mergeCell ref="C47:D47"/>
    <mergeCell ref="C49:G49"/>
    <mergeCell ref="C50:D50"/>
    <mergeCell ref="C27:G27"/>
    <mergeCell ref="C28:G28"/>
    <mergeCell ref="C29:D29"/>
    <mergeCell ref="C31:D31"/>
    <mergeCell ref="C33:D33"/>
    <mergeCell ref="C35:G35"/>
    <mergeCell ref="C36:G36"/>
    <mergeCell ref="C37:D37"/>
    <mergeCell ref="C17:D17"/>
    <mergeCell ref="C19:D19"/>
    <mergeCell ref="C21:G21"/>
    <mergeCell ref="C22:G22"/>
    <mergeCell ref="C23:D23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644</v>
      </c>
      <c r="D2" s="105" t="s">
        <v>645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106</v>
      </c>
      <c r="B5" s="118"/>
      <c r="C5" s="119" t="s">
        <v>107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'001 05 Rek'!E13</f>
        <v>0</v>
      </c>
      <c r="D15" s="160" t="str">
        <f>'001 05 Rek'!A18</f>
        <v>Ztížené výrobní podmínky</v>
      </c>
      <c r="E15" s="161"/>
      <c r="F15" s="162"/>
      <c r="G15" s="159">
        <f>'001 05 Rek'!I18</f>
        <v>0</v>
      </c>
    </row>
    <row r="16" spans="1:7" ht="15.95" customHeight="1">
      <c r="A16" s="157" t="s">
        <v>52</v>
      </c>
      <c r="B16" s="158" t="s">
        <v>53</v>
      </c>
      <c r="C16" s="159">
        <f>'001 05 Rek'!F13</f>
        <v>0</v>
      </c>
      <c r="D16" s="109" t="str">
        <f>'001 05 Rek'!A19</f>
        <v>Oborová přirážka</v>
      </c>
      <c r="E16" s="163"/>
      <c r="F16" s="164"/>
      <c r="G16" s="159">
        <f>'001 05 Rek'!I19</f>
        <v>0</v>
      </c>
    </row>
    <row r="17" spans="1:7" ht="15.95" customHeight="1">
      <c r="A17" s="157" t="s">
        <v>54</v>
      </c>
      <c r="B17" s="158" t="s">
        <v>55</v>
      </c>
      <c r="C17" s="159">
        <f>'001 05 Rek'!H13</f>
        <v>0</v>
      </c>
      <c r="D17" s="109" t="str">
        <f>'001 05 Rek'!A20</f>
        <v>Přesun stavebních kapacit</v>
      </c>
      <c r="E17" s="163"/>
      <c r="F17" s="164"/>
      <c r="G17" s="159">
        <f>'001 05 Rek'!I20</f>
        <v>0</v>
      </c>
    </row>
    <row r="18" spans="1:7" ht="15.95" customHeight="1">
      <c r="A18" s="165" t="s">
        <v>56</v>
      </c>
      <c r="B18" s="166" t="s">
        <v>57</v>
      </c>
      <c r="C18" s="159">
        <f>'001 05 Rek'!G13</f>
        <v>0</v>
      </c>
      <c r="D18" s="109" t="str">
        <f>'001 05 Rek'!A21</f>
        <v>Mimostaveništní doprava</v>
      </c>
      <c r="E18" s="163"/>
      <c r="F18" s="164"/>
      <c r="G18" s="159">
        <f>'001 05 Rek'!I21</f>
        <v>0</v>
      </c>
    </row>
    <row r="19" spans="1:7" ht="15.95" customHeight="1">
      <c r="A19" s="167" t="s">
        <v>58</v>
      </c>
      <c r="B19" s="158"/>
      <c r="C19" s="159">
        <f>SUM(C15:C18)</f>
        <v>0</v>
      </c>
      <c r="D19" s="109" t="str">
        <f>'001 05 Rek'!A22</f>
        <v>Zařízení staveniště</v>
      </c>
      <c r="E19" s="163"/>
      <c r="F19" s="164"/>
      <c r="G19" s="159">
        <f>'001 05 Rek'!I22</f>
        <v>0</v>
      </c>
    </row>
    <row r="20" spans="1:7" ht="15.95" customHeight="1">
      <c r="A20" s="167"/>
      <c r="B20" s="158"/>
      <c r="C20" s="159"/>
      <c r="D20" s="109" t="str">
        <f>'001 05 Rek'!A23</f>
        <v>Provoz investora</v>
      </c>
      <c r="E20" s="163"/>
      <c r="F20" s="164"/>
      <c r="G20" s="159">
        <f>'001 05 Rek'!I23</f>
        <v>0</v>
      </c>
    </row>
    <row r="21" spans="1:7" ht="15.95" customHeight="1">
      <c r="A21" s="167" t="s">
        <v>29</v>
      </c>
      <c r="B21" s="158"/>
      <c r="C21" s="159">
        <f>'001 05 Rek'!I13</f>
        <v>0</v>
      </c>
      <c r="D21" s="109" t="str">
        <f>'001 05 Rek'!A24</f>
        <v>Kompletační činnost (IČD)</v>
      </c>
      <c r="E21" s="163"/>
      <c r="F21" s="164"/>
      <c r="G21" s="159">
        <f>'001 05 Rek'!I24</f>
        <v>0</v>
      </c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'001 05 Rek'!H26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644</v>
      </c>
      <c r="I1" s="212"/>
    </row>
    <row r="2" spans="1:9" ht="13.5" thickBot="1">
      <c r="A2" s="213" t="s">
        <v>76</v>
      </c>
      <c r="B2" s="214"/>
      <c r="C2" s="215" t="s">
        <v>108</v>
      </c>
      <c r="D2" s="216"/>
      <c r="E2" s="217"/>
      <c r="F2" s="216"/>
      <c r="G2" s="218" t="s">
        <v>645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32" t="str">
        <f>'001 05 Pol'!B7</f>
        <v>3</v>
      </c>
      <c r="B7" s="70" t="str">
        <f>'001 05 Pol'!C7</f>
        <v>Svislé a kompletní konstrukce</v>
      </c>
      <c r="D7" s="230"/>
      <c r="E7" s="333">
        <f>'001 05 Pol'!BA10</f>
        <v>0</v>
      </c>
      <c r="F7" s="334">
        <f>'001 05 Pol'!BB10</f>
        <v>0</v>
      </c>
      <c r="G7" s="334">
        <f>'001 05 Pol'!BC10</f>
        <v>0</v>
      </c>
      <c r="H7" s="334">
        <f>'001 05 Pol'!BD10</f>
        <v>0</v>
      </c>
      <c r="I7" s="335">
        <f>'001 05 Pol'!BE10</f>
        <v>0</v>
      </c>
    </row>
    <row r="8" spans="1:9" s="137" customFormat="1" ht="12.75">
      <c r="A8" s="332" t="str">
        <f>'001 05 Pol'!B11</f>
        <v>61</v>
      </c>
      <c r="B8" s="70" t="str">
        <f>'001 05 Pol'!C11</f>
        <v>Upravy povrchů vnitřní</v>
      </c>
      <c r="D8" s="230"/>
      <c r="E8" s="333">
        <f>'001 05 Pol'!BA16</f>
        <v>0</v>
      </c>
      <c r="F8" s="334">
        <f>'001 05 Pol'!BB16</f>
        <v>0</v>
      </c>
      <c r="G8" s="334">
        <f>'001 05 Pol'!BC16</f>
        <v>0</v>
      </c>
      <c r="H8" s="334">
        <f>'001 05 Pol'!BD16</f>
        <v>0</v>
      </c>
      <c r="I8" s="335">
        <f>'001 05 Pol'!BE16</f>
        <v>0</v>
      </c>
    </row>
    <row r="9" spans="1:9" s="137" customFormat="1" ht="12.75">
      <c r="A9" s="332" t="str">
        <f>'001 05 Pol'!B17</f>
        <v>97</v>
      </c>
      <c r="B9" s="70" t="str">
        <f>'001 05 Pol'!C17</f>
        <v>Prorážení otvorů</v>
      </c>
      <c r="D9" s="230"/>
      <c r="E9" s="333">
        <f>'001 05 Pol'!BA26</f>
        <v>0</v>
      </c>
      <c r="F9" s="334">
        <f>'001 05 Pol'!BB26</f>
        <v>0</v>
      </c>
      <c r="G9" s="334">
        <f>'001 05 Pol'!BC26</f>
        <v>0</v>
      </c>
      <c r="H9" s="334">
        <f>'001 05 Pol'!BD26</f>
        <v>0</v>
      </c>
      <c r="I9" s="335">
        <f>'001 05 Pol'!BE26</f>
        <v>0</v>
      </c>
    </row>
    <row r="10" spans="1:9" s="137" customFormat="1" ht="12.75">
      <c r="A10" s="332" t="str">
        <f>'001 05 Pol'!B27</f>
        <v>99</v>
      </c>
      <c r="B10" s="70" t="str">
        <f>'001 05 Pol'!C27</f>
        <v>Staveništní přesun hmot</v>
      </c>
      <c r="D10" s="230"/>
      <c r="E10" s="333">
        <f>'001 05 Pol'!BA29</f>
        <v>0</v>
      </c>
      <c r="F10" s="334">
        <f>'001 05 Pol'!BB29</f>
        <v>0</v>
      </c>
      <c r="G10" s="334">
        <f>'001 05 Pol'!BC29</f>
        <v>0</v>
      </c>
      <c r="H10" s="334">
        <f>'001 05 Pol'!BD29</f>
        <v>0</v>
      </c>
      <c r="I10" s="335">
        <f>'001 05 Pol'!BE29</f>
        <v>0</v>
      </c>
    </row>
    <row r="11" spans="1:9" s="137" customFormat="1" ht="12.75">
      <c r="A11" s="332" t="str">
        <f>'001 05 Pol'!B30</f>
        <v>M21</v>
      </c>
      <c r="B11" s="70" t="str">
        <f>'001 05 Pol'!C30</f>
        <v>Elektromontáže</v>
      </c>
      <c r="D11" s="230"/>
      <c r="E11" s="333">
        <f>'001 05 Pol'!BA116</f>
        <v>0</v>
      </c>
      <c r="F11" s="334">
        <f>'001 05 Pol'!BB116</f>
        <v>0</v>
      </c>
      <c r="G11" s="334">
        <f>'001 05 Pol'!BC116</f>
        <v>0</v>
      </c>
      <c r="H11" s="334">
        <f>'001 05 Pol'!BD116</f>
        <v>0</v>
      </c>
      <c r="I11" s="335">
        <f>'001 05 Pol'!BE116</f>
        <v>0</v>
      </c>
    </row>
    <row r="12" spans="1:9" s="137" customFormat="1" ht="13.5" thickBot="1">
      <c r="A12" s="332" t="str">
        <f>'001 05 Pol'!B117</f>
        <v>D96</v>
      </c>
      <c r="B12" s="70" t="str">
        <f>'001 05 Pol'!C117</f>
        <v>Přesuny suti a vybouraných hmot</v>
      </c>
      <c r="D12" s="230"/>
      <c r="E12" s="333">
        <f>'001 05 Pol'!BA127</f>
        <v>0</v>
      </c>
      <c r="F12" s="334">
        <f>'001 05 Pol'!BB127</f>
        <v>0</v>
      </c>
      <c r="G12" s="334">
        <f>'001 05 Pol'!BC127</f>
        <v>0</v>
      </c>
      <c r="H12" s="334">
        <f>'001 05 Pol'!BD127</f>
        <v>0</v>
      </c>
      <c r="I12" s="335">
        <f>'001 05 Pol'!BE127</f>
        <v>0</v>
      </c>
    </row>
    <row r="13" spans="1:9" s="14" customFormat="1" ht="13.5" thickBot="1">
      <c r="A13" s="231"/>
      <c r="B13" s="232" t="s">
        <v>79</v>
      </c>
      <c r="C13" s="232"/>
      <c r="D13" s="233"/>
      <c r="E13" s="234">
        <f>SUM(E7:E12)</f>
        <v>0</v>
      </c>
      <c r="F13" s="235">
        <f>SUM(F7:F12)</f>
        <v>0</v>
      </c>
      <c r="G13" s="235">
        <f>SUM(G7:G12)</f>
        <v>0</v>
      </c>
      <c r="H13" s="235">
        <f>SUM(H7:H12)</f>
        <v>0</v>
      </c>
      <c r="I13" s="236">
        <f>SUM(I7:I12)</f>
        <v>0</v>
      </c>
    </row>
    <row r="14" spans="1:9" ht="12.75">
      <c r="A14" s="137"/>
      <c r="B14" s="137"/>
      <c r="C14" s="137"/>
      <c r="D14" s="137"/>
      <c r="E14" s="137"/>
      <c r="F14" s="137"/>
      <c r="G14" s="137"/>
      <c r="H14" s="137"/>
      <c r="I14" s="137"/>
    </row>
    <row r="15" spans="1:57" ht="19.5" customHeight="1">
      <c r="A15" s="222" t="s">
        <v>80</v>
      </c>
      <c r="B15" s="222"/>
      <c r="C15" s="222"/>
      <c r="D15" s="222"/>
      <c r="E15" s="222"/>
      <c r="F15" s="222"/>
      <c r="G15" s="237"/>
      <c r="H15" s="222"/>
      <c r="I15" s="222"/>
      <c r="BA15" s="143"/>
      <c r="BB15" s="143"/>
      <c r="BC15" s="143"/>
      <c r="BD15" s="143"/>
      <c r="BE15" s="143"/>
    </row>
    <row r="16" ht="13.5" thickBot="1"/>
    <row r="17" spans="1:9" ht="12.75">
      <c r="A17" s="175" t="s">
        <v>81</v>
      </c>
      <c r="B17" s="176"/>
      <c r="C17" s="176"/>
      <c r="D17" s="238"/>
      <c r="E17" s="239" t="s">
        <v>82</v>
      </c>
      <c r="F17" s="240" t="s">
        <v>12</v>
      </c>
      <c r="G17" s="241" t="s">
        <v>83</v>
      </c>
      <c r="H17" s="242"/>
      <c r="I17" s="243" t="s">
        <v>82</v>
      </c>
    </row>
    <row r="18" spans="1:53" ht="12.75">
      <c r="A18" s="167" t="s">
        <v>125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126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0</v>
      </c>
    </row>
    <row r="20" spans="1:53" ht="12.75">
      <c r="A20" s="167" t="s">
        <v>127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0</v>
      </c>
    </row>
    <row r="21" spans="1:53" ht="12.75">
      <c r="A21" s="167" t="s">
        <v>128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0</v>
      </c>
    </row>
    <row r="22" spans="1:53" ht="12.75">
      <c r="A22" s="167" t="s">
        <v>129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1</v>
      </c>
    </row>
    <row r="23" spans="1:53" ht="12.75">
      <c r="A23" s="167" t="s">
        <v>130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1</v>
      </c>
    </row>
    <row r="24" spans="1:53" ht="12.75">
      <c r="A24" s="167" t="s">
        <v>131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2</v>
      </c>
    </row>
    <row r="25" spans="1:53" ht="12.75">
      <c r="A25" s="167" t="s">
        <v>132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2</v>
      </c>
    </row>
    <row r="26" spans="1:9" ht="13.5" thickBot="1">
      <c r="A26" s="250"/>
      <c r="B26" s="251" t="s">
        <v>84</v>
      </c>
      <c r="C26" s="252"/>
      <c r="D26" s="253"/>
      <c r="E26" s="254"/>
      <c r="F26" s="255"/>
      <c r="G26" s="255"/>
      <c r="H26" s="256">
        <f>SUM(I18:I25)</f>
        <v>0</v>
      </c>
      <c r="I26" s="257"/>
    </row>
    <row r="28" spans="2:9" ht="12.75">
      <c r="B28" s="14"/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0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'001 05 Rek'!H1</f>
        <v>05</v>
      </c>
      <c r="G3" s="268"/>
    </row>
    <row r="4" spans="1:7" ht="13.5" thickBot="1">
      <c r="A4" s="269" t="s">
        <v>76</v>
      </c>
      <c r="B4" s="214"/>
      <c r="C4" s="215" t="s">
        <v>108</v>
      </c>
      <c r="D4" s="270"/>
      <c r="E4" s="271" t="str">
        <f>'001 05 Rek'!G2</f>
        <v>Elektroinstalace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155</v>
      </c>
      <c r="C7" s="284" t="s">
        <v>156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456</v>
      </c>
      <c r="C8" s="295" t="s">
        <v>457</v>
      </c>
      <c r="D8" s="296" t="s">
        <v>211</v>
      </c>
      <c r="E8" s="297">
        <v>3</v>
      </c>
      <c r="F8" s="297">
        <v>0</v>
      </c>
      <c r="G8" s="298">
        <f>E8*F8</f>
        <v>0</v>
      </c>
      <c r="H8" s="299">
        <v>0.01469</v>
      </c>
      <c r="I8" s="300">
        <f>E8*H8</f>
        <v>0.04407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12.75">
      <c r="A9" s="293">
        <v>2</v>
      </c>
      <c r="B9" s="294" t="s">
        <v>459</v>
      </c>
      <c r="C9" s="295" t="s">
        <v>460</v>
      </c>
      <c r="D9" s="296" t="s">
        <v>211</v>
      </c>
      <c r="E9" s="297">
        <v>8</v>
      </c>
      <c r="F9" s="297">
        <v>0</v>
      </c>
      <c r="G9" s="298">
        <f>E9*F9</f>
        <v>0</v>
      </c>
      <c r="H9" s="299">
        <v>0.02237</v>
      </c>
      <c r="I9" s="300">
        <f>E9*H9</f>
        <v>0.17896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0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57" ht="12.75">
      <c r="A10" s="316"/>
      <c r="B10" s="317" t="s">
        <v>100</v>
      </c>
      <c r="C10" s="318" t="s">
        <v>157</v>
      </c>
      <c r="D10" s="319"/>
      <c r="E10" s="320"/>
      <c r="F10" s="321"/>
      <c r="G10" s="322">
        <f>SUM(G7:G9)</f>
        <v>0</v>
      </c>
      <c r="H10" s="323"/>
      <c r="I10" s="324">
        <f>SUM(I7:I9)</f>
        <v>0.22303</v>
      </c>
      <c r="J10" s="323"/>
      <c r="K10" s="324">
        <f>SUM(K7:K9)</f>
        <v>0</v>
      </c>
      <c r="O10" s="292">
        <v>4</v>
      </c>
      <c r="BA10" s="325">
        <f>SUM(BA7:BA9)</f>
        <v>0</v>
      </c>
      <c r="BB10" s="325">
        <f>SUM(BB7:BB9)</f>
        <v>0</v>
      </c>
      <c r="BC10" s="325">
        <f>SUM(BC7:BC9)</f>
        <v>0</v>
      </c>
      <c r="BD10" s="325">
        <f>SUM(BD7:BD9)</f>
        <v>0</v>
      </c>
      <c r="BE10" s="325">
        <f>SUM(BE7:BE9)</f>
        <v>0</v>
      </c>
    </row>
    <row r="11" spans="1:15" ht="12.75">
      <c r="A11" s="282" t="s">
        <v>97</v>
      </c>
      <c r="B11" s="283" t="s">
        <v>213</v>
      </c>
      <c r="C11" s="284" t="s">
        <v>214</v>
      </c>
      <c r="D11" s="285"/>
      <c r="E11" s="286"/>
      <c r="F11" s="286"/>
      <c r="G11" s="287"/>
      <c r="H11" s="288"/>
      <c r="I11" s="289"/>
      <c r="J11" s="290"/>
      <c r="K11" s="291"/>
      <c r="O11" s="292">
        <v>1</v>
      </c>
    </row>
    <row r="12" spans="1:80" ht="12.75">
      <c r="A12" s="293">
        <v>3</v>
      </c>
      <c r="B12" s="294" t="s">
        <v>220</v>
      </c>
      <c r="C12" s="295" t="s">
        <v>221</v>
      </c>
      <c r="D12" s="296" t="s">
        <v>160</v>
      </c>
      <c r="E12" s="297">
        <v>2.4</v>
      </c>
      <c r="F12" s="297">
        <v>0</v>
      </c>
      <c r="G12" s="298">
        <f>E12*F12</f>
        <v>0</v>
      </c>
      <c r="H12" s="299">
        <v>0.10712</v>
      </c>
      <c r="I12" s="300">
        <f>E12*H12</f>
        <v>0.257088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15" ht="12.75">
      <c r="A13" s="301"/>
      <c r="B13" s="308"/>
      <c r="C13" s="309" t="s">
        <v>646</v>
      </c>
      <c r="D13" s="310"/>
      <c r="E13" s="311">
        <v>2.4</v>
      </c>
      <c r="F13" s="312"/>
      <c r="G13" s="313"/>
      <c r="H13" s="314"/>
      <c r="I13" s="306"/>
      <c r="J13" s="315"/>
      <c r="K13" s="306"/>
      <c r="M13" s="307" t="s">
        <v>646</v>
      </c>
      <c r="O13" s="292"/>
    </row>
    <row r="14" spans="1:80" ht="12.75">
      <c r="A14" s="293">
        <v>4</v>
      </c>
      <c r="B14" s="294" t="s">
        <v>647</v>
      </c>
      <c r="C14" s="295" t="s">
        <v>648</v>
      </c>
      <c r="D14" s="296" t="s">
        <v>160</v>
      </c>
      <c r="E14" s="297">
        <v>3.6</v>
      </c>
      <c r="F14" s="297">
        <v>0</v>
      </c>
      <c r="G14" s="298">
        <f>E14*F14</f>
        <v>0</v>
      </c>
      <c r="H14" s="299">
        <v>0.0585</v>
      </c>
      <c r="I14" s="300">
        <f>E14*H14</f>
        <v>0.2106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15" ht="12.75">
      <c r="A15" s="301"/>
      <c r="B15" s="308"/>
      <c r="C15" s="309" t="s">
        <v>649</v>
      </c>
      <c r="D15" s="310"/>
      <c r="E15" s="311">
        <v>3.6</v>
      </c>
      <c r="F15" s="312"/>
      <c r="G15" s="313"/>
      <c r="H15" s="314"/>
      <c r="I15" s="306"/>
      <c r="J15" s="315"/>
      <c r="K15" s="306"/>
      <c r="M15" s="307" t="s">
        <v>649</v>
      </c>
      <c r="O15" s="292"/>
    </row>
    <row r="16" spans="1:57" ht="12.75">
      <c r="A16" s="316"/>
      <c r="B16" s="317" t="s">
        <v>100</v>
      </c>
      <c r="C16" s="318" t="s">
        <v>215</v>
      </c>
      <c r="D16" s="319"/>
      <c r="E16" s="320"/>
      <c r="F16" s="321"/>
      <c r="G16" s="322">
        <f>SUM(G11:G15)</f>
        <v>0</v>
      </c>
      <c r="H16" s="323"/>
      <c r="I16" s="324">
        <f>SUM(I11:I15)</f>
        <v>0.467688</v>
      </c>
      <c r="J16" s="323"/>
      <c r="K16" s="324">
        <f>SUM(K11:K15)</f>
        <v>0</v>
      </c>
      <c r="O16" s="292">
        <v>4</v>
      </c>
      <c r="BA16" s="325">
        <f>SUM(BA11:BA15)</f>
        <v>0</v>
      </c>
      <c r="BB16" s="325">
        <f>SUM(BB11:BB15)</f>
        <v>0</v>
      </c>
      <c r="BC16" s="325">
        <f>SUM(BC11:BC15)</f>
        <v>0</v>
      </c>
      <c r="BD16" s="325">
        <f>SUM(BD11:BD15)</f>
        <v>0</v>
      </c>
      <c r="BE16" s="325">
        <f>SUM(BE11:BE15)</f>
        <v>0</v>
      </c>
    </row>
    <row r="17" spans="1:15" ht="12.75">
      <c r="A17" s="282" t="s">
        <v>97</v>
      </c>
      <c r="B17" s="283" t="s">
        <v>302</v>
      </c>
      <c r="C17" s="284" t="s">
        <v>303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5</v>
      </c>
      <c r="B18" s="294" t="s">
        <v>650</v>
      </c>
      <c r="C18" s="295" t="s">
        <v>651</v>
      </c>
      <c r="D18" s="296" t="s">
        <v>211</v>
      </c>
      <c r="E18" s="297">
        <v>3</v>
      </c>
      <c r="F18" s="297">
        <v>0</v>
      </c>
      <c r="G18" s="298">
        <f>E18*F18</f>
        <v>0</v>
      </c>
      <c r="H18" s="299">
        <v>0</v>
      </c>
      <c r="I18" s="300">
        <f>E18*H18</f>
        <v>0</v>
      </c>
      <c r="J18" s="299">
        <v>-0.008</v>
      </c>
      <c r="K18" s="300">
        <f>E18*J18</f>
        <v>-0.024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15" ht="12.75">
      <c r="A19" s="301"/>
      <c r="B19" s="302"/>
      <c r="C19" s="303" t="s">
        <v>652</v>
      </c>
      <c r="D19" s="304"/>
      <c r="E19" s="304"/>
      <c r="F19" s="304"/>
      <c r="G19" s="305"/>
      <c r="I19" s="306"/>
      <c r="K19" s="306"/>
      <c r="L19" s="307" t="s">
        <v>652</v>
      </c>
      <c r="O19" s="292">
        <v>3</v>
      </c>
    </row>
    <row r="20" spans="1:80" ht="12.75">
      <c r="A20" s="293">
        <v>6</v>
      </c>
      <c r="B20" s="294" t="s">
        <v>653</v>
      </c>
      <c r="C20" s="295" t="s">
        <v>654</v>
      </c>
      <c r="D20" s="296" t="s">
        <v>211</v>
      </c>
      <c r="E20" s="297">
        <v>8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>
        <v>-0.012</v>
      </c>
      <c r="K20" s="300">
        <f>E20*J20</f>
        <v>-0.096</v>
      </c>
      <c r="O20" s="292">
        <v>2</v>
      </c>
      <c r="AA20" s="261">
        <v>1</v>
      </c>
      <c r="AB20" s="261">
        <v>1</v>
      </c>
      <c r="AC20" s="261">
        <v>1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1</v>
      </c>
    </row>
    <row r="21" spans="1:15" ht="12.75">
      <c r="A21" s="301"/>
      <c r="B21" s="302"/>
      <c r="C21" s="303" t="s">
        <v>655</v>
      </c>
      <c r="D21" s="304"/>
      <c r="E21" s="304"/>
      <c r="F21" s="304"/>
      <c r="G21" s="305"/>
      <c r="I21" s="306"/>
      <c r="K21" s="306"/>
      <c r="L21" s="307" t="s">
        <v>655</v>
      </c>
      <c r="O21" s="292">
        <v>3</v>
      </c>
    </row>
    <row r="22" spans="1:15" ht="12.75">
      <c r="A22" s="301"/>
      <c r="B22" s="308"/>
      <c r="C22" s="309" t="s">
        <v>656</v>
      </c>
      <c r="D22" s="310"/>
      <c r="E22" s="311">
        <v>2</v>
      </c>
      <c r="F22" s="312"/>
      <c r="G22" s="313"/>
      <c r="H22" s="314"/>
      <c r="I22" s="306"/>
      <c r="J22" s="315"/>
      <c r="K22" s="306"/>
      <c r="M22" s="307" t="s">
        <v>656</v>
      </c>
      <c r="O22" s="292"/>
    </row>
    <row r="23" spans="1:15" ht="12.75">
      <c r="A23" s="301"/>
      <c r="B23" s="308"/>
      <c r="C23" s="309" t="s">
        <v>657</v>
      </c>
      <c r="D23" s="310"/>
      <c r="E23" s="311">
        <v>6</v>
      </c>
      <c r="F23" s="312"/>
      <c r="G23" s="313"/>
      <c r="H23" s="314"/>
      <c r="I23" s="306"/>
      <c r="J23" s="315"/>
      <c r="K23" s="306"/>
      <c r="M23" s="307" t="s">
        <v>657</v>
      </c>
      <c r="O23" s="292"/>
    </row>
    <row r="24" spans="1:80" ht="12.75">
      <c r="A24" s="293">
        <v>7</v>
      </c>
      <c r="B24" s="294" t="s">
        <v>658</v>
      </c>
      <c r="C24" s="295" t="s">
        <v>659</v>
      </c>
      <c r="D24" s="296" t="s">
        <v>309</v>
      </c>
      <c r="E24" s="297">
        <v>24</v>
      </c>
      <c r="F24" s="297">
        <v>0</v>
      </c>
      <c r="G24" s="298">
        <f>E24*F24</f>
        <v>0</v>
      </c>
      <c r="H24" s="299">
        <v>0.00049</v>
      </c>
      <c r="I24" s="300">
        <f>E24*H24</f>
        <v>0.01176</v>
      </c>
      <c r="J24" s="299">
        <v>-0.009</v>
      </c>
      <c r="K24" s="300">
        <f>E24*J24</f>
        <v>-0.21599999999999997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15" ht="12.75">
      <c r="A25" s="301"/>
      <c r="B25" s="302"/>
      <c r="C25" s="303"/>
      <c r="D25" s="304"/>
      <c r="E25" s="304"/>
      <c r="F25" s="304"/>
      <c r="G25" s="305"/>
      <c r="I25" s="306"/>
      <c r="K25" s="306"/>
      <c r="L25" s="307"/>
      <c r="O25" s="292">
        <v>3</v>
      </c>
    </row>
    <row r="26" spans="1:57" ht="12.75">
      <c r="A26" s="316"/>
      <c r="B26" s="317" t="s">
        <v>100</v>
      </c>
      <c r="C26" s="318" t="s">
        <v>304</v>
      </c>
      <c r="D26" s="319"/>
      <c r="E26" s="320"/>
      <c r="F26" s="321"/>
      <c r="G26" s="322">
        <f>SUM(G17:G25)</f>
        <v>0</v>
      </c>
      <c r="H26" s="323"/>
      <c r="I26" s="324">
        <f>SUM(I17:I25)</f>
        <v>0.01176</v>
      </c>
      <c r="J26" s="323"/>
      <c r="K26" s="324">
        <f>SUM(K17:K25)</f>
        <v>-0.33599999999999997</v>
      </c>
      <c r="O26" s="292">
        <v>4</v>
      </c>
      <c r="BA26" s="325">
        <f>SUM(BA17:BA25)</f>
        <v>0</v>
      </c>
      <c r="BB26" s="325">
        <f>SUM(BB17:BB25)</f>
        <v>0</v>
      </c>
      <c r="BC26" s="325">
        <f>SUM(BC17:BC25)</f>
        <v>0</v>
      </c>
      <c r="BD26" s="325">
        <f>SUM(BD17:BD25)</f>
        <v>0</v>
      </c>
      <c r="BE26" s="325">
        <f>SUM(BE17:BE25)</f>
        <v>0</v>
      </c>
    </row>
    <row r="27" spans="1:15" ht="12.75">
      <c r="A27" s="282" t="s">
        <v>97</v>
      </c>
      <c r="B27" s="283" t="s">
        <v>323</v>
      </c>
      <c r="C27" s="284" t="s">
        <v>324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 ht="12.75">
      <c r="A28" s="293">
        <v>8</v>
      </c>
      <c r="B28" s="294" t="s">
        <v>326</v>
      </c>
      <c r="C28" s="295" t="s">
        <v>327</v>
      </c>
      <c r="D28" s="296" t="s">
        <v>328</v>
      </c>
      <c r="E28" s="297">
        <v>0.702478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/>
      <c r="K28" s="300">
        <f>E28*J28</f>
        <v>0</v>
      </c>
      <c r="O28" s="292">
        <v>2</v>
      </c>
      <c r="AA28" s="261">
        <v>7</v>
      </c>
      <c r="AB28" s="261">
        <v>1</v>
      </c>
      <c r="AC28" s="261">
        <v>2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7</v>
      </c>
      <c r="CB28" s="292">
        <v>1</v>
      </c>
    </row>
    <row r="29" spans="1:57" ht="12.75">
      <c r="A29" s="316"/>
      <c r="B29" s="317" t="s">
        <v>100</v>
      </c>
      <c r="C29" s="318" t="s">
        <v>325</v>
      </c>
      <c r="D29" s="319"/>
      <c r="E29" s="320"/>
      <c r="F29" s="321"/>
      <c r="G29" s="322">
        <f>SUM(G27:G28)</f>
        <v>0</v>
      </c>
      <c r="H29" s="323"/>
      <c r="I29" s="324">
        <f>SUM(I27:I28)</f>
        <v>0</v>
      </c>
      <c r="J29" s="323"/>
      <c r="K29" s="324">
        <f>SUM(K27:K28)</f>
        <v>0</v>
      </c>
      <c r="O29" s="292">
        <v>4</v>
      </c>
      <c r="BA29" s="325">
        <f>SUM(BA27:BA28)</f>
        <v>0</v>
      </c>
      <c r="BB29" s="325">
        <f>SUM(BB27:BB28)</f>
        <v>0</v>
      </c>
      <c r="BC29" s="325">
        <f>SUM(BC27:BC28)</f>
        <v>0</v>
      </c>
      <c r="BD29" s="325">
        <f>SUM(BD27:BD28)</f>
        <v>0</v>
      </c>
      <c r="BE29" s="325">
        <f>SUM(BE27:BE28)</f>
        <v>0</v>
      </c>
    </row>
    <row r="30" spans="1:15" ht="12.75">
      <c r="A30" s="282" t="s">
        <v>97</v>
      </c>
      <c r="B30" s="283" t="s">
        <v>660</v>
      </c>
      <c r="C30" s="284" t="s">
        <v>661</v>
      </c>
      <c r="D30" s="285"/>
      <c r="E30" s="286"/>
      <c r="F30" s="286"/>
      <c r="G30" s="287"/>
      <c r="H30" s="288"/>
      <c r="I30" s="289"/>
      <c r="J30" s="290"/>
      <c r="K30" s="291"/>
      <c r="O30" s="292">
        <v>1</v>
      </c>
    </row>
    <row r="31" spans="1:80" ht="12.75">
      <c r="A31" s="293">
        <v>9</v>
      </c>
      <c r="B31" s="294" t="s">
        <v>663</v>
      </c>
      <c r="C31" s="295" t="s">
        <v>664</v>
      </c>
      <c r="D31" s="296" t="s">
        <v>309</v>
      </c>
      <c r="E31" s="297">
        <v>27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9</v>
      </c>
      <c r="AC31" s="261">
        <v>9</v>
      </c>
      <c r="AZ31" s="261">
        <v>4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9</v>
      </c>
    </row>
    <row r="32" spans="1:15" ht="12.75">
      <c r="A32" s="301"/>
      <c r="B32" s="302"/>
      <c r="C32" s="303" t="s">
        <v>665</v>
      </c>
      <c r="D32" s="304"/>
      <c r="E32" s="304"/>
      <c r="F32" s="304"/>
      <c r="G32" s="305"/>
      <c r="I32" s="306"/>
      <c r="K32" s="306"/>
      <c r="L32" s="307" t="s">
        <v>665</v>
      </c>
      <c r="O32" s="292">
        <v>3</v>
      </c>
    </row>
    <row r="33" spans="1:15" ht="12.75">
      <c r="A33" s="301"/>
      <c r="B33" s="308"/>
      <c r="C33" s="309" t="s">
        <v>666</v>
      </c>
      <c r="D33" s="310"/>
      <c r="E33" s="311">
        <v>6</v>
      </c>
      <c r="F33" s="312"/>
      <c r="G33" s="313"/>
      <c r="H33" s="314"/>
      <c r="I33" s="306"/>
      <c r="J33" s="315"/>
      <c r="K33" s="306"/>
      <c r="M33" s="307" t="s">
        <v>666</v>
      </c>
      <c r="O33" s="292"/>
    </row>
    <row r="34" spans="1:15" ht="12.75">
      <c r="A34" s="301"/>
      <c r="B34" s="308"/>
      <c r="C34" s="309" t="s">
        <v>667</v>
      </c>
      <c r="D34" s="310"/>
      <c r="E34" s="311">
        <v>9</v>
      </c>
      <c r="F34" s="312"/>
      <c r="G34" s="313"/>
      <c r="H34" s="314"/>
      <c r="I34" s="306"/>
      <c r="J34" s="315"/>
      <c r="K34" s="306"/>
      <c r="M34" s="307" t="s">
        <v>667</v>
      </c>
      <c r="O34" s="292"/>
    </row>
    <row r="35" spans="1:15" ht="12.75">
      <c r="A35" s="301"/>
      <c r="B35" s="308"/>
      <c r="C35" s="309" t="s">
        <v>668</v>
      </c>
      <c r="D35" s="310"/>
      <c r="E35" s="311">
        <v>12</v>
      </c>
      <c r="F35" s="312"/>
      <c r="G35" s="313"/>
      <c r="H35" s="314"/>
      <c r="I35" s="306"/>
      <c r="J35" s="315"/>
      <c r="K35" s="306"/>
      <c r="M35" s="307" t="s">
        <v>668</v>
      </c>
      <c r="O35" s="292"/>
    </row>
    <row r="36" spans="1:80" ht="12.75">
      <c r="A36" s="293">
        <v>10</v>
      </c>
      <c r="B36" s="294" t="s">
        <v>669</v>
      </c>
      <c r="C36" s="295" t="s">
        <v>670</v>
      </c>
      <c r="D36" s="296" t="s">
        <v>309</v>
      </c>
      <c r="E36" s="297">
        <v>44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9</v>
      </c>
      <c r="AC36" s="261">
        <v>9</v>
      </c>
      <c r="AZ36" s="261">
        <v>4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9</v>
      </c>
    </row>
    <row r="37" spans="1:15" ht="12.75">
      <c r="A37" s="301"/>
      <c r="B37" s="302"/>
      <c r="C37" s="303" t="s">
        <v>671</v>
      </c>
      <c r="D37" s="304"/>
      <c r="E37" s="304"/>
      <c r="F37" s="304"/>
      <c r="G37" s="305"/>
      <c r="I37" s="306"/>
      <c r="K37" s="306"/>
      <c r="L37" s="307" t="s">
        <v>671</v>
      </c>
      <c r="O37" s="292">
        <v>3</v>
      </c>
    </row>
    <row r="38" spans="1:15" ht="12.75">
      <c r="A38" s="301"/>
      <c r="B38" s="308"/>
      <c r="C38" s="309" t="s">
        <v>672</v>
      </c>
      <c r="D38" s="310"/>
      <c r="E38" s="311">
        <v>6</v>
      </c>
      <c r="F38" s="312"/>
      <c r="G38" s="313"/>
      <c r="H38" s="314"/>
      <c r="I38" s="306"/>
      <c r="J38" s="315"/>
      <c r="K38" s="306"/>
      <c r="M38" s="307" t="s">
        <v>672</v>
      </c>
      <c r="O38" s="292"/>
    </row>
    <row r="39" spans="1:15" ht="12.75">
      <c r="A39" s="301"/>
      <c r="B39" s="308"/>
      <c r="C39" s="309" t="s">
        <v>673</v>
      </c>
      <c r="D39" s="310"/>
      <c r="E39" s="311">
        <v>18</v>
      </c>
      <c r="F39" s="312"/>
      <c r="G39" s="313"/>
      <c r="H39" s="314"/>
      <c r="I39" s="306"/>
      <c r="J39" s="315"/>
      <c r="K39" s="306"/>
      <c r="M39" s="307" t="s">
        <v>673</v>
      </c>
      <c r="O39" s="292"/>
    </row>
    <row r="40" spans="1:15" ht="12.75">
      <c r="A40" s="301"/>
      <c r="B40" s="308"/>
      <c r="C40" s="309" t="s">
        <v>674</v>
      </c>
      <c r="D40" s="310"/>
      <c r="E40" s="311">
        <v>16</v>
      </c>
      <c r="F40" s="312"/>
      <c r="G40" s="313"/>
      <c r="H40" s="314"/>
      <c r="I40" s="306"/>
      <c r="J40" s="315"/>
      <c r="K40" s="306"/>
      <c r="M40" s="307" t="s">
        <v>674</v>
      </c>
      <c r="O40" s="292"/>
    </row>
    <row r="41" spans="1:15" ht="12.75">
      <c r="A41" s="301"/>
      <c r="B41" s="308"/>
      <c r="C41" s="309" t="s">
        <v>675</v>
      </c>
      <c r="D41" s="310"/>
      <c r="E41" s="311">
        <v>4</v>
      </c>
      <c r="F41" s="312"/>
      <c r="G41" s="313"/>
      <c r="H41" s="314"/>
      <c r="I41" s="306"/>
      <c r="J41" s="315"/>
      <c r="K41" s="306"/>
      <c r="M41" s="307" t="s">
        <v>675</v>
      </c>
      <c r="O41" s="292"/>
    </row>
    <row r="42" spans="1:80" ht="12.75">
      <c r="A42" s="293">
        <v>11</v>
      </c>
      <c r="B42" s="294" t="s">
        <v>676</v>
      </c>
      <c r="C42" s="295" t="s">
        <v>677</v>
      </c>
      <c r="D42" s="296" t="s">
        <v>309</v>
      </c>
      <c r="E42" s="297">
        <v>64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9</v>
      </c>
      <c r="AC42" s="261">
        <v>9</v>
      </c>
      <c r="AZ42" s="261">
        <v>4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9</v>
      </c>
    </row>
    <row r="43" spans="1:15" ht="12.75">
      <c r="A43" s="301"/>
      <c r="B43" s="302"/>
      <c r="C43" s="303" t="s">
        <v>678</v>
      </c>
      <c r="D43" s="304"/>
      <c r="E43" s="304"/>
      <c r="F43" s="304"/>
      <c r="G43" s="305"/>
      <c r="I43" s="306"/>
      <c r="K43" s="306"/>
      <c r="L43" s="307" t="s">
        <v>678</v>
      </c>
      <c r="O43" s="292">
        <v>3</v>
      </c>
    </row>
    <row r="44" spans="1:15" ht="12.75">
      <c r="A44" s="301"/>
      <c r="B44" s="308"/>
      <c r="C44" s="309" t="s">
        <v>679</v>
      </c>
      <c r="D44" s="310"/>
      <c r="E44" s="311">
        <v>22</v>
      </c>
      <c r="F44" s="312"/>
      <c r="G44" s="313"/>
      <c r="H44" s="314"/>
      <c r="I44" s="306"/>
      <c r="J44" s="315"/>
      <c r="K44" s="306"/>
      <c r="M44" s="307" t="s">
        <v>679</v>
      </c>
      <c r="O44" s="292"/>
    </row>
    <row r="45" spans="1:15" ht="12.75">
      <c r="A45" s="301"/>
      <c r="B45" s="308"/>
      <c r="C45" s="309" t="s">
        <v>680</v>
      </c>
      <c r="D45" s="310"/>
      <c r="E45" s="311">
        <v>42</v>
      </c>
      <c r="F45" s="312"/>
      <c r="G45" s="313"/>
      <c r="H45" s="314"/>
      <c r="I45" s="306"/>
      <c r="J45" s="315"/>
      <c r="K45" s="306"/>
      <c r="M45" s="307" t="s">
        <v>680</v>
      </c>
      <c r="O45" s="292"/>
    </row>
    <row r="46" spans="1:80" ht="12.75">
      <c r="A46" s="293">
        <v>12</v>
      </c>
      <c r="B46" s="294" t="s">
        <v>681</v>
      </c>
      <c r="C46" s="295" t="s">
        <v>682</v>
      </c>
      <c r="D46" s="296" t="s">
        <v>211</v>
      </c>
      <c r="E46" s="297">
        <v>9</v>
      </c>
      <c r="F46" s="297">
        <v>0</v>
      </c>
      <c r="G46" s="298">
        <f>E46*F46</f>
        <v>0</v>
      </c>
      <c r="H46" s="299">
        <v>0</v>
      </c>
      <c r="I46" s="300">
        <f>E46*H46</f>
        <v>0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9</v>
      </c>
      <c r="AC46" s="261">
        <v>9</v>
      </c>
      <c r="AZ46" s="261">
        <v>4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9</v>
      </c>
    </row>
    <row r="47" spans="1:15" ht="12.75">
      <c r="A47" s="301"/>
      <c r="B47" s="308"/>
      <c r="C47" s="309" t="s">
        <v>683</v>
      </c>
      <c r="D47" s="310"/>
      <c r="E47" s="311">
        <v>6</v>
      </c>
      <c r="F47" s="312"/>
      <c r="G47" s="313"/>
      <c r="H47" s="314"/>
      <c r="I47" s="306"/>
      <c r="J47" s="315"/>
      <c r="K47" s="306"/>
      <c r="M47" s="307" t="s">
        <v>683</v>
      </c>
      <c r="O47" s="292"/>
    </row>
    <row r="48" spans="1:15" ht="12.75">
      <c r="A48" s="301"/>
      <c r="B48" s="308"/>
      <c r="C48" s="309" t="s">
        <v>684</v>
      </c>
      <c r="D48" s="310"/>
      <c r="E48" s="311">
        <v>3</v>
      </c>
      <c r="F48" s="312"/>
      <c r="G48" s="313"/>
      <c r="H48" s="314"/>
      <c r="I48" s="306"/>
      <c r="J48" s="315"/>
      <c r="K48" s="306"/>
      <c r="M48" s="307" t="s">
        <v>684</v>
      </c>
      <c r="O48" s="292"/>
    </row>
    <row r="49" spans="1:80" ht="12.75">
      <c r="A49" s="293">
        <v>13</v>
      </c>
      <c r="B49" s="294" t="s">
        <v>685</v>
      </c>
      <c r="C49" s="295" t="s">
        <v>686</v>
      </c>
      <c r="D49" s="296" t="s">
        <v>211</v>
      </c>
      <c r="E49" s="297">
        <v>6</v>
      </c>
      <c r="F49" s="297">
        <v>0</v>
      </c>
      <c r="G49" s="298">
        <f>E49*F49</f>
        <v>0</v>
      </c>
      <c r="H49" s="299">
        <v>0</v>
      </c>
      <c r="I49" s="300">
        <f>E49*H49</f>
        <v>0</v>
      </c>
      <c r="J49" s="299">
        <v>0</v>
      </c>
      <c r="K49" s="300">
        <f>E49*J49</f>
        <v>0</v>
      </c>
      <c r="O49" s="292">
        <v>2</v>
      </c>
      <c r="AA49" s="261">
        <v>1</v>
      </c>
      <c r="AB49" s="261">
        <v>9</v>
      </c>
      <c r="AC49" s="261">
        <v>9</v>
      </c>
      <c r="AZ49" s="261">
        <v>4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9</v>
      </c>
    </row>
    <row r="50" spans="1:15" ht="12.75">
      <c r="A50" s="301"/>
      <c r="B50" s="308"/>
      <c r="C50" s="309" t="s">
        <v>687</v>
      </c>
      <c r="D50" s="310"/>
      <c r="E50" s="311">
        <v>2</v>
      </c>
      <c r="F50" s="312"/>
      <c r="G50" s="313"/>
      <c r="H50" s="314"/>
      <c r="I50" s="306"/>
      <c r="J50" s="315"/>
      <c r="K50" s="306"/>
      <c r="M50" s="307" t="s">
        <v>687</v>
      </c>
      <c r="O50" s="292"/>
    </row>
    <row r="51" spans="1:15" ht="12.75">
      <c r="A51" s="301"/>
      <c r="B51" s="308"/>
      <c r="C51" s="309" t="s">
        <v>688</v>
      </c>
      <c r="D51" s="310"/>
      <c r="E51" s="311">
        <v>4</v>
      </c>
      <c r="F51" s="312"/>
      <c r="G51" s="313"/>
      <c r="H51" s="314"/>
      <c r="I51" s="306"/>
      <c r="J51" s="315"/>
      <c r="K51" s="306"/>
      <c r="M51" s="307" t="s">
        <v>688</v>
      </c>
      <c r="O51" s="292"/>
    </row>
    <row r="52" spans="1:80" ht="22.5">
      <c r="A52" s="293">
        <v>14</v>
      </c>
      <c r="B52" s="294" t="s">
        <v>689</v>
      </c>
      <c r="C52" s="295" t="s">
        <v>690</v>
      </c>
      <c r="D52" s="296" t="s">
        <v>211</v>
      </c>
      <c r="E52" s="297">
        <v>1</v>
      </c>
      <c r="F52" s="297">
        <v>0</v>
      </c>
      <c r="G52" s="298">
        <f>E52*F52</f>
        <v>0</v>
      </c>
      <c r="H52" s="299">
        <v>0.00115</v>
      </c>
      <c r="I52" s="300">
        <f>E52*H52</f>
        <v>0.00115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9</v>
      </c>
      <c r="AC52" s="261">
        <v>9</v>
      </c>
      <c r="AZ52" s="261">
        <v>4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9</v>
      </c>
    </row>
    <row r="53" spans="1:15" ht="12.75">
      <c r="A53" s="301"/>
      <c r="B53" s="302"/>
      <c r="C53" s="303" t="s">
        <v>691</v>
      </c>
      <c r="D53" s="304"/>
      <c r="E53" s="304"/>
      <c r="F53" s="304"/>
      <c r="G53" s="305"/>
      <c r="I53" s="306"/>
      <c r="K53" s="306"/>
      <c r="L53" s="307" t="s">
        <v>691</v>
      </c>
      <c r="O53" s="292">
        <v>3</v>
      </c>
    </row>
    <row r="54" spans="1:80" ht="22.5">
      <c r="A54" s="293">
        <v>15</v>
      </c>
      <c r="B54" s="294" t="s">
        <v>692</v>
      </c>
      <c r="C54" s="295" t="s">
        <v>693</v>
      </c>
      <c r="D54" s="296" t="s">
        <v>211</v>
      </c>
      <c r="E54" s="297">
        <v>2</v>
      </c>
      <c r="F54" s="297">
        <v>0</v>
      </c>
      <c r="G54" s="298">
        <f>E54*F54</f>
        <v>0</v>
      </c>
      <c r="H54" s="299">
        <v>0.00185</v>
      </c>
      <c r="I54" s="300">
        <f>E54*H54</f>
        <v>0.0037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9</v>
      </c>
      <c r="AC54" s="261">
        <v>9</v>
      </c>
      <c r="AZ54" s="261">
        <v>4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9</v>
      </c>
    </row>
    <row r="55" spans="1:15" ht="12.75">
      <c r="A55" s="301"/>
      <c r="B55" s="302"/>
      <c r="C55" s="303" t="s">
        <v>694</v>
      </c>
      <c r="D55" s="304"/>
      <c r="E55" s="304"/>
      <c r="F55" s="304"/>
      <c r="G55" s="305"/>
      <c r="I55" s="306"/>
      <c r="K55" s="306"/>
      <c r="L55" s="307" t="s">
        <v>694</v>
      </c>
      <c r="O55" s="292">
        <v>3</v>
      </c>
    </row>
    <row r="56" spans="1:80" ht="12.75">
      <c r="A56" s="293">
        <v>16</v>
      </c>
      <c r="B56" s="294" t="s">
        <v>695</v>
      </c>
      <c r="C56" s="295" t="s">
        <v>696</v>
      </c>
      <c r="D56" s="296" t="s">
        <v>211</v>
      </c>
      <c r="E56" s="297">
        <v>1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9</v>
      </c>
      <c r="AC56" s="261">
        <v>9</v>
      </c>
      <c r="AZ56" s="261">
        <v>4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9</v>
      </c>
    </row>
    <row r="57" spans="1:15" ht="12.75">
      <c r="A57" s="301"/>
      <c r="B57" s="302"/>
      <c r="C57" s="303" t="s">
        <v>697</v>
      </c>
      <c r="D57" s="304"/>
      <c r="E57" s="304"/>
      <c r="F57" s="304"/>
      <c r="G57" s="305"/>
      <c r="I57" s="306"/>
      <c r="K57" s="306"/>
      <c r="L57" s="307" t="s">
        <v>697</v>
      </c>
      <c r="O57" s="292">
        <v>3</v>
      </c>
    </row>
    <row r="58" spans="1:80" ht="12.75">
      <c r="A58" s="293">
        <v>17</v>
      </c>
      <c r="B58" s="294" t="s">
        <v>698</v>
      </c>
      <c r="C58" s="295" t="s">
        <v>699</v>
      </c>
      <c r="D58" s="296" t="s">
        <v>211</v>
      </c>
      <c r="E58" s="297">
        <v>2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9</v>
      </c>
      <c r="AC58" s="261">
        <v>9</v>
      </c>
      <c r="AZ58" s="261">
        <v>4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9</v>
      </c>
    </row>
    <row r="59" spans="1:15" ht="12.75">
      <c r="A59" s="301"/>
      <c r="B59" s="302"/>
      <c r="C59" s="303" t="s">
        <v>700</v>
      </c>
      <c r="D59" s="304"/>
      <c r="E59" s="304"/>
      <c r="F59" s="304"/>
      <c r="G59" s="305"/>
      <c r="I59" s="306"/>
      <c r="K59" s="306"/>
      <c r="L59" s="307" t="s">
        <v>700</v>
      </c>
      <c r="O59" s="292">
        <v>3</v>
      </c>
    </row>
    <row r="60" spans="1:80" ht="12.75">
      <c r="A60" s="293">
        <v>18</v>
      </c>
      <c r="B60" s="294" t="s">
        <v>701</v>
      </c>
      <c r="C60" s="295" t="s">
        <v>702</v>
      </c>
      <c r="D60" s="296" t="s">
        <v>211</v>
      </c>
      <c r="E60" s="297">
        <v>2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9</v>
      </c>
      <c r="AC60" s="261">
        <v>9</v>
      </c>
      <c r="AZ60" s="261">
        <v>4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9</v>
      </c>
    </row>
    <row r="61" spans="1:15" ht="12.75">
      <c r="A61" s="301"/>
      <c r="B61" s="302"/>
      <c r="C61" s="303" t="s">
        <v>703</v>
      </c>
      <c r="D61" s="304"/>
      <c r="E61" s="304"/>
      <c r="F61" s="304"/>
      <c r="G61" s="305"/>
      <c r="I61" s="306"/>
      <c r="K61" s="306"/>
      <c r="L61" s="307" t="s">
        <v>703</v>
      </c>
      <c r="O61" s="292">
        <v>3</v>
      </c>
    </row>
    <row r="62" spans="1:80" ht="12.75">
      <c r="A62" s="293">
        <v>19</v>
      </c>
      <c r="B62" s="294" t="s">
        <v>704</v>
      </c>
      <c r="C62" s="295" t="s">
        <v>705</v>
      </c>
      <c r="D62" s="296" t="s">
        <v>211</v>
      </c>
      <c r="E62" s="297">
        <v>14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9</v>
      </c>
      <c r="AC62" s="261">
        <v>9</v>
      </c>
      <c r="AZ62" s="261">
        <v>4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9</v>
      </c>
    </row>
    <row r="63" spans="1:15" ht="12.75">
      <c r="A63" s="301"/>
      <c r="B63" s="302"/>
      <c r="C63" s="303" t="s">
        <v>706</v>
      </c>
      <c r="D63" s="304"/>
      <c r="E63" s="304"/>
      <c r="F63" s="304"/>
      <c r="G63" s="305"/>
      <c r="I63" s="306"/>
      <c r="K63" s="306"/>
      <c r="L63" s="307" t="s">
        <v>706</v>
      </c>
      <c r="O63" s="292">
        <v>3</v>
      </c>
    </row>
    <row r="64" spans="1:15" ht="12.75">
      <c r="A64" s="301"/>
      <c r="B64" s="308"/>
      <c r="C64" s="309" t="s">
        <v>600</v>
      </c>
      <c r="D64" s="310"/>
      <c r="E64" s="311">
        <v>8</v>
      </c>
      <c r="F64" s="312"/>
      <c r="G64" s="313"/>
      <c r="H64" s="314"/>
      <c r="I64" s="306"/>
      <c r="J64" s="315"/>
      <c r="K64" s="306"/>
      <c r="M64" s="307">
        <v>8</v>
      </c>
      <c r="O64" s="292"/>
    </row>
    <row r="65" spans="1:15" ht="12.75">
      <c r="A65" s="301"/>
      <c r="B65" s="308"/>
      <c r="C65" s="309" t="s">
        <v>244</v>
      </c>
      <c r="D65" s="310"/>
      <c r="E65" s="311">
        <v>6</v>
      </c>
      <c r="F65" s="312"/>
      <c r="G65" s="313"/>
      <c r="H65" s="314"/>
      <c r="I65" s="306"/>
      <c r="J65" s="315"/>
      <c r="K65" s="306"/>
      <c r="M65" s="307">
        <v>6</v>
      </c>
      <c r="O65" s="292"/>
    </row>
    <row r="66" spans="1:80" ht="12.75">
      <c r="A66" s="293">
        <v>20</v>
      </c>
      <c r="B66" s="294" t="s">
        <v>707</v>
      </c>
      <c r="C66" s="295" t="s">
        <v>708</v>
      </c>
      <c r="D66" s="296" t="s">
        <v>211</v>
      </c>
      <c r="E66" s="297">
        <v>14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9</v>
      </c>
      <c r="AC66" s="261">
        <v>9</v>
      </c>
      <c r="AZ66" s="261">
        <v>4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9</v>
      </c>
    </row>
    <row r="67" spans="1:15" ht="12.75">
      <c r="A67" s="301"/>
      <c r="B67" s="302"/>
      <c r="C67" s="303" t="s">
        <v>709</v>
      </c>
      <c r="D67" s="304"/>
      <c r="E67" s="304"/>
      <c r="F67" s="304"/>
      <c r="G67" s="305"/>
      <c r="I67" s="306"/>
      <c r="K67" s="306"/>
      <c r="L67" s="307" t="s">
        <v>709</v>
      </c>
      <c r="O67" s="292">
        <v>3</v>
      </c>
    </row>
    <row r="68" spans="1:15" ht="12.75">
      <c r="A68" s="301"/>
      <c r="B68" s="308"/>
      <c r="C68" s="309" t="s">
        <v>600</v>
      </c>
      <c r="D68" s="310"/>
      <c r="E68" s="311">
        <v>8</v>
      </c>
      <c r="F68" s="312"/>
      <c r="G68" s="313"/>
      <c r="H68" s="314"/>
      <c r="I68" s="306"/>
      <c r="J68" s="315"/>
      <c r="K68" s="306"/>
      <c r="M68" s="307">
        <v>8</v>
      </c>
      <c r="O68" s="292"/>
    </row>
    <row r="69" spans="1:15" ht="12.75">
      <c r="A69" s="301"/>
      <c r="B69" s="308"/>
      <c r="C69" s="309" t="s">
        <v>244</v>
      </c>
      <c r="D69" s="310"/>
      <c r="E69" s="311">
        <v>6</v>
      </c>
      <c r="F69" s="312"/>
      <c r="G69" s="313"/>
      <c r="H69" s="314"/>
      <c r="I69" s="306"/>
      <c r="J69" s="315"/>
      <c r="K69" s="306"/>
      <c r="M69" s="307">
        <v>6</v>
      </c>
      <c r="O69" s="292"/>
    </row>
    <row r="70" spans="1:80" ht="22.5">
      <c r="A70" s="293">
        <v>21</v>
      </c>
      <c r="B70" s="294" t="s">
        <v>710</v>
      </c>
      <c r="C70" s="295" t="s">
        <v>711</v>
      </c>
      <c r="D70" s="296" t="s">
        <v>309</v>
      </c>
      <c r="E70" s="297">
        <v>112</v>
      </c>
      <c r="F70" s="297">
        <v>0</v>
      </c>
      <c r="G70" s="298">
        <f>E70*F70</f>
        <v>0</v>
      </c>
      <c r="H70" s="299">
        <v>6E-05</v>
      </c>
      <c r="I70" s="300">
        <f>E70*H70</f>
        <v>0.00672</v>
      </c>
      <c r="J70" s="299">
        <v>0</v>
      </c>
      <c r="K70" s="300">
        <f>E70*J70</f>
        <v>0</v>
      </c>
      <c r="O70" s="292">
        <v>2</v>
      </c>
      <c r="AA70" s="261">
        <v>1</v>
      </c>
      <c r="AB70" s="261">
        <v>9</v>
      </c>
      <c r="AC70" s="261">
        <v>9</v>
      </c>
      <c r="AZ70" s="261">
        <v>4</v>
      </c>
      <c r="BA70" s="261">
        <f>IF(AZ70=1,G70,0)</f>
        <v>0</v>
      </c>
      <c r="BB70" s="261">
        <f>IF(AZ70=2,G70,0)</f>
        <v>0</v>
      </c>
      <c r="BC70" s="261">
        <f>IF(AZ70=3,G70,0)</f>
        <v>0</v>
      </c>
      <c r="BD70" s="261">
        <f>IF(AZ70=4,G70,0)</f>
        <v>0</v>
      </c>
      <c r="BE70" s="261">
        <f>IF(AZ70=5,G70,0)</f>
        <v>0</v>
      </c>
      <c r="CA70" s="292">
        <v>1</v>
      </c>
      <c r="CB70" s="292">
        <v>9</v>
      </c>
    </row>
    <row r="71" spans="1:15" ht="12.75">
      <c r="A71" s="301"/>
      <c r="B71" s="302"/>
      <c r="C71" s="303" t="s">
        <v>712</v>
      </c>
      <c r="D71" s="304"/>
      <c r="E71" s="304"/>
      <c r="F71" s="304"/>
      <c r="G71" s="305"/>
      <c r="I71" s="306"/>
      <c r="K71" s="306"/>
      <c r="L71" s="307" t="s">
        <v>712</v>
      </c>
      <c r="O71" s="292">
        <v>3</v>
      </c>
    </row>
    <row r="72" spans="1:15" ht="12.75">
      <c r="A72" s="301"/>
      <c r="B72" s="308"/>
      <c r="C72" s="309" t="s">
        <v>713</v>
      </c>
      <c r="D72" s="310"/>
      <c r="E72" s="311">
        <v>21</v>
      </c>
      <c r="F72" s="312"/>
      <c r="G72" s="313"/>
      <c r="H72" s="314"/>
      <c r="I72" s="306"/>
      <c r="J72" s="315"/>
      <c r="K72" s="306"/>
      <c r="M72" s="307" t="s">
        <v>713</v>
      </c>
      <c r="O72" s="292"/>
    </row>
    <row r="73" spans="1:15" ht="12.75">
      <c r="A73" s="301"/>
      <c r="B73" s="308"/>
      <c r="C73" s="309" t="s">
        <v>714</v>
      </c>
      <c r="D73" s="310"/>
      <c r="E73" s="311">
        <v>43</v>
      </c>
      <c r="F73" s="312"/>
      <c r="G73" s="313"/>
      <c r="H73" s="314"/>
      <c r="I73" s="306"/>
      <c r="J73" s="315"/>
      <c r="K73" s="306"/>
      <c r="M73" s="307" t="s">
        <v>714</v>
      </c>
      <c r="O73" s="292"/>
    </row>
    <row r="74" spans="1:15" ht="12.75">
      <c r="A74" s="301"/>
      <c r="B74" s="308"/>
      <c r="C74" s="309" t="s">
        <v>715</v>
      </c>
      <c r="D74" s="310"/>
      <c r="E74" s="311">
        <v>38</v>
      </c>
      <c r="F74" s="312"/>
      <c r="G74" s="313"/>
      <c r="H74" s="314"/>
      <c r="I74" s="306"/>
      <c r="J74" s="315"/>
      <c r="K74" s="306"/>
      <c r="M74" s="307" t="s">
        <v>715</v>
      </c>
      <c r="O74" s="292"/>
    </row>
    <row r="75" spans="1:15" ht="12.75">
      <c r="A75" s="301"/>
      <c r="B75" s="308"/>
      <c r="C75" s="309" t="s">
        <v>716</v>
      </c>
      <c r="D75" s="310"/>
      <c r="E75" s="311">
        <v>10</v>
      </c>
      <c r="F75" s="312"/>
      <c r="G75" s="313"/>
      <c r="H75" s="314"/>
      <c r="I75" s="306"/>
      <c r="J75" s="315"/>
      <c r="K75" s="306"/>
      <c r="M75" s="307" t="s">
        <v>716</v>
      </c>
      <c r="O75" s="292"/>
    </row>
    <row r="76" spans="1:80" ht="12.75">
      <c r="A76" s="293">
        <v>22</v>
      </c>
      <c r="B76" s="294" t="s">
        <v>717</v>
      </c>
      <c r="C76" s="295" t="s">
        <v>718</v>
      </c>
      <c r="D76" s="296" t="s">
        <v>211</v>
      </c>
      <c r="E76" s="297">
        <v>15</v>
      </c>
      <c r="F76" s="297">
        <v>0</v>
      </c>
      <c r="G76" s="298">
        <f>E76*F76</f>
        <v>0</v>
      </c>
      <c r="H76" s="299">
        <v>0</v>
      </c>
      <c r="I76" s="300">
        <f>E76*H76</f>
        <v>0</v>
      </c>
      <c r="J76" s="299">
        <v>0</v>
      </c>
      <c r="K76" s="300">
        <f>E76*J76</f>
        <v>0</v>
      </c>
      <c r="O76" s="292">
        <v>2</v>
      </c>
      <c r="AA76" s="261">
        <v>1</v>
      </c>
      <c r="AB76" s="261">
        <v>9</v>
      </c>
      <c r="AC76" s="261">
        <v>9</v>
      </c>
      <c r="AZ76" s="261">
        <v>4</v>
      </c>
      <c r="BA76" s="261">
        <f>IF(AZ76=1,G76,0)</f>
        <v>0</v>
      </c>
      <c r="BB76" s="261">
        <f>IF(AZ76=2,G76,0)</f>
        <v>0</v>
      </c>
      <c r="BC76" s="261">
        <f>IF(AZ76=3,G76,0)</f>
        <v>0</v>
      </c>
      <c r="BD76" s="261">
        <f>IF(AZ76=4,G76,0)</f>
        <v>0</v>
      </c>
      <c r="BE76" s="261">
        <f>IF(AZ76=5,G76,0)</f>
        <v>0</v>
      </c>
      <c r="CA76" s="292">
        <v>1</v>
      </c>
      <c r="CB76" s="292">
        <v>9</v>
      </c>
    </row>
    <row r="77" spans="1:15" ht="12.75">
      <c r="A77" s="301"/>
      <c r="B77" s="302"/>
      <c r="C77" s="303" t="s">
        <v>719</v>
      </c>
      <c r="D77" s="304"/>
      <c r="E77" s="304"/>
      <c r="F77" s="304"/>
      <c r="G77" s="305"/>
      <c r="I77" s="306"/>
      <c r="K77" s="306"/>
      <c r="L77" s="307" t="s">
        <v>719</v>
      </c>
      <c r="O77" s="292">
        <v>3</v>
      </c>
    </row>
    <row r="78" spans="1:15" ht="12.75">
      <c r="A78" s="301"/>
      <c r="B78" s="308"/>
      <c r="C78" s="309" t="s">
        <v>720</v>
      </c>
      <c r="D78" s="310"/>
      <c r="E78" s="311">
        <v>1</v>
      </c>
      <c r="F78" s="312"/>
      <c r="G78" s="313"/>
      <c r="H78" s="314"/>
      <c r="I78" s="306"/>
      <c r="J78" s="315"/>
      <c r="K78" s="306"/>
      <c r="M78" s="307" t="s">
        <v>720</v>
      </c>
      <c r="O78" s="292"/>
    </row>
    <row r="79" spans="1:15" ht="12.75">
      <c r="A79" s="301"/>
      <c r="B79" s="308"/>
      <c r="C79" s="309" t="s">
        <v>721</v>
      </c>
      <c r="D79" s="310"/>
      <c r="E79" s="311">
        <v>3</v>
      </c>
      <c r="F79" s="312"/>
      <c r="G79" s="313"/>
      <c r="H79" s="314"/>
      <c r="I79" s="306"/>
      <c r="J79" s="315"/>
      <c r="K79" s="306"/>
      <c r="M79" s="307" t="s">
        <v>721</v>
      </c>
      <c r="O79" s="292"/>
    </row>
    <row r="80" spans="1:15" ht="12.75">
      <c r="A80" s="301"/>
      <c r="B80" s="308"/>
      <c r="C80" s="309" t="s">
        <v>722</v>
      </c>
      <c r="D80" s="310"/>
      <c r="E80" s="311">
        <v>1</v>
      </c>
      <c r="F80" s="312"/>
      <c r="G80" s="313"/>
      <c r="H80" s="314"/>
      <c r="I80" s="306"/>
      <c r="J80" s="315"/>
      <c r="K80" s="306"/>
      <c r="M80" s="307" t="s">
        <v>722</v>
      </c>
      <c r="O80" s="292"/>
    </row>
    <row r="81" spans="1:15" ht="12.75">
      <c r="A81" s="301"/>
      <c r="B81" s="308"/>
      <c r="C81" s="309" t="s">
        <v>723</v>
      </c>
      <c r="D81" s="310"/>
      <c r="E81" s="311">
        <v>4</v>
      </c>
      <c r="F81" s="312"/>
      <c r="G81" s="313"/>
      <c r="H81" s="314"/>
      <c r="I81" s="306"/>
      <c r="J81" s="315"/>
      <c r="K81" s="306"/>
      <c r="M81" s="307" t="s">
        <v>723</v>
      </c>
      <c r="O81" s="292"/>
    </row>
    <row r="82" spans="1:15" ht="12.75">
      <c r="A82" s="301"/>
      <c r="B82" s="308"/>
      <c r="C82" s="309" t="s">
        <v>724</v>
      </c>
      <c r="D82" s="310"/>
      <c r="E82" s="311">
        <v>1</v>
      </c>
      <c r="F82" s="312"/>
      <c r="G82" s="313"/>
      <c r="H82" s="314"/>
      <c r="I82" s="306"/>
      <c r="J82" s="315"/>
      <c r="K82" s="306"/>
      <c r="M82" s="307" t="s">
        <v>724</v>
      </c>
      <c r="O82" s="292"/>
    </row>
    <row r="83" spans="1:15" ht="12.75">
      <c r="A83" s="301"/>
      <c r="B83" s="308"/>
      <c r="C83" s="309" t="s">
        <v>725</v>
      </c>
      <c r="D83" s="310"/>
      <c r="E83" s="311">
        <v>5</v>
      </c>
      <c r="F83" s="312"/>
      <c r="G83" s="313"/>
      <c r="H83" s="314"/>
      <c r="I83" s="306"/>
      <c r="J83" s="315"/>
      <c r="K83" s="306"/>
      <c r="M83" s="307" t="s">
        <v>725</v>
      </c>
      <c r="O83" s="292"/>
    </row>
    <row r="84" spans="1:80" ht="22.5">
      <c r="A84" s="293">
        <v>23</v>
      </c>
      <c r="B84" s="294" t="s">
        <v>726</v>
      </c>
      <c r="C84" s="295" t="s">
        <v>727</v>
      </c>
      <c r="D84" s="296" t="s">
        <v>309</v>
      </c>
      <c r="E84" s="297">
        <v>25</v>
      </c>
      <c r="F84" s="297">
        <v>0</v>
      </c>
      <c r="G84" s="298">
        <f>E84*F84</f>
        <v>0</v>
      </c>
      <c r="H84" s="299">
        <v>0.00023</v>
      </c>
      <c r="I84" s="300">
        <f>E84*H84</f>
        <v>0.00575</v>
      </c>
      <c r="J84" s="299">
        <v>0</v>
      </c>
      <c r="K84" s="300">
        <f>E84*J84</f>
        <v>0</v>
      </c>
      <c r="O84" s="292">
        <v>2</v>
      </c>
      <c r="AA84" s="261">
        <v>1</v>
      </c>
      <c r="AB84" s="261">
        <v>9</v>
      </c>
      <c r="AC84" s="261">
        <v>9</v>
      </c>
      <c r="AZ84" s="261">
        <v>4</v>
      </c>
      <c r="BA84" s="261">
        <f>IF(AZ84=1,G84,0)</f>
        <v>0</v>
      </c>
      <c r="BB84" s="261">
        <f>IF(AZ84=2,G84,0)</f>
        <v>0</v>
      </c>
      <c r="BC84" s="261">
        <f>IF(AZ84=3,G84,0)</f>
        <v>0</v>
      </c>
      <c r="BD84" s="261">
        <f>IF(AZ84=4,G84,0)</f>
        <v>0</v>
      </c>
      <c r="BE84" s="261">
        <f>IF(AZ84=5,G84,0)</f>
        <v>0</v>
      </c>
      <c r="CA84" s="292">
        <v>1</v>
      </c>
      <c r="CB84" s="292">
        <v>9</v>
      </c>
    </row>
    <row r="85" spans="1:15" ht="12.75">
      <c r="A85" s="301"/>
      <c r="B85" s="302"/>
      <c r="C85" s="303" t="s">
        <v>728</v>
      </c>
      <c r="D85" s="304"/>
      <c r="E85" s="304"/>
      <c r="F85" s="304"/>
      <c r="G85" s="305"/>
      <c r="I85" s="306"/>
      <c r="K85" s="306"/>
      <c r="L85" s="307" t="s">
        <v>728</v>
      </c>
      <c r="O85" s="292">
        <v>3</v>
      </c>
    </row>
    <row r="86" spans="1:80" ht="22.5">
      <c r="A86" s="293">
        <v>24</v>
      </c>
      <c r="B86" s="294" t="s">
        <v>729</v>
      </c>
      <c r="C86" s="295" t="s">
        <v>730</v>
      </c>
      <c r="D86" s="296" t="s">
        <v>309</v>
      </c>
      <c r="E86" s="297">
        <v>51</v>
      </c>
      <c r="F86" s="297">
        <v>0</v>
      </c>
      <c r="G86" s="298">
        <f>E86*F86</f>
        <v>0</v>
      </c>
      <c r="H86" s="299">
        <v>0.00032</v>
      </c>
      <c r="I86" s="300">
        <f>E86*H86</f>
        <v>0.01632</v>
      </c>
      <c r="J86" s="299">
        <v>0</v>
      </c>
      <c r="K86" s="300">
        <f>E86*J86</f>
        <v>0</v>
      </c>
      <c r="O86" s="292">
        <v>2</v>
      </c>
      <c r="AA86" s="261">
        <v>1</v>
      </c>
      <c r="AB86" s="261">
        <v>9</v>
      </c>
      <c r="AC86" s="261">
        <v>9</v>
      </c>
      <c r="AZ86" s="261">
        <v>4</v>
      </c>
      <c r="BA86" s="261">
        <f>IF(AZ86=1,G86,0)</f>
        <v>0</v>
      </c>
      <c r="BB86" s="261">
        <f>IF(AZ86=2,G86,0)</f>
        <v>0</v>
      </c>
      <c r="BC86" s="261">
        <f>IF(AZ86=3,G86,0)</f>
        <v>0</v>
      </c>
      <c r="BD86" s="261">
        <f>IF(AZ86=4,G86,0)</f>
        <v>0</v>
      </c>
      <c r="BE86" s="261">
        <f>IF(AZ86=5,G86,0)</f>
        <v>0</v>
      </c>
      <c r="CA86" s="292">
        <v>1</v>
      </c>
      <c r="CB86" s="292">
        <v>9</v>
      </c>
    </row>
    <row r="87" spans="1:15" ht="12.75">
      <c r="A87" s="301"/>
      <c r="B87" s="302"/>
      <c r="C87" s="303" t="s">
        <v>731</v>
      </c>
      <c r="D87" s="304"/>
      <c r="E87" s="304"/>
      <c r="F87" s="304"/>
      <c r="G87" s="305"/>
      <c r="I87" s="306"/>
      <c r="K87" s="306"/>
      <c r="L87" s="307" t="s">
        <v>731</v>
      </c>
      <c r="O87" s="292">
        <v>3</v>
      </c>
    </row>
    <row r="88" spans="1:15" ht="12.75">
      <c r="A88" s="301"/>
      <c r="B88" s="308"/>
      <c r="C88" s="309" t="s">
        <v>732</v>
      </c>
      <c r="D88" s="310"/>
      <c r="E88" s="311">
        <v>23</v>
      </c>
      <c r="F88" s="312"/>
      <c r="G88" s="313"/>
      <c r="H88" s="314"/>
      <c r="I88" s="306"/>
      <c r="J88" s="315"/>
      <c r="K88" s="306"/>
      <c r="M88" s="307" t="s">
        <v>732</v>
      </c>
      <c r="O88" s="292"/>
    </row>
    <row r="89" spans="1:15" ht="12.75">
      <c r="A89" s="301"/>
      <c r="B89" s="308"/>
      <c r="C89" s="309" t="s">
        <v>733</v>
      </c>
      <c r="D89" s="310"/>
      <c r="E89" s="311">
        <v>22</v>
      </c>
      <c r="F89" s="312"/>
      <c r="G89" s="313"/>
      <c r="H89" s="314"/>
      <c r="I89" s="306"/>
      <c r="J89" s="315"/>
      <c r="K89" s="306"/>
      <c r="M89" s="307" t="s">
        <v>733</v>
      </c>
      <c r="O89" s="292"/>
    </row>
    <row r="90" spans="1:15" ht="12.75">
      <c r="A90" s="301"/>
      <c r="B90" s="308"/>
      <c r="C90" s="309" t="s">
        <v>734</v>
      </c>
      <c r="D90" s="310"/>
      <c r="E90" s="311">
        <v>6</v>
      </c>
      <c r="F90" s="312"/>
      <c r="G90" s="313"/>
      <c r="H90" s="314"/>
      <c r="I90" s="306"/>
      <c r="J90" s="315"/>
      <c r="K90" s="306"/>
      <c r="M90" s="307" t="s">
        <v>734</v>
      </c>
      <c r="O90" s="292"/>
    </row>
    <row r="91" spans="1:80" ht="22.5">
      <c r="A91" s="293">
        <v>25</v>
      </c>
      <c r="B91" s="294" t="s">
        <v>735</v>
      </c>
      <c r="C91" s="295" t="s">
        <v>736</v>
      </c>
      <c r="D91" s="296" t="s">
        <v>309</v>
      </c>
      <c r="E91" s="297">
        <v>218</v>
      </c>
      <c r="F91" s="297">
        <v>0</v>
      </c>
      <c r="G91" s="298">
        <f>E91*F91</f>
        <v>0</v>
      </c>
      <c r="H91" s="299">
        <v>0.00022</v>
      </c>
      <c r="I91" s="300">
        <f>E91*H91</f>
        <v>0.04796</v>
      </c>
      <c r="J91" s="299">
        <v>0</v>
      </c>
      <c r="K91" s="300">
        <f>E91*J91</f>
        <v>0</v>
      </c>
      <c r="O91" s="292">
        <v>2</v>
      </c>
      <c r="AA91" s="261">
        <v>1</v>
      </c>
      <c r="AB91" s="261">
        <v>9</v>
      </c>
      <c r="AC91" s="261">
        <v>9</v>
      </c>
      <c r="AZ91" s="261">
        <v>4</v>
      </c>
      <c r="BA91" s="261">
        <f>IF(AZ91=1,G91,0)</f>
        <v>0</v>
      </c>
      <c r="BB91" s="261">
        <f>IF(AZ91=2,G91,0)</f>
        <v>0</v>
      </c>
      <c r="BC91" s="261">
        <f>IF(AZ91=3,G91,0)</f>
        <v>0</v>
      </c>
      <c r="BD91" s="261">
        <f>IF(AZ91=4,G91,0)</f>
        <v>0</v>
      </c>
      <c r="BE91" s="261">
        <f>IF(AZ91=5,G91,0)</f>
        <v>0</v>
      </c>
      <c r="CA91" s="292">
        <v>1</v>
      </c>
      <c r="CB91" s="292">
        <v>9</v>
      </c>
    </row>
    <row r="92" spans="1:15" ht="12.75">
      <c r="A92" s="301"/>
      <c r="B92" s="302"/>
      <c r="C92" s="303" t="s">
        <v>737</v>
      </c>
      <c r="D92" s="304"/>
      <c r="E92" s="304"/>
      <c r="F92" s="304"/>
      <c r="G92" s="305"/>
      <c r="I92" s="306"/>
      <c r="K92" s="306"/>
      <c r="L92" s="307" t="s">
        <v>737</v>
      </c>
      <c r="O92" s="292">
        <v>3</v>
      </c>
    </row>
    <row r="93" spans="1:15" ht="12.75">
      <c r="A93" s="301"/>
      <c r="B93" s="308"/>
      <c r="C93" s="309" t="s">
        <v>738</v>
      </c>
      <c r="D93" s="310"/>
      <c r="E93" s="311">
        <v>8</v>
      </c>
      <c r="F93" s="312"/>
      <c r="G93" s="313"/>
      <c r="H93" s="314"/>
      <c r="I93" s="306"/>
      <c r="J93" s="315"/>
      <c r="K93" s="306"/>
      <c r="M93" s="307" t="s">
        <v>738</v>
      </c>
      <c r="O93" s="292"/>
    </row>
    <row r="94" spans="1:15" ht="12.75">
      <c r="A94" s="301"/>
      <c r="B94" s="308"/>
      <c r="C94" s="309" t="s">
        <v>739</v>
      </c>
      <c r="D94" s="310"/>
      <c r="E94" s="311">
        <v>14</v>
      </c>
      <c r="F94" s="312"/>
      <c r="G94" s="313"/>
      <c r="H94" s="314"/>
      <c r="I94" s="306"/>
      <c r="J94" s="315"/>
      <c r="K94" s="306"/>
      <c r="M94" s="307" t="s">
        <v>739</v>
      </c>
      <c r="O94" s="292"/>
    </row>
    <row r="95" spans="1:15" ht="12.75">
      <c r="A95" s="301"/>
      <c r="B95" s="308"/>
      <c r="C95" s="309" t="s">
        <v>740</v>
      </c>
      <c r="D95" s="310"/>
      <c r="E95" s="311">
        <v>19</v>
      </c>
      <c r="F95" s="312"/>
      <c r="G95" s="313"/>
      <c r="H95" s="314"/>
      <c r="I95" s="306"/>
      <c r="J95" s="315"/>
      <c r="K95" s="306"/>
      <c r="M95" s="307" t="s">
        <v>740</v>
      </c>
      <c r="O95" s="292"/>
    </row>
    <row r="96" spans="1:15" ht="12.75">
      <c r="A96" s="301"/>
      <c r="B96" s="308"/>
      <c r="C96" s="309" t="s">
        <v>741</v>
      </c>
      <c r="D96" s="310"/>
      <c r="E96" s="311">
        <v>14</v>
      </c>
      <c r="F96" s="312"/>
      <c r="G96" s="313"/>
      <c r="H96" s="314"/>
      <c r="I96" s="306"/>
      <c r="J96" s="315"/>
      <c r="K96" s="306"/>
      <c r="M96" s="307" t="s">
        <v>741</v>
      </c>
      <c r="O96" s="292"/>
    </row>
    <row r="97" spans="1:15" ht="12.75">
      <c r="A97" s="301"/>
      <c r="B97" s="308"/>
      <c r="C97" s="309" t="s">
        <v>742</v>
      </c>
      <c r="D97" s="310"/>
      <c r="E97" s="311">
        <v>13</v>
      </c>
      <c r="F97" s="312"/>
      <c r="G97" s="313"/>
      <c r="H97" s="314"/>
      <c r="I97" s="306"/>
      <c r="J97" s="315"/>
      <c r="K97" s="306"/>
      <c r="M97" s="307" t="s">
        <v>742</v>
      </c>
      <c r="O97" s="292"/>
    </row>
    <row r="98" spans="1:15" ht="12.75">
      <c r="A98" s="301"/>
      <c r="B98" s="308"/>
      <c r="C98" s="309" t="s">
        <v>743</v>
      </c>
      <c r="D98" s="310"/>
      <c r="E98" s="311">
        <v>21</v>
      </c>
      <c r="F98" s="312"/>
      <c r="G98" s="313"/>
      <c r="H98" s="314"/>
      <c r="I98" s="306"/>
      <c r="J98" s="315"/>
      <c r="K98" s="306"/>
      <c r="M98" s="307" t="s">
        <v>743</v>
      </c>
      <c r="O98" s="292"/>
    </row>
    <row r="99" spans="1:15" ht="12.75">
      <c r="A99" s="301"/>
      <c r="B99" s="308"/>
      <c r="C99" s="309" t="s">
        <v>744</v>
      </c>
      <c r="D99" s="310"/>
      <c r="E99" s="311">
        <v>22</v>
      </c>
      <c r="F99" s="312"/>
      <c r="G99" s="313"/>
      <c r="H99" s="314"/>
      <c r="I99" s="306"/>
      <c r="J99" s="315"/>
      <c r="K99" s="306"/>
      <c r="M99" s="307" t="s">
        <v>744</v>
      </c>
      <c r="O99" s="292"/>
    </row>
    <row r="100" spans="1:15" ht="12.75">
      <c r="A100" s="301"/>
      <c r="B100" s="308"/>
      <c r="C100" s="309" t="s">
        <v>745</v>
      </c>
      <c r="D100" s="310"/>
      <c r="E100" s="311">
        <v>13</v>
      </c>
      <c r="F100" s="312"/>
      <c r="G100" s="313"/>
      <c r="H100" s="314"/>
      <c r="I100" s="306"/>
      <c r="J100" s="315"/>
      <c r="K100" s="306"/>
      <c r="M100" s="307" t="s">
        <v>745</v>
      </c>
      <c r="O100" s="292"/>
    </row>
    <row r="101" spans="1:15" ht="12.75">
      <c r="A101" s="301"/>
      <c r="B101" s="308"/>
      <c r="C101" s="309" t="s">
        <v>746</v>
      </c>
      <c r="D101" s="310"/>
      <c r="E101" s="311">
        <v>19</v>
      </c>
      <c r="F101" s="312"/>
      <c r="G101" s="313"/>
      <c r="H101" s="314"/>
      <c r="I101" s="306"/>
      <c r="J101" s="315"/>
      <c r="K101" s="306"/>
      <c r="M101" s="307" t="s">
        <v>746</v>
      </c>
      <c r="O101" s="292"/>
    </row>
    <row r="102" spans="1:15" ht="12.75">
      <c r="A102" s="301"/>
      <c r="B102" s="308"/>
      <c r="C102" s="309" t="s">
        <v>747</v>
      </c>
      <c r="D102" s="310"/>
      <c r="E102" s="311">
        <v>13</v>
      </c>
      <c r="F102" s="312"/>
      <c r="G102" s="313"/>
      <c r="H102" s="314"/>
      <c r="I102" s="306"/>
      <c r="J102" s="315"/>
      <c r="K102" s="306"/>
      <c r="M102" s="307" t="s">
        <v>747</v>
      </c>
      <c r="O102" s="292"/>
    </row>
    <row r="103" spans="1:15" ht="12.75">
      <c r="A103" s="301"/>
      <c r="B103" s="308"/>
      <c r="C103" s="309" t="s">
        <v>748</v>
      </c>
      <c r="D103" s="310"/>
      <c r="E103" s="311">
        <v>16</v>
      </c>
      <c r="F103" s="312"/>
      <c r="G103" s="313"/>
      <c r="H103" s="314"/>
      <c r="I103" s="306"/>
      <c r="J103" s="315"/>
      <c r="K103" s="306"/>
      <c r="M103" s="307" t="s">
        <v>748</v>
      </c>
      <c r="O103" s="292"/>
    </row>
    <row r="104" spans="1:15" ht="12.75">
      <c r="A104" s="301"/>
      <c r="B104" s="308"/>
      <c r="C104" s="309" t="s">
        <v>749</v>
      </c>
      <c r="D104" s="310"/>
      <c r="E104" s="311">
        <v>21</v>
      </c>
      <c r="F104" s="312"/>
      <c r="G104" s="313"/>
      <c r="H104" s="314"/>
      <c r="I104" s="306"/>
      <c r="J104" s="315"/>
      <c r="K104" s="306"/>
      <c r="M104" s="307" t="s">
        <v>749</v>
      </c>
      <c r="O104" s="292"/>
    </row>
    <row r="105" spans="1:15" ht="12.75">
      <c r="A105" s="301"/>
      <c r="B105" s="308"/>
      <c r="C105" s="309" t="s">
        <v>750</v>
      </c>
      <c r="D105" s="310"/>
      <c r="E105" s="311">
        <v>25</v>
      </c>
      <c r="F105" s="312"/>
      <c r="G105" s="313"/>
      <c r="H105" s="314"/>
      <c r="I105" s="306"/>
      <c r="J105" s="315"/>
      <c r="K105" s="306"/>
      <c r="M105" s="307" t="s">
        <v>750</v>
      </c>
      <c r="O105" s="292"/>
    </row>
    <row r="106" spans="1:80" ht="12.75">
      <c r="A106" s="293">
        <v>26</v>
      </c>
      <c r="B106" s="294" t="s">
        <v>751</v>
      </c>
      <c r="C106" s="295" t="s">
        <v>752</v>
      </c>
      <c r="D106" s="296" t="s">
        <v>309</v>
      </c>
      <c r="E106" s="297">
        <v>28.35</v>
      </c>
      <c r="F106" s="297">
        <v>0</v>
      </c>
      <c r="G106" s="298">
        <f>E106*F106</f>
        <v>0</v>
      </c>
      <c r="H106" s="299">
        <v>0.00014</v>
      </c>
      <c r="I106" s="300">
        <f>E106*H106</f>
        <v>0.0039689999999999994</v>
      </c>
      <c r="J106" s="299"/>
      <c r="K106" s="300">
        <f>E106*J106</f>
        <v>0</v>
      </c>
      <c r="O106" s="292">
        <v>2</v>
      </c>
      <c r="AA106" s="261">
        <v>3</v>
      </c>
      <c r="AB106" s="261">
        <v>9</v>
      </c>
      <c r="AC106" s="261">
        <v>34571093</v>
      </c>
      <c r="AZ106" s="261">
        <v>3</v>
      </c>
      <c r="BA106" s="261">
        <f>IF(AZ106=1,G106,0)</f>
        <v>0</v>
      </c>
      <c r="BB106" s="261">
        <f>IF(AZ106=2,G106,0)</f>
        <v>0</v>
      </c>
      <c r="BC106" s="261">
        <f>IF(AZ106=3,G106,0)</f>
        <v>0</v>
      </c>
      <c r="BD106" s="261">
        <f>IF(AZ106=4,G106,0)</f>
        <v>0</v>
      </c>
      <c r="BE106" s="261">
        <f>IF(AZ106=5,G106,0)</f>
        <v>0</v>
      </c>
      <c r="CA106" s="292">
        <v>3</v>
      </c>
      <c r="CB106" s="292">
        <v>9</v>
      </c>
    </row>
    <row r="107" spans="1:15" ht="12.75">
      <c r="A107" s="301"/>
      <c r="B107" s="308"/>
      <c r="C107" s="309" t="s">
        <v>753</v>
      </c>
      <c r="D107" s="310"/>
      <c r="E107" s="311">
        <v>28.35</v>
      </c>
      <c r="F107" s="312"/>
      <c r="G107" s="313"/>
      <c r="H107" s="314"/>
      <c r="I107" s="306"/>
      <c r="J107" s="315"/>
      <c r="K107" s="306"/>
      <c r="M107" s="307" t="s">
        <v>753</v>
      </c>
      <c r="O107" s="292"/>
    </row>
    <row r="108" spans="1:80" ht="12.75">
      <c r="A108" s="293">
        <v>27</v>
      </c>
      <c r="B108" s="294" t="s">
        <v>754</v>
      </c>
      <c r="C108" s="295" t="s">
        <v>755</v>
      </c>
      <c r="D108" s="296" t="s">
        <v>309</v>
      </c>
      <c r="E108" s="297">
        <v>67.2</v>
      </c>
      <c r="F108" s="297">
        <v>0</v>
      </c>
      <c r="G108" s="298">
        <f>E108*F108</f>
        <v>0</v>
      </c>
      <c r="H108" s="299">
        <v>0</v>
      </c>
      <c r="I108" s="300">
        <f>E108*H108</f>
        <v>0</v>
      </c>
      <c r="J108" s="299"/>
      <c r="K108" s="300">
        <f>E108*J108</f>
        <v>0</v>
      </c>
      <c r="O108" s="292">
        <v>2</v>
      </c>
      <c r="AA108" s="261">
        <v>3</v>
      </c>
      <c r="AB108" s="261">
        <v>9</v>
      </c>
      <c r="AC108" s="261">
        <v>34572130</v>
      </c>
      <c r="AZ108" s="261">
        <v>3</v>
      </c>
      <c r="BA108" s="261">
        <f>IF(AZ108=1,G108,0)</f>
        <v>0</v>
      </c>
      <c r="BB108" s="261">
        <f>IF(AZ108=2,G108,0)</f>
        <v>0</v>
      </c>
      <c r="BC108" s="261">
        <f>IF(AZ108=3,G108,0)</f>
        <v>0</v>
      </c>
      <c r="BD108" s="261">
        <f>IF(AZ108=4,G108,0)</f>
        <v>0</v>
      </c>
      <c r="BE108" s="261">
        <f>IF(AZ108=5,G108,0)</f>
        <v>0</v>
      </c>
      <c r="CA108" s="292">
        <v>3</v>
      </c>
      <c r="CB108" s="292">
        <v>9</v>
      </c>
    </row>
    <row r="109" spans="1:15" ht="12.75">
      <c r="A109" s="301"/>
      <c r="B109" s="308"/>
      <c r="C109" s="309" t="s">
        <v>756</v>
      </c>
      <c r="D109" s="310"/>
      <c r="E109" s="311">
        <v>67.2</v>
      </c>
      <c r="F109" s="312"/>
      <c r="G109" s="313"/>
      <c r="H109" s="314"/>
      <c r="I109" s="306"/>
      <c r="J109" s="315"/>
      <c r="K109" s="306"/>
      <c r="M109" s="307" t="s">
        <v>756</v>
      </c>
      <c r="O109" s="292"/>
    </row>
    <row r="110" spans="1:80" ht="12.75">
      <c r="A110" s="293">
        <v>28</v>
      </c>
      <c r="B110" s="294" t="s">
        <v>757</v>
      </c>
      <c r="C110" s="295" t="s">
        <v>758</v>
      </c>
      <c r="D110" s="296" t="s">
        <v>309</v>
      </c>
      <c r="E110" s="297">
        <v>46.2</v>
      </c>
      <c r="F110" s="297">
        <v>0</v>
      </c>
      <c r="G110" s="298">
        <f>E110*F110</f>
        <v>0</v>
      </c>
      <c r="H110" s="299">
        <v>9E-05</v>
      </c>
      <c r="I110" s="300">
        <f>E110*H110</f>
        <v>0.004158</v>
      </c>
      <c r="J110" s="299"/>
      <c r="K110" s="300">
        <f>E110*J110</f>
        <v>0</v>
      </c>
      <c r="O110" s="292">
        <v>2</v>
      </c>
      <c r="AA110" s="261">
        <v>3</v>
      </c>
      <c r="AB110" s="261">
        <v>9</v>
      </c>
      <c r="AC110" s="261">
        <v>34572171</v>
      </c>
      <c r="AZ110" s="261">
        <v>3</v>
      </c>
      <c r="BA110" s="261">
        <f>IF(AZ110=1,G110,0)</f>
        <v>0</v>
      </c>
      <c r="BB110" s="261">
        <f>IF(AZ110=2,G110,0)</f>
        <v>0</v>
      </c>
      <c r="BC110" s="261">
        <f>IF(AZ110=3,G110,0)</f>
        <v>0</v>
      </c>
      <c r="BD110" s="261">
        <f>IF(AZ110=4,G110,0)</f>
        <v>0</v>
      </c>
      <c r="BE110" s="261">
        <f>IF(AZ110=5,G110,0)</f>
        <v>0</v>
      </c>
      <c r="CA110" s="292">
        <v>3</v>
      </c>
      <c r="CB110" s="292">
        <v>9</v>
      </c>
    </row>
    <row r="111" spans="1:15" ht="12.75">
      <c r="A111" s="301"/>
      <c r="B111" s="308"/>
      <c r="C111" s="309" t="s">
        <v>759</v>
      </c>
      <c r="D111" s="310"/>
      <c r="E111" s="311">
        <v>46.2</v>
      </c>
      <c r="F111" s="312"/>
      <c r="G111" s="313"/>
      <c r="H111" s="314"/>
      <c r="I111" s="306"/>
      <c r="J111" s="315"/>
      <c r="K111" s="306"/>
      <c r="M111" s="307" t="s">
        <v>759</v>
      </c>
      <c r="O111" s="292"/>
    </row>
    <row r="112" spans="1:80" ht="12.75">
      <c r="A112" s="293">
        <v>29</v>
      </c>
      <c r="B112" s="294" t="s">
        <v>760</v>
      </c>
      <c r="C112" s="295" t="s">
        <v>761</v>
      </c>
      <c r="D112" s="296" t="s">
        <v>211</v>
      </c>
      <c r="E112" s="297">
        <v>1</v>
      </c>
      <c r="F112" s="297">
        <v>0</v>
      </c>
      <c r="G112" s="298">
        <f>E112*F112</f>
        <v>0</v>
      </c>
      <c r="H112" s="299">
        <v>0.00018</v>
      </c>
      <c r="I112" s="300">
        <f>E112*H112</f>
        <v>0.00018</v>
      </c>
      <c r="J112" s="299"/>
      <c r="K112" s="300">
        <f>E112*J112</f>
        <v>0</v>
      </c>
      <c r="O112" s="292">
        <v>2</v>
      </c>
      <c r="AA112" s="261">
        <v>3</v>
      </c>
      <c r="AB112" s="261">
        <v>9</v>
      </c>
      <c r="AC112" s="261">
        <v>35822001017</v>
      </c>
      <c r="AZ112" s="261">
        <v>3</v>
      </c>
      <c r="BA112" s="261">
        <f>IF(AZ112=1,G112,0)</f>
        <v>0</v>
      </c>
      <c r="BB112" s="261">
        <f>IF(AZ112=2,G112,0)</f>
        <v>0</v>
      </c>
      <c r="BC112" s="261">
        <f>IF(AZ112=3,G112,0)</f>
        <v>0</v>
      </c>
      <c r="BD112" s="261">
        <f>IF(AZ112=4,G112,0)</f>
        <v>0</v>
      </c>
      <c r="BE112" s="261">
        <f>IF(AZ112=5,G112,0)</f>
        <v>0</v>
      </c>
      <c r="CA112" s="292">
        <v>3</v>
      </c>
      <c r="CB112" s="292">
        <v>9</v>
      </c>
    </row>
    <row r="113" spans="1:15" ht="12.75">
      <c r="A113" s="301"/>
      <c r="B113" s="302"/>
      <c r="C113" s="303" t="s">
        <v>697</v>
      </c>
      <c r="D113" s="304"/>
      <c r="E113" s="304"/>
      <c r="F113" s="304"/>
      <c r="G113" s="305"/>
      <c r="I113" s="306"/>
      <c r="K113" s="306"/>
      <c r="L113" s="307" t="s">
        <v>697</v>
      </c>
      <c r="O113" s="292">
        <v>3</v>
      </c>
    </row>
    <row r="114" spans="1:80" ht="12.75">
      <c r="A114" s="293">
        <v>30</v>
      </c>
      <c r="B114" s="294" t="s">
        <v>762</v>
      </c>
      <c r="C114" s="295" t="s">
        <v>763</v>
      </c>
      <c r="D114" s="296" t="s">
        <v>211</v>
      </c>
      <c r="E114" s="297">
        <v>2</v>
      </c>
      <c r="F114" s="297">
        <v>0</v>
      </c>
      <c r="G114" s="298">
        <f>E114*F114</f>
        <v>0</v>
      </c>
      <c r="H114" s="299">
        <v>0.00018</v>
      </c>
      <c r="I114" s="300">
        <f>E114*H114</f>
        <v>0.00036</v>
      </c>
      <c r="J114" s="299"/>
      <c r="K114" s="300">
        <f>E114*J114</f>
        <v>0</v>
      </c>
      <c r="O114" s="292">
        <v>2</v>
      </c>
      <c r="AA114" s="261">
        <v>3</v>
      </c>
      <c r="AB114" s="261">
        <v>9</v>
      </c>
      <c r="AC114" s="261">
        <v>35822001018</v>
      </c>
      <c r="AZ114" s="261">
        <v>3</v>
      </c>
      <c r="BA114" s="261">
        <f>IF(AZ114=1,G114,0)</f>
        <v>0</v>
      </c>
      <c r="BB114" s="261">
        <f>IF(AZ114=2,G114,0)</f>
        <v>0</v>
      </c>
      <c r="BC114" s="261">
        <f>IF(AZ114=3,G114,0)</f>
        <v>0</v>
      </c>
      <c r="BD114" s="261">
        <f>IF(AZ114=4,G114,0)</f>
        <v>0</v>
      </c>
      <c r="BE114" s="261">
        <f>IF(AZ114=5,G114,0)</f>
        <v>0</v>
      </c>
      <c r="CA114" s="292">
        <v>3</v>
      </c>
      <c r="CB114" s="292">
        <v>9</v>
      </c>
    </row>
    <row r="115" spans="1:15" ht="12.75">
      <c r="A115" s="301"/>
      <c r="B115" s="302"/>
      <c r="C115" s="303" t="s">
        <v>764</v>
      </c>
      <c r="D115" s="304"/>
      <c r="E115" s="304"/>
      <c r="F115" s="304"/>
      <c r="G115" s="305"/>
      <c r="I115" s="306"/>
      <c r="K115" s="306"/>
      <c r="L115" s="307" t="s">
        <v>764</v>
      </c>
      <c r="O115" s="292">
        <v>3</v>
      </c>
    </row>
    <row r="116" spans="1:57" ht="12.75">
      <c r="A116" s="316"/>
      <c r="B116" s="317" t="s">
        <v>100</v>
      </c>
      <c r="C116" s="318" t="s">
        <v>662</v>
      </c>
      <c r="D116" s="319"/>
      <c r="E116" s="320"/>
      <c r="F116" s="321"/>
      <c r="G116" s="322">
        <f>SUM(G30:G115)</f>
        <v>0</v>
      </c>
      <c r="H116" s="323"/>
      <c r="I116" s="324">
        <f>SUM(I30:I115)</f>
        <v>0.090267</v>
      </c>
      <c r="J116" s="323"/>
      <c r="K116" s="324">
        <f>SUM(K30:K115)</f>
        <v>0</v>
      </c>
      <c r="O116" s="292">
        <v>4</v>
      </c>
      <c r="BA116" s="325">
        <f>SUM(BA30:BA115)</f>
        <v>0</v>
      </c>
      <c r="BB116" s="325">
        <f>SUM(BB30:BB115)</f>
        <v>0</v>
      </c>
      <c r="BC116" s="325">
        <f>SUM(BC30:BC115)</f>
        <v>0</v>
      </c>
      <c r="BD116" s="325">
        <f>SUM(BD30:BD115)</f>
        <v>0</v>
      </c>
      <c r="BE116" s="325">
        <f>SUM(BE30:BE115)</f>
        <v>0</v>
      </c>
    </row>
    <row r="117" spans="1:15" ht="12.75">
      <c r="A117" s="282" t="s">
        <v>97</v>
      </c>
      <c r="B117" s="283" t="s">
        <v>433</v>
      </c>
      <c r="C117" s="284" t="s">
        <v>434</v>
      </c>
      <c r="D117" s="285"/>
      <c r="E117" s="286"/>
      <c r="F117" s="286"/>
      <c r="G117" s="287"/>
      <c r="H117" s="288"/>
      <c r="I117" s="289"/>
      <c r="J117" s="290"/>
      <c r="K117" s="291"/>
      <c r="O117" s="292">
        <v>1</v>
      </c>
    </row>
    <row r="118" spans="1:80" ht="12.75">
      <c r="A118" s="293">
        <v>31</v>
      </c>
      <c r="B118" s="294" t="s">
        <v>436</v>
      </c>
      <c r="C118" s="295" t="s">
        <v>437</v>
      </c>
      <c r="D118" s="296" t="s">
        <v>328</v>
      </c>
      <c r="E118" s="297">
        <v>0.336</v>
      </c>
      <c r="F118" s="297">
        <v>0</v>
      </c>
      <c r="G118" s="298">
        <f>E118*F118</f>
        <v>0</v>
      </c>
      <c r="H118" s="299">
        <v>0</v>
      </c>
      <c r="I118" s="300">
        <f>E118*H118</f>
        <v>0</v>
      </c>
      <c r="J118" s="299"/>
      <c r="K118" s="300">
        <f>E118*J118</f>
        <v>0</v>
      </c>
      <c r="O118" s="292">
        <v>2</v>
      </c>
      <c r="AA118" s="261">
        <v>8</v>
      </c>
      <c r="AB118" s="261">
        <v>0</v>
      </c>
      <c r="AC118" s="261">
        <v>3</v>
      </c>
      <c r="AZ118" s="261">
        <v>1</v>
      </c>
      <c r="BA118" s="261">
        <f>IF(AZ118=1,G118,0)</f>
        <v>0</v>
      </c>
      <c r="BB118" s="261">
        <f>IF(AZ118=2,G118,0)</f>
        <v>0</v>
      </c>
      <c r="BC118" s="261">
        <f>IF(AZ118=3,G118,0)</f>
        <v>0</v>
      </c>
      <c r="BD118" s="261">
        <f>IF(AZ118=4,G118,0)</f>
        <v>0</v>
      </c>
      <c r="BE118" s="261">
        <f>IF(AZ118=5,G118,0)</f>
        <v>0</v>
      </c>
      <c r="CA118" s="292">
        <v>8</v>
      </c>
      <c r="CB118" s="292">
        <v>0</v>
      </c>
    </row>
    <row r="119" spans="1:80" ht="12.75">
      <c r="A119" s="293">
        <v>32</v>
      </c>
      <c r="B119" s="294" t="s">
        <v>438</v>
      </c>
      <c r="C119" s="295" t="s">
        <v>439</v>
      </c>
      <c r="D119" s="296" t="s">
        <v>328</v>
      </c>
      <c r="E119" s="297">
        <v>0.336</v>
      </c>
      <c r="F119" s="297">
        <v>0</v>
      </c>
      <c r="G119" s="298">
        <f>E119*F119</f>
        <v>0</v>
      </c>
      <c r="H119" s="299">
        <v>0</v>
      </c>
      <c r="I119" s="300">
        <f>E119*H119</f>
        <v>0</v>
      </c>
      <c r="J119" s="299"/>
      <c r="K119" s="300">
        <f>E119*J119</f>
        <v>0</v>
      </c>
      <c r="O119" s="292">
        <v>2</v>
      </c>
      <c r="AA119" s="261">
        <v>8</v>
      </c>
      <c r="AB119" s="261">
        <v>0</v>
      </c>
      <c r="AC119" s="261">
        <v>3</v>
      </c>
      <c r="AZ119" s="261">
        <v>1</v>
      </c>
      <c r="BA119" s="261">
        <f>IF(AZ119=1,G119,0)</f>
        <v>0</v>
      </c>
      <c r="BB119" s="261">
        <f>IF(AZ119=2,G119,0)</f>
        <v>0</v>
      </c>
      <c r="BC119" s="261">
        <f>IF(AZ119=3,G119,0)</f>
        <v>0</v>
      </c>
      <c r="BD119" s="261">
        <f>IF(AZ119=4,G119,0)</f>
        <v>0</v>
      </c>
      <c r="BE119" s="261">
        <f>IF(AZ119=5,G119,0)</f>
        <v>0</v>
      </c>
      <c r="CA119" s="292">
        <v>8</v>
      </c>
      <c r="CB119" s="292">
        <v>0</v>
      </c>
    </row>
    <row r="120" spans="1:80" ht="12.75">
      <c r="A120" s="293">
        <v>33</v>
      </c>
      <c r="B120" s="294" t="s">
        <v>440</v>
      </c>
      <c r="C120" s="295" t="s">
        <v>441</v>
      </c>
      <c r="D120" s="296" t="s">
        <v>328</v>
      </c>
      <c r="E120" s="297">
        <v>0.336</v>
      </c>
      <c r="F120" s="297">
        <v>0</v>
      </c>
      <c r="G120" s="298">
        <f>E120*F120</f>
        <v>0</v>
      </c>
      <c r="H120" s="299">
        <v>0</v>
      </c>
      <c r="I120" s="300">
        <f>E120*H120</f>
        <v>0</v>
      </c>
      <c r="J120" s="299"/>
      <c r="K120" s="300">
        <f>E120*J120</f>
        <v>0</v>
      </c>
      <c r="O120" s="292">
        <v>2</v>
      </c>
      <c r="AA120" s="261">
        <v>8</v>
      </c>
      <c r="AB120" s="261">
        <v>0</v>
      </c>
      <c r="AC120" s="261">
        <v>3</v>
      </c>
      <c r="AZ120" s="261">
        <v>1</v>
      </c>
      <c r="BA120" s="261">
        <f>IF(AZ120=1,G120,0)</f>
        <v>0</v>
      </c>
      <c r="BB120" s="261">
        <f>IF(AZ120=2,G120,0)</f>
        <v>0</v>
      </c>
      <c r="BC120" s="261">
        <f>IF(AZ120=3,G120,0)</f>
        <v>0</v>
      </c>
      <c r="BD120" s="261">
        <f>IF(AZ120=4,G120,0)</f>
        <v>0</v>
      </c>
      <c r="BE120" s="261">
        <f>IF(AZ120=5,G120,0)</f>
        <v>0</v>
      </c>
      <c r="CA120" s="292">
        <v>8</v>
      </c>
      <c r="CB120" s="292">
        <v>0</v>
      </c>
    </row>
    <row r="121" spans="1:80" ht="12.75">
      <c r="A121" s="293">
        <v>34</v>
      </c>
      <c r="B121" s="294" t="s">
        <v>442</v>
      </c>
      <c r="C121" s="295" t="s">
        <v>443</v>
      </c>
      <c r="D121" s="296" t="s">
        <v>328</v>
      </c>
      <c r="E121" s="297">
        <v>4.704</v>
      </c>
      <c r="F121" s="297">
        <v>0</v>
      </c>
      <c r="G121" s="298">
        <f>E121*F121</f>
        <v>0</v>
      </c>
      <c r="H121" s="299">
        <v>0</v>
      </c>
      <c r="I121" s="300">
        <f>E121*H121</f>
        <v>0</v>
      </c>
      <c r="J121" s="299"/>
      <c r="K121" s="300">
        <f>E121*J121</f>
        <v>0</v>
      </c>
      <c r="O121" s="292">
        <v>2</v>
      </c>
      <c r="AA121" s="261">
        <v>8</v>
      </c>
      <c r="AB121" s="261">
        <v>0</v>
      </c>
      <c r="AC121" s="261">
        <v>3</v>
      </c>
      <c r="AZ121" s="261">
        <v>1</v>
      </c>
      <c r="BA121" s="261">
        <f>IF(AZ121=1,G121,0)</f>
        <v>0</v>
      </c>
      <c r="BB121" s="261">
        <f>IF(AZ121=2,G121,0)</f>
        <v>0</v>
      </c>
      <c r="BC121" s="261">
        <f>IF(AZ121=3,G121,0)</f>
        <v>0</v>
      </c>
      <c r="BD121" s="261">
        <f>IF(AZ121=4,G121,0)</f>
        <v>0</v>
      </c>
      <c r="BE121" s="261">
        <f>IF(AZ121=5,G121,0)</f>
        <v>0</v>
      </c>
      <c r="CA121" s="292">
        <v>8</v>
      </c>
      <c r="CB121" s="292">
        <v>0</v>
      </c>
    </row>
    <row r="122" spans="1:80" ht="12.75">
      <c r="A122" s="293">
        <v>35</v>
      </c>
      <c r="B122" s="294" t="s">
        <v>444</v>
      </c>
      <c r="C122" s="295" t="s">
        <v>445</v>
      </c>
      <c r="D122" s="296" t="s">
        <v>328</v>
      </c>
      <c r="E122" s="297">
        <v>0.336</v>
      </c>
      <c r="F122" s="297">
        <v>0</v>
      </c>
      <c r="G122" s="298">
        <f>E122*F122</f>
        <v>0</v>
      </c>
      <c r="H122" s="299">
        <v>0</v>
      </c>
      <c r="I122" s="300">
        <f>E122*H122</f>
        <v>0</v>
      </c>
      <c r="J122" s="299"/>
      <c r="K122" s="300">
        <f>E122*J122</f>
        <v>0</v>
      </c>
      <c r="O122" s="292">
        <v>2</v>
      </c>
      <c r="AA122" s="261">
        <v>8</v>
      </c>
      <c r="AB122" s="261">
        <v>0</v>
      </c>
      <c r="AC122" s="261">
        <v>3</v>
      </c>
      <c r="AZ122" s="261">
        <v>1</v>
      </c>
      <c r="BA122" s="261">
        <f>IF(AZ122=1,G122,0)</f>
        <v>0</v>
      </c>
      <c r="BB122" s="261">
        <f>IF(AZ122=2,G122,0)</f>
        <v>0</v>
      </c>
      <c r="BC122" s="261">
        <f>IF(AZ122=3,G122,0)</f>
        <v>0</v>
      </c>
      <c r="BD122" s="261">
        <f>IF(AZ122=4,G122,0)</f>
        <v>0</v>
      </c>
      <c r="BE122" s="261">
        <f>IF(AZ122=5,G122,0)</f>
        <v>0</v>
      </c>
      <c r="CA122" s="292">
        <v>8</v>
      </c>
      <c r="CB122" s="292">
        <v>0</v>
      </c>
    </row>
    <row r="123" spans="1:80" ht="12.75">
      <c r="A123" s="293">
        <v>36</v>
      </c>
      <c r="B123" s="294" t="s">
        <v>446</v>
      </c>
      <c r="C123" s="295" t="s">
        <v>447</v>
      </c>
      <c r="D123" s="296" t="s">
        <v>328</v>
      </c>
      <c r="E123" s="297">
        <v>0.672</v>
      </c>
      <c r="F123" s="297">
        <v>0</v>
      </c>
      <c r="G123" s="298">
        <f>E123*F123</f>
        <v>0</v>
      </c>
      <c r="H123" s="299">
        <v>0</v>
      </c>
      <c r="I123" s="300">
        <f>E123*H123</f>
        <v>0</v>
      </c>
      <c r="J123" s="299"/>
      <c r="K123" s="300">
        <f>E123*J123</f>
        <v>0</v>
      </c>
      <c r="O123" s="292">
        <v>2</v>
      </c>
      <c r="AA123" s="261">
        <v>8</v>
      </c>
      <c r="AB123" s="261">
        <v>0</v>
      </c>
      <c r="AC123" s="261">
        <v>3</v>
      </c>
      <c r="AZ123" s="261">
        <v>1</v>
      </c>
      <c r="BA123" s="261">
        <f>IF(AZ123=1,G123,0)</f>
        <v>0</v>
      </c>
      <c r="BB123" s="261">
        <f>IF(AZ123=2,G123,0)</f>
        <v>0</v>
      </c>
      <c r="BC123" s="261">
        <f>IF(AZ123=3,G123,0)</f>
        <v>0</v>
      </c>
      <c r="BD123" s="261">
        <f>IF(AZ123=4,G123,0)</f>
        <v>0</v>
      </c>
      <c r="BE123" s="261">
        <f>IF(AZ123=5,G123,0)</f>
        <v>0</v>
      </c>
      <c r="CA123" s="292">
        <v>8</v>
      </c>
      <c r="CB123" s="292">
        <v>0</v>
      </c>
    </row>
    <row r="124" spans="1:80" ht="12.75">
      <c r="A124" s="293">
        <v>37</v>
      </c>
      <c r="B124" s="294" t="s">
        <v>448</v>
      </c>
      <c r="C124" s="295" t="s">
        <v>449</v>
      </c>
      <c r="D124" s="296" t="s">
        <v>328</v>
      </c>
      <c r="E124" s="297">
        <v>0.336</v>
      </c>
      <c r="F124" s="297">
        <v>0</v>
      </c>
      <c r="G124" s="298">
        <f>E124*F124</f>
        <v>0</v>
      </c>
      <c r="H124" s="299">
        <v>0</v>
      </c>
      <c r="I124" s="300">
        <f>E124*H124</f>
        <v>0</v>
      </c>
      <c r="J124" s="299"/>
      <c r="K124" s="300">
        <f>E124*J124</f>
        <v>0</v>
      </c>
      <c r="O124" s="292">
        <v>2</v>
      </c>
      <c r="AA124" s="261">
        <v>8</v>
      </c>
      <c r="AB124" s="261">
        <v>0</v>
      </c>
      <c r="AC124" s="261">
        <v>3</v>
      </c>
      <c r="AZ124" s="261">
        <v>1</v>
      </c>
      <c r="BA124" s="261">
        <f>IF(AZ124=1,G124,0)</f>
        <v>0</v>
      </c>
      <c r="BB124" s="261">
        <f>IF(AZ124=2,G124,0)</f>
        <v>0</v>
      </c>
      <c r="BC124" s="261">
        <f>IF(AZ124=3,G124,0)</f>
        <v>0</v>
      </c>
      <c r="BD124" s="261">
        <f>IF(AZ124=4,G124,0)</f>
        <v>0</v>
      </c>
      <c r="BE124" s="261">
        <f>IF(AZ124=5,G124,0)</f>
        <v>0</v>
      </c>
      <c r="CA124" s="292">
        <v>8</v>
      </c>
      <c r="CB124" s="292">
        <v>0</v>
      </c>
    </row>
    <row r="125" spans="1:80" ht="12.75">
      <c r="A125" s="293">
        <v>38</v>
      </c>
      <c r="B125" s="294" t="s">
        <v>450</v>
      </c>
      <c r="C125" s="295" t="s">
        <v>451</v>
      </c>
      <c r="D125" s="296" t="s">
        <v>328</v>
      </c>
      <c r="E125" s="297">
        <v>0.336</v>
      </c>
      <c r="F125" s="297">
        <v>0</v>
      </c>
      <c r="G125" s="298">
        <f>E125*F125</f>
        <v>0</v>
      </c>
      <c r="H125" s="299">
        <v>0</v>
      </c>
      <c r="I125" s="300">
        <f>E125*H125</f>
        <v>0</v>
      </c>
      <c r="J125" s="299"/>
      <c r="K125" s="300">
        <f>E125*J125</f>
        <v>0</v>
      </c>
      <c r="O125" s="292">
        <v>2</v>
      </c>
      <c r="AA125" s="261">
        <v>8</v>
      </c>
      <c r="AB125" s="261">
        <v>0</v>
      </c>
      <c r="AC125" s="261">
        <v>3</v>
      </c>
      <c r="AZ125" s="261">
        <v>1</v>
      </c>
      <c r="BA125" s="261">
        <f>IF(AZ125=1,G125,0)</f>
        <v>0</v>
      </c>
      <c r="BB125" s="261">
        <f>IF(AZ125=2,G125,0)</f>
        <v>0</v>
      </c>
      <c r="BC125" s="261">
        <f>IF(AZ125=3,G125,0)</f>
        <v>0</v>
      </c>
      <c r="BD125" s="261">
        <f>IF(AZ125=4,G125,0)</f>
        <v>0</v>
      </c>
      <c r="BE125" s="261">
        <f>IF(AZ125=5,G125,0)</f>
        <v>0</v>
      </c>
      <c r="CA125" s="292">
        <v>8</v>
      </c>
      <c r="CB125" s="292">
        <v>0</v>
      </c>
    </row>
    <row r="126" spans="1:15" ht="12.75">
      <c r="A126" s="301"/>
      <c r="B126" s="302"/>
      <c r="C126" s="303" t="s">
        <v>452</v>
      </c>
      <c r="D126" s="304"/>
      <c r="E126" s="304"/>
      <c r="F126" s="304"/>
      <c r="G126" s="305"/>
      <c r="I126" s="306"/>
      <c r="K126" s="306"/>
      <c r="L126" s="307" t="s">
        <v>452</v>
      </c>
      <c r="O126" s="292">
        <v>3</v>
      </c>
    </row>
    <row r="127" spans="1:57" ht="12.75">
      <c r="A127" s="316"/>
      <c r="B127" s="317" t="s">
        <v>100</v>
      </c>
      <c r="C127" s="318" t="s">
        <v>435</v>
      </c>
      <c r="D127" s="319"/>
      <c r="E127" s="320"/>
      <c r="F127" s="321"/>
      <c r="G127" s="322">
        <f>SUM(G117:G126)</f>
        <v>0</v>
      </c>
      <c r="H127" s="323"/>
      <c r="I127" s="324">
        <f>SUM(I117:I126)</f>
        <v>0</v>
      </c>
      <c r="J127" s="323"/>
      <c r="K127" s="324">
        <f>SUM(K117:K126)</f>
        <v>0</v>
      </c>
      <c r="O127" s="292">
        <v>4</v>
      </c>
      <c r="BA127" s="325">
        <f>SUM(BA117:BA126)</f>
        <v>0</v>
      </c>
      <c r="BB127" s="325">
        <f>SUM(BB117:BB126)</f>
        <v>0</v>
      </c>
      <c r="BC127" s="325">
        <f>SUM(BC117:BC126)</f>
        <v>0</v>
      </c>
      <c r="BD127" s="325">
        <f>SUM(BD117:BD126)</f>
        <v>0</v>
      </c>
      <c r="BE127" s="325">
        <f>SUM(BE117:BE126)</f>
        <v>0</v>
      </c>
    </row>
    <row r="128" ht="12.75">
      <c r="E128" s="261"/>
    </row>
    <row r="129" ht="12.75">
      <c r="E129" s="261"/>
    </row>
    <row r="130" ht="12.75">
      <c r="E130" s="261"/>
    </row>
    <row r="131" ht="12.75">
      <c r="E131" s="261"/>
    </row>
    <row r="132" ht="12.75">
      <c r="E132" s="261"/>
    </row>
    <row r="133" ht="12.75">
      <c r="E133" s="261"/>
    </row>
    <row r="134" ht="12.75">
      <c r="E134" s="261"/>
    </row>
    <row r="135" ht="12.75">
      <c r="E135" s="261"/>
    </row>
    <row r="136" ht="12.75">
      <c r="E136" s="261"/>
    </row>
    <row r="137" ht="12.75">
      <c r="E137" s="261"/>
    </row>
    <row r="138" ht="12.75">
      <c r="E138" s="261"/>
    </row>
    <row r="139" ht="12.75">
      <c r="E139" s="261"/>
    </row>
    <row r="140" ht="12.75">
      <c r="E140" s="261"/>
    </row>
    <row r="141" ht="12.75">
      <c r="E141" s="261"/>
    </row>
    <row r="142" ht="12.75">
      <c r="E142" s="261"/>
    </row>
    <row r="143" ht="12.75">
      <c r="E143" s="261"/>
    </row>
    <row r="144" ht="12.75">
      <c r="E144" s="261"/>
    </row>
    <row r="145" ht="12.75">
      <c r="E145" s="261"/>
    </row>
    <row r="146" ht="12.75">
      <c r="E146" s="261"/>
    </row>
    <row r="147" ht="12.75">
      <c r="E147" s="261"/>
    </row>
    <row r="148" ht="12.75">
      <c r="E148" s="261"/>
    </row>
    <row r="149" ht="12.75">
      <c r="E149" s="261"/>
    </row>
    <row r="150" ht="12.75">
      <c r="E150" s="261"/>
    </row>
    <row r="151" spans="1:7" ht="12.75">
      <c r="A151" s="315"/>
      <c r="B151" s="315"/>
      <c r="C151" s="315"/>
      <c r="D151" s="315"/>
      <c r="E151" s="315"/>
      <c r="F151" s="315"/>
      <c r="G151" s="315"/>
    </row>
    <row r="152" spans="1:7" ht="12.75">
      <c r="A152" s="315"/>
      <c r="B152" s="315"/>
      <c r="C152" s="315"/>
      <c r="D152" s="315"/>
      <c r="E152" s="315"/>
      <c r="F152" s="315"/>
      <c r="G152" s="315"/>
    </row>
    <row r="153" spans="1:7" ht="12.75">
      <c r="A153" s="315"/>
      <c r="B153" s="315"/>
      <c r="C153" s="315"/>
      <c r="D153" s="315"/>
      <c r="E153" s="315"/>
      <c r="F153" s="315"/>
      <c r="G153" s="315"/>
    </row>
    <row r="154" spans="1:7" ht="12.75">
      <c r="A154" s="315"/>
      <c r="B154" s="315"/>
      <c r="C154" s="315"/>
      <c r="D154" s="315"/>
      <c r="E154" s="315"/>
      <c r="F154" s="315"/>
      <c r="G154" s="315"/>
    </row>
    <row r="155" ht="12.75">
      <c r="E155" s="261"/>
    </row>
    <row r="156" ht="12.75">
      <c r="E156" s="261"/>
    </row>
    <row r="157" ht="12.75">
      <c r="E157" s="261"/>
    </row>
    <row r="158" ht="12.75">
      <c r="E158" s="261"/>
    </row>
    <row r="159" ht="12.75">
      <c r="E159" s="261"/>
    </row>
    <row r="160" ht="12.75">
      <c r="E160" s="261"/>
    </row>
    <row r="161" ht="12.75">
      <c r="E161" s="261"/>
    </row>
    <row r="162" ht="12.75">
      <c r="E162" s="261"/>
    </row>
    <row r="163" ht="12.75">
      <c r="E163" s="261"/>
    </row>
    <row r="164" ht="12.75">
      <c r="E164" s="261"/>
    </row>
    <row r="165" ht="12.75">
      <c r="E165" s="261"/>
    </row>
    <row r="166" ht="12.75">
      <c r="E166" s="261"/>
    </row>
    <row r="167" ht="12.75">
      <c r="E167" s="261"/>
    </row>
    <row r="168" ht="12.75">
      <c r="E168" s="261"/>
    </row>
    <row r="169" ht="12.75">
      <c r="E169" s="261"/>
    </row>
    <row r="170" ht="12.75">
      <c r="E170" s="261"/>
    </row>
    <row r="171" ht="12.75">
      <c r="E171" s="261"/>
    </row>
    <row r="172" ht="12.75">
      <c r="E172" s="261"/>
    </row>
    <row r="173" ht="12.75">
      <c r="E173" s="261"/>
    </row>
    <row r="174" ht="12.75">
      <c r="E174" s="261"/>
    </row>
    <row r="175" ht="12.75">
      <c r="E175" s="261"/>
    </row>
    <row r="176" ht="12.75">
      <c r="E176" s="261"/>
    </row>
    <row r="177" ht="12.75">
      <c r="E177" s="261"/>
    </row>
    <row r="178" ht="12.75">
      <c r="E178" s="261"/>
    </row>
    <row r="179" ht="12.75">
      <c r="E179" s="261"/>
    </row>
    <row r="180" ht="12.75">
      <c r="E180" s="261"/>
    </row>
    <row r="181" ht="12.75">
      <c r="E181" s="261"/>
    </row>
    <row r="182" ht="12.75">
      <c r="E182" s="261"/>
    </row>
    <row r="183" ht="12.75">
      <c r="E183" s="261"/>
    </row>
    <row r="184" ht="12.75">
      <c r="E184" s="261"/>
    </row>
    <row r="185" ht="12.75">
      <c r="E185" s="261"/>
    </row>
    <row r="186" spans="1:2" ht="12.75">
      <c r="A186" s="326"/>
      <c r="B186" s="326"/>
    </row>
    <row r="187" spans="1:7" ht="12.75">
      <c r="A187" s="315"/>
      <c r="B187" s="315"/>
      <c r="C187" s="327"/>
      <c r="D187" s="327"/>
      <c r="E187" s="328"/>
      <c r="F187" s="327"/>
      <c r="G187" s="329"/>
    </row>
    <row r="188" spans="1:7" ht="12.75">
      <c r="A188" s="330"/>
      <c r="B188" s="330"/>
      <c r="C188" s="315"/>
      <c r="D188" s="315"/>
      <c r="E188" s="331"/>
      <c r="F188" s="315"/>
      <c r="G188" s="315"/>
    </row>
    <row r="189" spans="1:7" ht="12.75">
      <c r="A189" s="315"/>
      <c r="B189" s="315"/>
      <c r="C189" s="315"/>
      <c r="D189" s="315"/>
      <c r="E189" s="331"/>
      <c r="F189" s="315"/>
      <c r="G189" s="315"/>
    </row>
    <row r="190" spans="1:7" ht="12.75">
      <c r="A190" s="315"/>
      <c r="B190" s="315"/>
      <c r="C190" s="315"/>
      <c r="D190" s="315"/>
      <c r="E190" s="331"/>
      <c r="F190" s="315"/>
      <c r="G190" s="315"/>
    </row>
    <row r="191" spans="1:7" ht="12.75">
      <c r="A191" s="315"/>
      <c r="B191" s="315"/>
      <c r="C191" s="315"/>
      <c r="D191" s="315"/>
      <c r="E191" s="331"/>
      <c r="F191" s="315"/>
      <c r="G191" s="315"/>
    </row>
    <row r="192" spans="1:7" ht="12.75">
      <c r="A192" s="315"/>
      <c r="B192" s="315"/>
      <c r="C192" s="315"/>
      <c r="D192" s="315"/>
      <c r="E192" s="331"/>
      <c r="F192" s="315"/>
      <c r="G192" s="315"/>
    </row>
    <row r="193" spans="1:7" ht="12.75">
      <c r="A193" s="315"/>
      <c r="B193" s="315"/>
      <c r="C193" s="315"/>
      <c r="D193" s="315"/>
      <c r="E193" s="331"/>
      <c r="F193" s="315"/>
      <c r="G193" s="315"/>
    </row>
    <row r="194" spans="1:7" ht="12.75">
      <c r="A194" s="315"/>
      <c r="B194" s="315"/>
      <c r="C194" s="315"/>
      <c r="D194" s="315"/>
      <c r="E194" s="331"/>
      <c r="F194" s="315"/>
      <c r="G194" s="315"/>
    </row>
    <row r="195" spans="1:7" ht="12.75">
      <c r="A195" s="315"/>
      <c r="B195" s="315"/>
      <c r="C195" s="315"/>
      <c r="D195" s="315"/>
      <c r="E195" s="331"/>
      <c r="F195" s="315"/>
      <c r="G195" s="315"/>
    </row>
    <row r="196" spans="1:7" ht="12.75">
      <c r="A196" s="315"/>
      <c r="B196" s="315"/>
      <c r="C196" s="315"/>
      <c r="D196" s="315"/>
      <c r="E196" s="331"/>
      <c r="F196" s="315"/>
      <c r="G196" s="315"/>
    </row>
    <row r="197" spans="1:7" ht="12.75">
      <c r="A197" s="315"/>
      <c r="B197" s="315"/>
      <c r="C197" s="315"/>
      <c r="D197" s="315"/>
      <c r="E197" s="331"/>
      <c r="F197" s="315"/>
      <c r="G197" s="315"/>
    </row>
    <row r="198" spans="1:7" ht="12.75">
      <c r="A198" s="315"/>
      <c r="B198" s="315"/>
      <c r="C198" s="315"/>
      <c r="D198" s="315"/>
      <c r="E198" s="331"/>
      <c r="F198" s="315"/>
      <c r="G198" s="315"/>
    </row>
    <row r="199" spans="1:7" ht="12.75">
      <c r="A199" s="315"/>
      <c r="B199" s="315"/>
      <c r="C199" s="315"/>
      <c r="D199" s="315"/>
      <c r="E199" s="331"/>
      <c r="F199" s="315"/>
      <c r="G199" s="315"/>
    </row>
    <row r="200" spans="1:7" ht="12.75">
      <c r="A200" s="315"/>
      <c r="B200" s="315"/>
      <c r="C200" s="315"/>
      <c r="D200" s="315"/>
      <c r="E200" s="331"/>
      <c r="F200" s="315"/>
      <c r="G200" s="315"/>
    </row>
  </sheetData>
  <mergeCells count="75">
    <mergeCell ref="C109:D109"/>
    <mergeCell ref="C111:D111"/>
    <mergeCell ref="C113:G113"/>
    <mergeCell ref="C115:G115"/>
    <mergeCell ref="C126:G126"/>
    <mergeCell ref="C101:D101"/>
    <mergeCell ref="C102:D102"/>
    <mergeCell ref="C103:D103"/>
    <mergeCell ref="C104:D104"/>
    <mergeCell ref="C105:D105"/>
    <mergeCell ref="C107:D107"/>
    <mergeCell ref="C95:D95"/>
    <mergeCell ref="C96:D96"/>
    <mergeCell ref="C97:D97"/>
    <mergeCell ref="C98:D98"/>
    <mergeCell ref="C99:D99"/>
    <mergeCell ref="C100:D100"/>
    <mergeCell ref="C88:D88"/>
    <mergeCell ref="C89:D89"/>
    <mergeCell ref="C90:D90"/>
    <mergeCell ref="C92:G92"/>
    <mergeCell ref="C93:D93"/>
    <mergeCell ref="C94:D94"/>
    <mergeCell ref="C80:D80"/>
    <mergeCell ref="C81:D81"/>
    <mergeCell ref="C82:D82"/>
    <mergeCell ref="C83:D83"/>
    <mergeCell ref="C85:G85"/>
    <mergeCell ref="C87:G87"/>
    <mergeCell ref="C73:D73"/>
    <mergeCell ref="C74:D74"/>
    <mergeCell ref="C75:D75"/>
    <mergeCell ref="C77:G77"/>
    <mergeCell ref="C78:D78"/>
    <mergeCell ref="C79:D79"/>
    <mergeCell ref="C65:D65"/>
    <mergeCell ref="C67:G67"/>
    <mergeCell ref="C68:D68"/>
    <mergeCell ref="C69:D69"/>
    <mergeCell ref="C71:G71"/>
    <mergeCell ref="C72:D72"/>
    <mergeCell ref="C55:G55"/>
    <mergeCell ref="C57:G57"/>
    <mergeCell ref="C59:G59"/>
    <mergeCell ref="C61:G61"/>
    <mergeCell ref="C63:G63"/>
    <mergeCell ref="C64:D64"/>
    <mergeCell ref="C45:D45"/>
    <mergeCell ref="C47:D47"/>
    <mergeCell ref="C48:D48"/>
    <mergeCell ref="C50:D50"/>
    <mergeCell ref="C51:D51"/>
    <mergeCell ref="C53:G53"/>
    <mergeCell ref="C38:D38"/>
    <mergeCell ref="C39:D39"/>
    <mergeCell ref="C40:D40"/>
    <mergeCell ref="C41:D41"/>
    <mergeCell ref="C43:G43"/>
    <mergeCell ref="C44:D44"/>
    <mergeCell ref="C25:G25"/>
    <mergeCell ref="C32:G32"/>
    <mergeCell ref="C33:D33"/>
    <mergeCell ref="C34:D34"/>
    <mergeCell ref="C35:D35"/>
    <mergeCell ref="C37:G37"/>
    <mergeCell ref="C13:D13"/>
    <mergeCell ref="C15:D15"/>
    <mergeCell ref="C19:G19"/>
    <mergeCell ref="C21:G21"/>
    <mergeCell ref="C22:D22"/>
    <mergeCell ref="C23:D23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109</v>
      </c>
      <c r="D2" s="105" t="s">
        <v>110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106</v>
      </c>
      <c r="B5" s="118"/>
      <c r="C5" s="119" t="s">
        <v>107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'001 01 Rek'!E8</f>
        <v>0</v>
      </c>
      <c r="D15" s="160" t="str">
        <f>'001 01 Rek'!A13</f>
        <v>Ztížené výrobní podmínky</v>
      </c>
      <c r="E15" s="161"/>
      <c r="F15" s="162"/>
      <c r="G15" s="159">
        <f>'001 01 Rek'!I13</f>
        <v>0</v>
      </c>
    </row>
    <row r="16" spans="1:7" ht="15.95" customHeight="1">
      <c r="A16" s="157" t="s">
        <v>52</v>
      </c>
      <c r="B16" s="158" t="s">
        <v>53</v>
      </c>
      <c r="C16" s="159">
        <f>'001 01 Rek'!F8</f>
        <v>0</v>
      </c>
      <c r="D16" s="109" t="str">
        <f>'001 01 Rek'!A14</f>
        <v>Oborová přirážka</v>
      </c>
      <c r="E16" s="163"/>
      <c r="F16" s="164"/>
      <c r="G16" s="159">
        <f>'001 01 Rek'!I14</f>
        <v>0</v>
      </c>
    </row>
    <row r="17" spans="1:7" ht="15.95" customHeight="1">
      <c r="A17" s="157" t="s">
        <v>54</v>
      </c>
      <c r="B17" s="158" t="s">
        <v>55</v>
      </c>
      <c r="C17" s="159">
        <f>'001 01 Rek'!H8</f>
        <v>0</v>
      </c>
      <c r="D17" s="109" t="str">
        <f>'001 01 Rek'!A15</f>
        <v>Přesun stavebních kapacit</v>
      </c>
      <c r="E17" s="163"/>
      <c r="F17" s="164"/>
      <c r="G17" s="159">
        <f>'001 01 Rek'!I15</f>
        <v>0</v>
      </c>
    </row>
    <row r="18" spans="1:7" ht="15.95" customHeight="1">
      <c r="A18" s="165" t="s">
        <v>56</v>
      </c>
      <c r="B18" s="166" t="s">
        <v>57</v>
      </c>
      <c r="C18" s="159">
        <f>'001 01 Rek'!G8</f>
        <v>0</v>
      </c>
      <c r="D18" s="109" t="str">
        <f>'001 01 Rek'!A16</f>
        <v>Mimostaveništní doprava</v>
      </c>
      <c r="E18" s="163"/>
      <c r="F18" s="164"/>
      <c r="G18" s="159">
        <f>'001 01 Rek'!I16</f>
        <v>0</v>
      </c>
    </row>
    <row r="19" spans="1:7" ht="15.95" customHeight="1">
      <c r="A19" s="167" t="s">
        <v>58</v>
      </c>
      <c r="B19" s="158"/>
      <c r="C19" s="159">
        <f>SUM(C15:C18)</f>
        <v>0</v>
      </c>
      <c r="D19" s="109" t="str">
        <f>'001 01 Rek'!A17</f>
        <v>Zařízení staveniště</v>
      </c>
      <c r="E19" s="163"/>
      <c r="F19" s="164"/>
      <c r="G19" s="159">
        <f>'001 01 Rek'!I17</f>
        <v>0</v>
      </c>
    </row>
    <row r="20" spans="1:7" ht="15.95" customHeight="1">
      <c r="A20" s="167"/>
      <c r="B20" s="158"/>
      <c r="C20" s="159"/>
      <c r="D20" s="109" t="str">
        <f>'001 01 Rek'!A18</f>
        <v>Provoz investora</v>
      </c>
      <c r="E20" s="163"/>
      <c r="F20" s="164"/>
      <c r="G20" s="159">
        <f>'001 01 Rek'!I18</f>
        <v>0</v>
      </c>
    </row>
    <row r="21" spans="1:7" ht="15.95" customHeight="1">
      <c r="A21" s="167" t="s">
        <v>29</v>
      </c>
      <c r="B21" s="158"/>
      <c r="C21" s="159">
        <f>'001 01 Rek'!I8</f>
        <v>0</v>
      </c>
      <c r="D21" s="109" t="str">
        <f>'001 01 Rek'!A19</f>
        <v>Kompletační činnost (IČD)</v>
      </c>
      <c r="E21" s="163"/>
      <c r="F21" s="164"/>
      <c r="G21" s="159">
        <f>'001 01 Rek'!I19</f>
        <v>0</v>
      </c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'001 01 Rek'!H21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109</v>
      </c>
      <c r="I1" s="212"/>
    </row>
    <row r="2" spans="1:9" ht="13.5" thickBot="1">
      <c r="A2" s="213" t="s">
        <v>76</v>
      </c>
      <c r="B2" s="214"/>
      <c r="C2" s="215" t="s">
        <v>108</v>
      </c>
      <c r="D2" s="216"/>
      <c r="E2" s="217"/>
      <c r="F2" s="216"/>
      <c r="G2" s="218" t="s">
        <v>110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3.5" thickBot="1">
      <c r="A7" s="332" t="str">
        <f>'001 01 Pol'!B7</f>
        <v>799</v>
      </c>
      <c r="B7" s="70" t="str">
        <f>'001 01 Pol'!C7</f>
        <v>Ostatní</v>
      </c>
      <c r="D7" s="230"/>
      <c r="E7" s="333">
        <f>'001 01 Pol'!BA21</f>
        <v>0</v>
      </c>
      <c r="F7" s="334">
        <f>'001 01 Pol'!BB21</f>
        <v>0</v>
      </c>
      <c r="G7" s="334">
        <f>'001 01 Pol'!BC21</f>
        <v>0</v>
      </c>
      <c r="H7" s="334">
        <f>'001 01 Pol'!BD21</f>
        <v>0</v>
      </c>
      <c r="I7" s="335">
        <f>'001 01 Pol'!BE21</f>
        <v>0</v>
      </c>
    </row>
    <row r="8" spans="1:9" s="14" customFormat="1" ht="13.5" thickBot="1">
      <c r="A8" s="231"/>
      <c r="B8" s="232" t="s">
        <v>79</v>
      </c>
      <c r="C8" s="232"/>
      <c r="D8" s="233"/>
      <c r="E8" s="234">
        <f>SUM(E7:E7)</f>
        <v>0</v>
      </c>
      <c r="F8" s="235">
        <f>SUM(F7:F7)</f>
        <v>0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80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81</v>
      </c>
      <c r="B12" s="176"/>
      <c r="C12" s="176"/>
      <c r="D12" s="238"/>
      <c r="E12" s="239" t="s">
        <v>82</v>
      </c>
      <c r="F12" s="240" t="s">
        <v>12</v>
      </c>
      <c r="G12" s="241" t="s">
        <v>83</v>
      </c>
      <c r="H12" s="242"/>
      <c r="I12" s="243" t="s">
        <v>82</v>
      </c>
    </row>
    <row r="13" spans="1:53" ht="12.75">
      <c r="A13" s="167" t="s">
        <v>125</v>
      </c>
      <c r="B13" s="158"/>
      <c r="C13" s="158"/>
      <c r="D13" s="244"/>
      <c r="E13" s="245"/>
      <c r="F13" s="246"/>
      <c r="G13" s="247">
        <v>0</v>
      </c>
      <c r="H13" s="248"/>
      <c r="I13" s="249">
        <f>E13+F13*G13/100</f>
        <v>0</v>
      </c>
      <c r="BA13" s="1">
        <v>0</v>
      </c>
    </row>
    <row r="14" spans="1:53" ht="12.75">
      <c r="A14" s="167" t="s">
        <v>126</v>
      </c>
      <c r="B14" s="158"/>
      <c r="C14" s="158"/>
      <c r="D14" s="244"/>
      <c r="E14" s="245"/>
      <c r="F14" s="246"/>
      <c r="G14" s="247">
        <v>0</v>
      </c>
      <c r="H14" s="248"/>
      <c r="I14" s="249">
        <f>E14+F14*G14/100</f>
        <v>0</v>
      </c>
      <c r="BA14" s="1">
        <v>0</v>
      </c>
    </row>
    <row r="15" spans="1:53" ht="12.75">
      <c r="A15" s="167" t="s">
        <v>127</v>
      </c>
      <c r="B15" s="158"/>
      <c r="C15" s="158"/>
      <c r="D15" s="244"/>
      <c r="E15" s="245"/>
      <c r="F15" s="246"/>
      <c r="G15" s="247">
        <v>0</v>
      </c>
      <c r="H15" s="248"/>
      <c r="I15" s="249">
        <f>E15+F15*G15/100</f>
        <v>0</v>
      </c>
      <c r="BA15" s="1">
        <v>0</v>
      </c>
    </row>
    <row r="16" spans="1:53" ht="12.75">
      <c r="A16" s="167" t="s">
        <v>128</v>
      </c>
      <c r="B16" s="158"/>
      <c r="C16" s="158"/>
      <c r="D16" s="244"/>
      <c r="E16" s="245"/>
      <c r="F16" s="246"/>
      <c r="G16" s="247">
        <v>0</v>
      </c>
      <c r="H16" s="248"/>
      <c r="I16" s="249">
        <f>E16+F16*G16/100</f>
        <v>0</v>
      </c>
      <c r="BA16" s="1">
        <v>0</v>
      </c>
    </row>
    <row r="17" spans="1:53" ht="12.75">
      <c r="A17" s="167" t="s">
        <v>129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1</v>
      </c>
    </row>
    <row r="18" spans="1:53" ht="12.75">
      <c r="A18" s="167" t="s">
        <v>130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1</v>
      </c>
    </row>
    <row r="19" spans="1:53" ht="12.75">
      <c r="A19" s="167" t="s">
        <v>131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2</v>
      </c>
    </row>
    <row r="20" spans="1:53" ht="12.75">
      <c r="A20" s="167" t="s">
        <v>132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2</v>
      </c>
    </row>
    <row r="21" spans="1:9" ht="13.5" thickBot="1">
      <c r="A21" s="250"/>
      <c r="B21" s="251" t="s">
        <v>84</v>
      </c>
      <c r="C21" s="252"/>
      <c r="D21" s="253"/>
      <c r="E21" s="254"/>
      <c r="F21" s="255"/>
      <c r="G21" s="255"/>
      <c r="H21" s="256">
        <f>SUM(I13:I20)</f>
        <v>0</v>
      </c>
      <c r="I21" s="257"/>
    </row>
    <row r="23" spans="2:9" ht="12.75">
      <c r="B23" s="14"/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4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'001 01 Rek'!H1</f>
        <v>01</v>
      </c>
      <c r="G3" s="268"/>
    </row>
    <row r="4" spans="1:7" ht="13.5" thickBot="1">
      <c r="A4" s="269" t="s">
        <v>76</v>
      </c>
      <c r="B4" s="214"/>
      <c r="C4" s="215" t="s">
        <v>108</v>
      </c>
      <c r="D4" s="270"/>
      <c r="E4" s="271" t="str">
        <f>'001 01 Rek'!G2</f>
        <v>Ostatní náklady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111</v>
      </c>
      <c r="C7" s="284" t="s">
        <v>112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114</v>
      </c>
      <c r="C8" s="295" t="s">
        <v>115</v>
      </c>
      <c r="D8" s="296" t="s">
        <v>116</v>
      </c>
      <c r="E8" s="297">
        <v>1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2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2"/>
      <c r="C9" s="303" t="s">
        <v>117</v>
      </c>
      <c r="D9" s="304"/>
      <c r="E9" s="304"/>
      <c r="F9" s="304"/>
      <c r="G9" s="305"/>
      <c r="I9" s="306"/>
      <c r="K9" s="306"/>
      <c r="L9" s="307" t="s">
        <v>117</v>
      </c>
      <c r="O9" s="292">
        <v>3</v>
      </c>
    </row>
    <row r="10" spans="1:15" ht="12.75">
      <c r="A10" s="301"/>
      <c r="B10" s="302"/>
      <c r="C10" s="303"/>
      <c r="D10" s="304"/>
      <c r="E10" s="304"/>
      <c r="F10" s="304"/>
      <c r="G10" s="305"/>
      <c r="I10" s="306"/>
      <c r="K10" s="306"/>
      <c r="L10" s="307"/>
      <c r="O10" s="292">
        <v>3</v>
      </c>
    </row>
    <row r="11" spans="1:15" ht="12.75">
      <c r="A11" s="301"/>
      <c r="B11" s="302"/>
      <c r="C11" s="303" t="s">
        <v>118</v>
      </c>
      <c r="D11" s="304"/>
      <c r="E11" s="304"/>
      <c r="F11" s="304"/>
      <c r="G11" s="305"/>
      <c r="I11" s="306"/>
      <c r="K11" s="306"/>
      <c r="L11" s="307" t="s">
        <v>118</v>
      </c>
      <c r="O11" s="292">
        <v>3</v>
      </c>
    </row>
    <row r="12" spans="1:15" ht="12.75">
      <c r="A12" s="301"/>
      <c r="B12" s="308"/>
      <c r="C12" s="309" t="s">
        <v>98</v>
      </c>
      <c r="D12" s="310"/>
      <c r="E12" s="311">
        <v>1</v>
      </c>
      <c r="F12" s="312"/>
      <c r="G12" s="313"/>
      <c r="H12" s="314"/>
      <c r="I12" s="306"/>
      <c r="J12" s="315"/>
      <c r="K12" s="306"/>
      <c r="M12" s="307">
        <v>1</v>
      </c>
      <c r="O12" s="292"/>
    </row>
    <row r="13" spans="1:80" ht="12.75">
      <c r="A13" s="293">
        <v>2</v>
      </c>
      <c r="B13" s="294" t="s">
        <v>119</v>
      </c>
      <c r="C13" s="295" t="s">
        <v>120</v>
      </c>
      <c r="D13" s="296" t="s">
        <v>116</v>
      </c>
      <c r="E13" s="297">
        <v>1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2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15" ht="22.5">
      <c r="A14" s="301"/>
      <c r="B14" s="302"/>
      <c r="C14" s="303" t="s">
        <v>121</v>
      </c>
      <c r="D14" s="304"/>
      <c r="E14" s="304"/>
      <c r="F14" s="304"/>
      <c r="G14" s="305"/>
      <c r="I14" s="306"/>
      <c r="K14" s="306"/>
      <c r="L14" s="307" t="s">
        <v>121</v>
      </c>
      <c r="O14" s="292">
        <v>3</v>
      </c>
    </row>
    <row r="15" spans="1:15" ht="12.75">
      <c r="A15" s="301"/>
      <c r="B15" s="302"/>
      <c r="C15" s="303"/>
      <c r="D15" s="304"/>
      <c r="E15" s="304"/>
      <c r="F15" s="304"/>
      <c r="G15" s="305"/>
      <c r="I15" s="306"/>
      <c r="K15" s="306"/>
      <c r="L15" s="307"/>
      <c r="O15" s="292">
        <v>3</v>
      </c>
    </row>
    <row r="16" spans="1:15" ht="12.75">
      <c r="A16" s="301"/>
      <c r="B16" s="302"/>
      <c r="C16" s="303"/>
      <c r="D16" s="304"/>
      <c r="E16" s="304"/>
      <c r="F16" s="304"/>
      <c r="G16" s="305"/>
      <c r="I16" s="306"/>
      <c r="K16" s="306"/>
      <c r="L16" s="307"/>
      <c r="O16" s="292">
        <v>3</v>
      </c>
    </row>
    <row r="17" spans="1:15" ht="12.75">
      <c r="A17" s="301"/>
      <c r="B17" s="308"/>
      <c r="C17" s="309" t="s">
        <v>98</v>
      </c>
      <c r="D17" s="310"/>
      <c r="E17" s="311">
        <v>1</v>
      </c>
      <c r="F17" s="312"/>
      <c r="G17" s="313"/>
      <c r="H17" s="314"/>
      <c r="I17" s="306"/>
      <c r="J17" s="315"/>
      <c r="K17" s="306"/>
      <c r="M17" s="307">
        <v>1</v>
      </c>
      <c r="O17" s="292"/>
    </row>
    <row r="18" spans="1:80" ht="22.5">
      <c r="A18" s="293">
        <v>3</v>
      </c>
      <c r="B18" s="294" t="s">
        <v>122</v>
      </c>
      <c r="C18" s="295" t="s">
        <v>123</v>
      </c>
      <c r="D18" s="296" t="s">
        <v>116</v>
      </c>
      <c r="E18" s="297">
        <v>1</v>
      </c>
      <c r="F18" s="297">
        <v>0</v>
      </c>
      <c r="G18" s="298">
        <f>E18*F18</f>
        <v>0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2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15" ht="12.75">
      <c r="A19" s="301"/>
      <c r="B19" s="302"/>
      <c r="C19" s="303" t="s">
        <v>124</v>
      </c>
      <c r="D19" s="304"/>
      <c r="E19" s="304"/>
      <c r="F19" s="304"/>
      <c r="G19" s="305"/>
      <c r="I19" s="306"/>
      <c r="K19" s="306"/>
      <c r="L19" s="307" t="s">
        <v>124</v>
      </c>
      <c r="O19" s="292">
        <v>3</v>
      </c>
    </row>
    <row r="20" spans="1:15" ht="12.75">
      <c r="A20" s="301"/>
      <c r="B20" s="308"/>
      <c r="C20" s="309" t="s">
        <v>98</v>
      </c>
      <c r="D20" s="310"/>
      <c r="E20" s="311">
        <v>1</v>
      </c>
      <c r="F20" s="312"/>
      <c r="G20" s="313"/>
      <c r="H20" s="314"/>
      <c r="I20" s="306"/>
      <c r="J20" s="315"/>
      <c r="K20" s="306"/>
      <c r="M20" s="307">
        <v>1</v>
      </c>
      <c r="O20" s="292"/>
    </row>
    <row r="21" spans="1:57" ht="12.75">
      <c r="A21" s="316"/>
      <c r="B21" s="317" t="s">
        <v>100</v>
      </c>
      <c r="C21" s="318" t="s">
        <v>113</v>
      </c>
      <c r="D21" s="319"/>
      <c r="E21" s="320"/>
      <c r="F21" s="321"/>
      <c r="G21" s="322">
        <f>SUM(G7:G20)</f>
        <v>0</v>
      </c>
      <c r="H21" s="323"/>
      <c r="I21" s="324">
        <f>SUM(I7:I20)</f>
        <v>0</v>
      </c>
      <c r="J21" s="323"/>
      <c r="K21" s="324">
        <f>SUM(K7:K20)</f>
        <v>0</v>
      </c>
      <c r="O21" s="292">
        <v>4</v>
      </c>
      <c r="BA21" s="325">
        <f>SUM(BA7:BA20)</f>
        <v>0</v>
      </c>
      <c r="BB21" s="325">
        <f>SUM(BB7:BB20)</f>
        <v>0</v>
      </c>
      <c r="BC21" s="325">
        <f>SUM(BC7:BC20)</f>
        <v>0</v>
      </c>
      <c r="BD21" s="325">
        <f>SUM(BD7:BD20)</f>
        <v>0</v>
      </c>
      <c r="BE21" s="325">
        <f>SUM(BE7:BE20)</f>
        <v>0</v>
      </c>
    </row>
    <row r="22" ht="12.75">
      <c r="E22" s="261"/>
    </row>
    <row r="23" ht="12.75">
      <c r="E23" s="261"/>
    </row>
    <row r="24" ht="12.75">
      <c r="E24" s="261"/>
    </row>
    <row r="25" ht="12.75">
      <c r="E25" s="261"/>
    </row>
    <row r="26" ht="12.75">
      <c r="E26" s="261"/>
    </row>
    <row r="27" ht="12.75">
      <c r="E27" s="261"/>
    </row>
    <row r="28" ht="12.75">
      <c r="E28" s="261"/>
    </row>
    <row r="29" ht="12.75">
      <c r="E29" s="261"/>
    </row>
    <row r="30" ht="12.75">
      <c r="E30" s="261"/>
    </row>
    <row r="31" ht="12.75">
      <c r="E31" s="261"/>
    </row>
    <row r="32" ht="12.75">
      <c r="E32" s="261"/>
    </row>
    <row r="33" ht="12.75">
      <c r="E33" s="261"/>
    </row>
    <row r="34" ht="12.75">
      <c r="E34" s="261"/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spans="1:7" ht="12.75">
      <c r="A45" s="315"/>
      <c r="B45" s="315"/>
      <c r="C45" s="315"/>
      <c r="D45" s="315"/>
      <c r="E45" s="315"/>
      <c r="F45" s="315"/>
      <c r="G45" s="315"/>
    </row>
    <row r="46" spans="1:7" ht="12.75">
      <c r="A46" s="315"/>
      <c r="B46" s="315"/>
      <c r="C46" s="315"/>
      <c r="D46" s="315"/>
      <c r="E46" s="315"/>
      <c r="F46" s="315"/>
      <c r="G46" s="315"/>
    </row>
    <row r="47" spans="1:7" ht="12.75">
      <c r="A47" s="315"/>
      <c r="B47" s="315"/>
      <c r="C47" s="315"/>
      <c r="D47" s="315"/>
      <c r="E47" s="315"/>
      <c r="F47" s="315"/>
      <c r="G47" s="315"/>
    </row>
    <row r="48" spans="1:7" ht="12.75">
      <c r="A48" s="315"/>
      <c r="B48" s="315"/>
      <c r="C48" s="315"/>
      <c r="D48" s="315"/>
      <c r="E48" s="315"/>
      <c r="F48" s="315"/>
      <c r="G48" s="315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spans="1:2" ht="12.75">
      <c r="A80" s="326"/>
      <c r="B80" s="326"/>
    </row>
    <row r="81" spans="1:7" ht="12.75">
      <c r="A81" s="315"/>
      <c r="B81" s="315"/>
      <c r="C81" s="327"/>
      <c r="D81" s="327"/>
      <c r="E81" s="328"/>
      <c r="F81" s="327"/>
      <c r="G81" s="329"/>
    </row>
    <row r="82" spans="1:7" ht="12.75">
      <c r="A82" s="330"/>
      <c r="B82" s="330"/>
      <c r="C82" s="315"/>
      <c r="D82" s="315"/>
      <c r="E82" s="331"/>
      <c r="F82" s="315"/>
      <c r="G82" s="315"/>
    </row>
    <row r="83" spans="1:7" ht="12.75">
      <c r="A83" s="315"/>
      <c r="B83" s="315"/>
      <c r="C83" s="315"/>
      <c r="D83" s="315"/>
      <c r="E83" s="331"/>
      <c r="F83" s="315"/>
      <c r="G83" s="315"/>
    </row>
    <row r="84" spans="1:7" ht="12.75">
      <c r="A84" s="315"/>
      <c r="B84" s="315"/>
      <c r="C84" s="315"/>
      <c r="D84" s="315"/>
      <c r="E84" s="331"/>
      <c r="F84" s="315"/>
      <c r="G84" s="315"/>
    </row>
    <row r="85" spans="1:7" ht="12.75">
      <c r="A85" s="315"/>
      <c r="B85" s="315"/>
      <c r="C85" s="315"/>
      <c r="D85" s="315"/>
      <c r="E85" s="331"/>
      <c r="F85" s="315"/>
      <c r="G85" s="315"/>
    </row>
    <row r="86" spans="1:7" ht="12.75">
      <c r="A86" s="315"/>
      <c r="B86" s="315"/>
      <c r="C86" s="315"/>
      <c r="D86" s="315"/>
      <c r="E86" s="331"/>
      <c r="F86" s="315"/>
      <c r="G86" s="315"/>
    </row>
    <row r="87" spans="1:7" ht="12.75">
      <c r="A87" s="315"/>
      <c r="B87" s="315"/>
      <c r="C87" s="315"/>
      <c r="D87" s="315"/>
      <c r="E87" s="331"/>
      <c r="F87" s="315"/>
      <c r="G87" s="315"/>
    </row>
    <row r="88" spans="1:7" ht="12.75">
      <c r="A88" s="315"/>
      <c r="B88" s="315"/>
      <c r="C88" s="315"/>
      <c r="D88" s="315"/>
      <c r="E88" s="331"/>
      <c r="F88" s="315"/>
      <c r="G88" s="315"/>
    </row>
    <row r="89" spans="1:7" ht="12.75">
      <c r="A89" s="315"/>
      <c r="B89" s="315"/>
      <c r="C89" s="315"/>
      <c r="D89" s="315"/>
      <c r="E89" s="331"/>
      <c r="F89" s="315"/>
      <c r="G89" s="315"/>
    </row>
    <row r="90" spans="1:7" ht="12.75">
      <c r="A90" s="315"/>
      <c r="B90" s="315"/>
      <c r="C90" s="315"/>
      <c r="D90" s="315"/>
      <c r="E90" s="331"/>
      <c r="F90" s="315"/>
      <c r="G90" s="315"/>
    </row>
    <row r="91" spans="1:7" ht="12.75">
      <c r="A91" s="315"/>
      <c r="B91" s="315"/>
      <c r="C91" s="315"/>
      <c r="D91" s="315"/>
      <c r="E91" s="331"/>
      <c r="F91" s="315"/>
      <c r="G91" s="315"/>
    </row>
    <row r="92" spans="1:7" ht="12.75">
      <c r="A92" s="315"/>
      <c r="B92" s="315"/>
      <c r="C92" s="315"/>
      <c r="D92" s="315"/>
      <c r="E92" s="331"/>
      <c r="F92" s="315"/>
      <c r="G92" s="315"/>
    </row>
    <row r="93" spans="1:7" ht="12.75">
      <c r="A93" s="315"/>
      <c r="B93" s="315"/>
      <c r="C93" s="315"/>
      <c r="D93" s="315"/>
      <c r="E93" s="331"/>
      <c r="F93" s="315"/>
      <c r="G93" s="315"/>
    </row>
    <row r="94" spans="1:7" ht="12.75">
      <c r="A94" s="315"/>
      <c r="B94" s="315"/>
      <c r="C94" s="315"/>
      <c r="D94" s="315"/>
      <c r="E94" s="331"/>
      <c r="F94" s="315"/>
      <c r="G94" s="315"/>
    </row>
  </sheetData>
  <mergeCells count="14">
    <mergeCell ref="C14:G14"/>
    <mergeCell ref="C15:G15"/>
    <mergeCell ref="C16:G16"/>
    <mergeCell ref="C17:D17"/>
    <mergeCell ref="C19:G19"/>
    <mergeCell ref="C20:D20"/>
    <mergeCell ref="A1:G1"/>
    <mergeCell ref="A3:B3"/>
    <mergeCell ref="A4:B4"/>
    <mergeCell ref="E4:G4"/>
    <mergeCell ref="C9:G9"/>
    <mergeCell ref="C10:G10"/>
    <mergeCell ref="C11:G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134</v>
      </c>
      <c r="D2" s="105" t="s">
        <v>135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106</v>
      </c>
      <c r="B5" s="118"/>
      <c r="C5" s="119" t="s">
        <v>107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'001 02 Rek'!E8</f>
        <v>0</v>
      </c>
      <c r="D15" s="160" t="str">
        <f>'001 02 Rek'!A13</f>
        <v>Ztížené výrobní podmínky</v>
      </c>
      <c r="E15" s="161"/>
      <c r="F15" s="162"/>
      <c r="G15" s="159">
        <f>'001 02 Rek'!I13</f>
        <v>0</v>
      </c>
    </row>
    <row r="16" spans="1:7" ht="15.95" customHeight="1">
      <c r="A16" s="157" t="s">
        <v>52</v>
      </c>
      <c r="B16" s="158" t="s">
        <v>53</v>
      </c>
      <c r="C16" s="159">
        <f>'001 02 Rek'!F8</f>
        <v>0</v>
      </c>
      <c r="D16" s="109" t="str">
        <f>'001 02 Rek'!A14</f>
        <v>Oborová přirážka</v>
      </c>
      <c r="E16" s="163"/>
      <c r="F16" s="164"/>
      <c r="G16" s="159">
        <f>'001 02 Rek'!I14</f>
        <v>0</v>
      </c>
    </row>
    <row r="17" spans="1:7" ht="15.95" customHeight="1">
      <c r="A17" s="157" t="s">
        <v>54</v>
      </c>
      <c r="B17" s="158" t="s">
        <v>55</v>
      </c>
      <c r="C17" s="159">
        <f>'001 02 Rek'!H8</f>
        <v>0</v>
      </c>
      <c r="D17" s="109" t="str">
        <f>'001 02 Rek'!A15</f>
        <v>Přesun stavebních kapacit</v>
      </c>
      <c r="E17" s="163"/>
      <c r="F17" s="164"/>
      <c r="G17" s="159">
        <f>'001 02 Rek'!I15</f>
        <v>0</v>
      </c>
    </row>
    <row r="18" spans="1:7" ht="15.95" customHeight="1">
      <c r="A18" s="165" t="s">
        <v>56</v>
      </c>
      <c r="B18" s="166" t="s">
        <v>57</v>
      </c>
      <c r="C18" s="159">
        <f>'001 02 Rek'!G8</f>
        <v>0</v>
      </c>
      <c r="D18" s="109" t="str">
        <f>'001 02 Rek'!A16</f>
        <v>Mimostaveništní doprava</v>
      </c>
      <c r="E18" s="163"/>
      <c r="F18" s="164"/>
      <c r="G18" s="159">
        <f>'001 02 Rek'!I16</f>
        <v>0</v>
      </c>
    </row>
    <row r="19" spans="1:7" ht="15.95" customHeight="1">
      <c r="A19" s="167" t="s">
        <v>58</v>
      </c>
      <c r="B19" s="158"/>
      <c r="C19" s="159">
        <f>SUM(C15:C18)</f>
        <v>0</v>
      </c>
      <c r="D19" s="109" t="str">
        <f>'001 02 Rek'!A17</f>
        <v>Zařízení staveniště</v>
      </c>
      <c r="E19" s="163"/>
      <c r="F19" s="164"/>
      <c r="G19" s="159">
        <f>'001 02 Rek'!I17</f>
        <v>0</v>
      </c>
    </row>
    <row r="20" spans="1:7" ht="15.95" customHeight="1">
      <c r="A20" s="167"/>
      <c r="B20" s="158"/>
      <c r="C20" s="159"/>
      <c r="D20" s="109" t="str">
        <f>'001 02 Rek'!A18</f>
        <v>Provoz investora</v>
      </c>
      <c r="E20" s="163"/>
      <c r="F20" s="164"/>
      <c r="G20" s="159">
        <f>'001 02 Rek'!I18</f>
        <v>0</v>
      </c>
    </row>
    <row r="21" spans="1:7" ht="15.95" customHeight="1">
      <c r="A21" s="167" t="s">
        <v>29</v>
      </c>
      <c r="B21" s="158"/>
      <c r="C21" s="159">
        <f>'001 02 Rek'!I8</f>
        <v>0</v>
      </c>
      <c r="D21" s="109" t="str">
        <f>'001 02 Rek'!A19</f>
        <v>Kompletační činnost (IČD)</v>
      </c>
      <c r="E21" s="163"/>
      <c r="F21" s="164"/>
      <c r="G21" s="159">
        <f>'001 02 Rek'!I19</f>
        <v>0</v>
      </c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'001 02 Rek'!H21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134</v>
      </c>
      <c r="I1" s="212"/>
    </row>
    <row r="2" spans="1:9" ht="13.5" thickBot="1">
      <c r="A2" s="213" t="s">
        <v>76</v>
      </c>
      <c r="B2" s="214"/>
      <c r="C2" s="215" t="s">
        <v>108</v>
      </c>
      <c r="D2" s="216"/>
      <c r="E2" s="217"/>
      <c r="F2" s="216"/>
      <c r="G2" s="218" t="s">
        <v>135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3.5" thickBot="1">
      <c r="A7" s="332" t="str">
        <f>'001 02 Pol'!B7</f>
        <v>799</v>
      </c>
      <c r="B7" s="70" t="str">
        <f>'001 02 Pol'!C7</f>
        <v>Ostatní</v>
      </c>
      <c r="D7" s="230"/>
      <c r="E7" s="333">
        <f>'001 02 Pol'!BA32</f>
        <v>0</v>
      </c>
      <c r="F7" s="334">
        <f>'001 02 Pol'!BB32</f>
        <v>0</v>
      </c>
      <c r="G7" s="334">
        <f>'001 02 Pol'!BC32</f>
        <v>0</v>
      </c>
      <c r="H7" s="334">
        <f>'001 02 Pol'!BD32</f>
        <v>0</v>
      </c>
      <c r="I7" s="335">
        <f>'001 02 Pol'!BE32</f>
        <v>0</v>
      </c>
    </row>
    <row r="8" spans="1:9" s="14" customFormat="1" ht="13.5" thickBot="1">
      <c r="A8" s="231"/>
      <c r="B8" s="232" t="s">
        <v>79</v>
      </c>
      <c r="C8" s="232"/>
      <c r="D8" s="233"/>
      <c r="E8" s="234">
        <f>SUM(E7:E7)</f>
        <v>0</v>
      </c>
      <c r="F8" s="235">
        <f>SUM(F7:F7)</f>
        <v>0</v>
      </c>
      <c r="G8" s="235">
        <f>SUM(G7:G7)</f>
        <v>0</v>
      </c>
      <c r="H8" s="235">
        <f>SUM(H7:H7)</f>
        <v>0</v>
      </c>
      <c r="I8" s="236">
        <f>SUM(I7:I7)</f>
        <v>0</v>
      </c>
    </row>
    <row r="9" spans="1:9" ht="12.75">
      <c r="A9" s="137"/>
      <c r="B9" s="137"/>
      <c r="C9" s="137"/>
      <c r="D9" s="137"/>
      <c r="E9" s="137"/>
      <c r="F9" s="137"/>
      <c r="G9" s="137"/>
      <c r="H9" s="137"/>
      <c r="I9" s="137"/>
    </row>
    <row r="10" spans="1:57" ht="19.5" customHeight="1">
      <c r="A10" s="222" t="s">
        <v>80</v>
      </c>
      <c r="B10" s="222"/>
      <c r="C10" s="222"/>
      <c r="D10" s="222"/>
      <c r="E10" s="222"/>
      <c r="F10" s="222"/>
      <c r="G10" s="237"/>
      <c r="H10" s="222"/>
      <c r="I10" s="222"/>
      <c r="BA10" s="143"/>
      <c r="BB10" s="143"/>
      <c r="BC10" s="143"/>
      <c r="BD10" s="143"/>
      <c r="BE10" s="143"/>
    </row>
    <row r="11" ht="13.5" thickBot="1"/>
    <row r="12" spans="1:9" ht="12.75">
      <c r="A12" s="175" t="s">
        <v>81</v>
      </c>
      <c r="B12" s="176"/>
      <c r="C12" s="176"/>
      <c r="D12" s="238"/>
      <c r="E12" s="239" t="s">
        <v>82</v>
      </c>
      <c r="F12" s="240" t="s">
        <v>12</v>
      </c>
      <c r="G12" s="241" t="s">
        <v>83</v>
      </c>
      <c r="H12" s="242"/>
      <c r="I12" s="243" t="s">
        <v>82</v>
      </c>
    </row>
    <row r="13" spans="1:53" ht="12.75">
      <c r="A13" s="167" t="s">
        <v>125</v>
      </c>
      <c r="B13" s="158"/>
      <c r="C13" s="158"/>
      <c r="D13" s="244"/>
      <c r="E13" s="245"/>
      <c r="F13" s="246"/>
      <c r="G13" s="247">
        <v>0</v>
      </c>
      <c r="H13" s="248"/>
      <c r="I13" s="249">
        <f>E13+F13*G13/100</f>
        <v>0</v>
      </c>
      <c r="BA13" s="1">
        <v>0</v>
      </c>
    </row>
    <row r="14" spans="1:53" ht="12.75">
      <c r="A14" s="167" t="s">
        <v>126</v>
      </c>
      <c r="B14" s="158"/>
      <c r="C14" s="158"/>
      <c r="D14" s="244"/>
      <c r="E14" s="245"/>
      <c r="F14" s="246"/>
      <c r="G14" s="247">
        <v>0</v>
      </c>
      <c r="H14" s="248"/>
      <c r="I14" s="249">
        <f>E14+F14*G14/100</f>
        <v>0</v>
      </c>
      <c r="BA14" s="1">
        <v>0</v>
      </c>
    </row>
    <row r="15" spans="1:53" ht="12.75">
      <c r="A15" s="167" t="s">
        <v>127</v>
      </c>
      <c r="B15" s="158"/>
      <c r="C15" s="158"/>
      <c r="D15" s="244"/>
      <c r="E15" s="245"/>
      <c r="F15" s="246"/>
      <c r="G15" s="247">
        <v>0</v>
      </c>
      <c r="H15" s="248"/>
      <c r="I15" s="249">
        <f>E15+F15*G15/100</f>
        <v>0</v>
      </c>
      <c r="BA15" s="1">
        <v>0</v>
      </c>
    </row>
    <row r="16" spans="1:53" ht="12.75">
      <c r="A16" s="167" t="s">
        <v>128</v>
      </c>
      <c r="B16" s="158"/>
      <c r="C16" s="158"/>
      <c r="D16" s="244"/>
      <c r="E16" s="245"/>
      <c r="F16" s="246"/>
      <c r="G16" s="247">
        <v>0</v>
      </c>
      <c r="H16" s="248"/>
      <c r="I16" s="249">
        <f>E16+F16*G16/100</f>
        <v>0</v>
      </c>
      <c r="BA16" s="1">
        <v>0</v>
      </c>
    </row>
    <row r="17" spans="1:53" ht="12.75">
      <c r="A17" s="167" t="s">
        <v>129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1</v>
      </c>
    </row>
    <row r="18" spans="1:53" ht="12.75">
      <c r="A18" s="167" t="s">
        <v>130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1</v>
      </c>
    </row>
    <row r="19" spans="1:53" ht="12.75">
      <c r="A19" s="167" t="s">
        <v>131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2</v>
      </c>
    </row>
    <row r="20" spans="1:53" ht="12.75">
      <c r="A20" s="167" t="s">
        <v>132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2</v>
      </c>
    </row>
    <row r="21" spans="1:9" ht="13.5" thickBot="1">
      <c r="A21" s="250"/>
      <c r="B21" s="251" t="s">
        <v>84</v>
      </c>
      <c r="C21" s="252"/>
      <c r="D21" s="253"/>
      <c r="E21" s="254"/>
      <c r="F21" s="255"/>
      <c r="G21" s="255"/>
      <c r="H21" s="256">
        <f>SUM(I13:I20)</f>
        <v>0</v>
      </c>
      <c r="I21" s="257"/>
    </row>
    <row r="23" spans="2:9" ht="12.75">
      <c r="B23" s="14"/>
      <c r="F23" s="258"/>
      <c r="G23" s="259"/>
      <c r="H23" s="259"/>
      <c r="I23" s="54"/>
    </row>
    <row r="24" spans="6:9" ht="12.75">
      <c r="F24" s="258"/>
      <c r="G24" s="259"/>
      <c r="H24" s="259"/>
      <c r="I24" s="54"/>
    </row>
    <row r="25" spans="6:9" ht="12.75"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5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'001 02 Rek'!H1</f>
        <v>02</v>
      </c>
      <c r="G3" s="268"/>
    </row>
    <row r="4" spans="1:7" ht="13.5" thickBot="1">
      <c r="A4" s="269" t="s">
        <v>76</v>
      </c>
      <c r="B4" s="214"/>
      <c r="C4" s="215" t="s">
        <v>108</v>
      </c>
      <c r="D4" s="270"/>
      <c r="E4" s="271" t="str">
        <f>'001 02 Rek'!G2</f>
        <v>Vedlejší náklady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111</v>
      </c>
      <c r="C7" s="284" t="s">
        <v>112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136</v>
      </c>
      <c r="C8" s="295" t="s">
        <v>137</v>
      </c>
      <c r="D8" s="296" t="s">
        <v>116</v>
      </c>
      <c r="E8" s="297">
        <v>1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2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2"/>
      <c r="C9" s="303" t="s">
        <v>138</v>
      </c>
      <c r="D9" s="304"/>
      <c r="E9" s="304"/>
      <c r="F9" s="304"/>
      <c r="G9" s="305"/>
      <c r="I9" s="306"/>
      <c r="K9" s="306"/>
      <c r="L9" s="307" t="s">
        <v>138</v>
      </c>
      <c r="O9" s="292">
        <v>3</v>
      </c>
    </row>
    <row r="10" spans="1:15" ht="12.75">
      <c r="A10" s="301"/>
      <c r="B10" s="302"/>
      <c r="C10" s="303"/>
      <c r="D10" s="304"/>
      <c r="E10" s="304"/>
      <c r="F10" s="304"/>
      <c r="G10" s="305"/>
      <c r="I10" s="306"/>
      <c r="K10" s="306"/>
      <c r="L10" s="307"/>
      <c r="O10" s="292">
        <v>3</v>
      </c>
    </row>
    <row r="11" spans="1:15" ht="12.75">
      <c r="A11" s="301"/>
      <c r="B11" s="308"/>
      <c r="C11" s="309" t="s">
        <v>98</v>
      </c>
      <c r="D11" s="310"/>
      <c r="E11" s="311">
        <v>1</v>
      </c>
      <c r="F11" s="312"/>
      <c r="G11" s="313"/>
      <c r="H11" s="314"/>
      <c r="I11" s="306"/>
      <c r="J11" s="315"/>
      <c r="K11" s="306"/>
      <c r="M11" s="307">
        <v>1</v>
      </c>
      <c r="O11" s="292"/>
    </row>
    <row r="12" spans="1:80" ht="12.75">
      <c r="A12" s="293">
        <v>2</v>
      </c>
      <c r="B12" s="294" t="s">
        <v>139</v>
      </c>
      <c r="C12" s="295" t="s">
        <v>140</v>
      </c>
      <c r="D12" s="296" t="s">
        <v>116</v>
      </c>
      <c r="E12" s="297">
        <v>1</v>
      </c>
      <c r="F12" s="297">
        <v>0</v>
      </c>
      <c r="G12" s="298">
        <f>E12*F12</f>
        <v>0</v>
      </c>
      <c r="H12" s="299">
        <v>0</v>
      </c>
      <c r="I12" s="300">
        <f>E12*H12</f>
        <v>0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2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15" ht="12.75">
      <c r="A13" s="301"/>
      <c r="B13" s="302"/>
      <c r="C13" s="303" t="s">
        <v>141</v>
      </c>
      <c r="D13" s="304"/>
      <c r="E13" s="304"/>
      <c r="F13" s="304"/>
      <c r="G13" s="305"/>
      <c r="I13" s="306"/>
      <c r="K13" s="306"/>
      <c r="L13" s="307" t="s">
        <v>141</v>
      </c>
      <c r="O13" s="292">
        <v>3</v>
      </c>
    </row>
    <row r="14" spans="1:15" ht="12.75">
      <c r="A14" s="301"/>
      <c r="B14" s="302"/>
      <c r="C14" s="303"/>
      <c r="D14" s="304"/>
      <c r="E14" s="304"/>
      <c r="F14" s="304"/>
      <c r="G14" s="305"/>
      <c r="I14" s="306"/>
      <c r="K14" s="306"/>
      <c r="L14" s="307"/>
      <c r="O14" s="292">
        <v>3</v>
      </c>
    </row>
    <row r="15" spans="1:15" ht="12.75">
      <c r="A15" s="301"/>
      <c r="B15" s="302"/>
      <c r="C15" s="303" t="s">
        <v>142</v>
      </c>
      <c r="D15" s="304"/>
      <c r="E15" s="304"/>
      <c r="F15" s="304"/>
      <c r="G15" s="305"/>
      <c r="I15" s="306"/>
      <c r="K15" s="306"/>
      <c r="L15" s="307" t="s">
        <v>142</v>
      </c>
      <c r="O15" s="292">
        <v>3</v>
      </c>
    </row>
    <row r="16" spans="1:15" ht="12.75">
      <c r="A16" s="301"/>
      <c r="B16" s="302"/>
      <c r="C16" s="303"/>
      <c r="D16" s="304"/>
      <c r="E16" s="304"/>
      <c r="F16" s="304"/>
      <c r="G16" s="305"/>
      <c r="I16" s="306"/>
      <c r="K16" s="306"/>
      <c r="L16" s="307"/>
      <c r="O16" s="292">
        <v>3</v>
      </c>
    </row>
    <row r="17" spans="1:15" ht="12.75">
      <c r="A17" s="301"/>
      <c r="B17" s="302"/>
      <c r="C17" s="303" t="s">
        <v>143</v>
      </c>
      <c r="D17" s="304"/>
      <c r="E17" s="304"/>
      <c r="F17" s="304"/>
      <c r="G17" s="305"/>
      <c r="I17" s="306"/>
      <c r="K17" s="306"/>
      <c r="L17" s="307" t="s">
        <v>143</v>
      </c>
      <c r="O17" s="292">
        <v>3</v>
      </c>
    </row>
    <row r="18" spans="1:15" ht="12.75">
      <c r="A18" s="301"/>
      <c r="B18" s="302"/>
      <c r="C18" s="303"/>
      <c r="D18" s="304"/>
      <c r="E18" s="304"/>
      <c r="F18" s="304"/>
      <c r="G18" s="305"/>
      <c r="I18" s="306"/>
      <c r="K18" s="306"/>
      <c r="L18" s="307"/>
      <c r="O18" s="292">
        <v>3</v>
      </c>
    </row>
    <row r="19" spans="1:15" ht="22.5">
      <c r="A19" s="301"/>
      <c r="B19" s="302"/>
      <c r="C19" s="303" t="s">
        <v>144</v>
      </c>
      <c r="D19" s="304"/>
      <c r="E19" s="304"/>
      <c r="F19" s="304"/>
      <c r="G19" s="305"/>
      <c r="I19" s="306"/>
      <c r="K19" s="306"/>
      <c r="L19" s="307" t="s">
        <v>144</v>
      </c>
      <c r="O19" s="292">
        <v>3</v>
      </c>
    </row>
    <row r="20" spans="1:15" ht="12.75">
      <c r="A20" s="301"/>
      <c r="B20" s="302"/>
      <c r="C20" s="303"/>
      <c r="D20" s="304"/>
      <c r="E20" s="304"/>
      <c r="F20" s="304"/>
      <c r="G20" s="305"/>
      <c r="I20" s="306"/>
      <c r="K20" s="306"/>
      <c r="L20" s="307"/>
      <c r="O20" s="292">
        <v>3</v>
      </c>
    </row>
    <row r="21" spans="1:15" ht="12.75">
      <c r="A21" s="301"/>
      <c r="B21" s="302"/>
      <c r="C21" s="303" t="s">
        <v>145</v>
      </c>
      <c r="D21" s="304"/>
      <c r="E21" s="304"/>
      <c r="F21" s="304"/>
      <c r="G21" s="305"/>
      <c r="I21" s="306"/>
      <c r="K21" s="306"/>
      <c r="L21" s="307" t="s">
        <v>145</v>
      </c>
      <c r="O21" s="292">
        <v>3</v>
      </c>
    </row>
    <row r="22" spans="1:15" ht="12.75">
      <c r="A22" s="301"/>
      <c r="B22" s="308"/>
      <c r="C22" s="309" t="s">
        <v>98</v>
      </c>
      <c r="D22" s="310"/>
      <c r="E22" s="311">
        <v>1</v>
      </c>
      <c r="F22" s="312"/>
      <c r="G22" s="313"/>
      <c r="H22" s="314"/>
      <c r="I22" s="306"/>
      <c r="J22" s="315"/>
      <c r="K22" s="306"/>
      <c r="M22" s="307">
        <v>1</v>
      </c>
      <c r="O22" s="292"/>
    </row>
    <row r="23" spans="1:80" ht="12.75">
      <c r="A23" s="293">
        <v>3</v>
      </c>
      <c r="B23" s="294" t="s">
        <v>146</v>
      </c>
      <c r="C23" s="295" t="s">
        <v>147</v>
      </c>
      <c r="D23" s="296" t="s">
        <v>116</v>
      </c>
      <c r="E23" s="297">
        <v>1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1</v>
      </c>
      <c r="AC23" s="261">
        <v>1</v>
      </c>
      <c r="AZ23" s="261">
        <v>2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1</v>
      </c>
    </row>
    <row r="24" spans="1:15" ht="12.75">
      <c r="A24" s="301"/>
      <c r="B24" s="302"/>
      <c r="C24" s="303" t="s">
        <v>148</v>
      </c>
      <c r="D24" s="304"/>
      <c r="E24" s="304"/>
      <c r="F24" s="304"/>
      <c r="G24" s="305"/>
      <c r="I24" s="306"/>
      <c r="K24" s="306"/>
      <c r="L24" s="307" t="s">
        <v>148</v>
      </c>
      <c r="O24" s="292">
        <v>3</v>
      </c>
    </row>
    <row r="25" spans="1:15" ht="12.75">
      <c r="A25" s="301"/>
      <c r="B25" s="302"/>
      <c r="C25" s="303"/>
      <c r="D25" s="304"/>
      <c r="E25" s="304"/>
      <c r="F25" s="304"/>
      <c r="G25" s="305"/>
      <c r="I25" s="306"/>
      <c r="K25" s="306"/>
      <c r="L25" s="307"/>
      <c r="O25" s="292">
        <v>3</v>
      </c>
    </row>
    <row r="26" spans="1:15" ht="12.75">
      <c r="A26" s="301"/>
      <c r="B26" s="302"/>
      <c r="C26" s="303" t="s">
        <v>149</v>
      </c>
      <c r="D26" s="304"/>
      <c r="E26" s="304"/>
      <c r="F26" s="304"/>
      <c r="G26" s="305"/>
      <c r="I26" s="306"/>
      <c r="K26" s="306"/>
      <c r="L26" s="307" t="s">
        <v>149</v>
      </c>
      <c r="O26" s="292">
        <v>3</v>
      </c>
    </row>
    <row r="27" spans="1:15" ht="12.75">
      <c r="A27" s="301"/>
      <c r="B27" s="308"/>
      <c r="C27" s="309" t="s">
        <v>98</v>
      </c>
      <c r="D27" s="310"/>
      <c r="E27" s="311">
        <v>1</v>
      </c>
      <c r="F27" s="312"/>
      <c r="G27" s="313"/>
      <c r="H27" s="314"/>
      <c r="I27" s="306"/>
      <c r="J27" s="315"/>
      <c r="K27" s="306"/>
      <c r="M27" s="307">
        <v>1</v>
      </c>
      <c r="O27" s="292"/>
    </row>
    <row r="28" spans="1:80" ht="12.75">
      <c r="A28" s="293">
        <v>4</v>
      </c>
      <c r="B28" s="294" t="s">
        <v>150</v>
      </c>
      <c r="C28" s="295" t="s">
        <v>151</v>
      </c>
      <c r="D28" s="296" t="s">
        <v>116</v>
      </c>
      <c r="E28" s="297">
        <v>1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0</v>
      </c>
      <c r="AC28" s="261">
        <v>0</v>
      </c>
      <c r="AZ28" s="261">
        <v>2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0</v>
      </c>
    </row>
    <row r="29" spans="1:15" ht="12.75">
      <c r="A29" s="301"/>
      <c r="B29" s="302"/>
      <c r="C29" s="303"/>
      <c r="D29" s="304"/>
      <c r="E29" s="304"/>
      <c r="F29" s="304"/>
      <c r="G29" s="305"/>
      <c r="I29" s="306"/>
      <c r="K29" s="306"/>
      <c r="L29" s="307"/>
      <c r="O29" s="292">
        <v>3</v>
      </c>
    </row>
    <row r="30" spans="1:15" ht="12.75">
      <c r="A30" s="301"/>
      <c r="B30" s="302"/>
      <c r="C30" s="303"/>
      <c r="D30" s="304"/>
      <c r="E30" s="304"/>
      <c r="F30" s="304"/>
      <c r="G30" s="305"/>
      <c r="I30" s="306"/>
      <c r="K30" s="306"/>
      <c r="L30" s="307"/>
      <c r="O30" s="292">
        <v>3</v>
      </c>
    </row>
    <row r="31" spans="1:15" ht="12.75">
      <c r="A31" s="301"/>
      <c r="B31" s="308"/>
      <c r="C31" s="309" t="s">
        <v>98</v>
      </c>
      <c r="D31" s="310"/>
      <c r="E31" s="311">
        <v>1</v>
      </c>
      <c r="F31" s="312"/>
      <c r="G31" s="313"/>
      <c r="H31" s="314"/>
      <c r="I31" s="306"/>
      <c r="J31" s="315"/>
      <c r="K31" s="306"/>
      <c r="M31" s="307">
        <v>1</v>
      </c>
      <c r="O31" s="292"/>
    </row>
    <row r="32" spans="1:57" ht="12.75">
      <c r="A32" s="316"/>
      <c r="B32" s="317" t="s">
        <v>100</v>
      </c>
      <c r="C32" s="318" t="s">
        <v>113</v>
      </c>
      <c r="D32" s="319"/>
      <c r="E32" s="320"/>
      <c r="F32" s="321"/>
      <c r="G32" s="322">
        <f>SUM(G7:G31)</f>
        <v>0</v>
      </c>
      <c r="H32" s="323"/>
      <c r="I32" s="324">
        <f>SUM(I7:I31)</f>
        <v>0</v>
      </c>
      <c r="J32" s="323"/>
      <c r="K32" s="324">
        <f>SUM(K7:K31)</f>
        <v>0</v>
      </c>
      <c r="O32" s="292">
        <v>4</v>
      </c>
      <c r="BA32" s="325">
        <f>SUM(BA7:BA31)</f>
        <v>0</v>
      </c>
      <c r="BB32" s="325">
        <f>SUM(BB7:BB31)</f>
        <v>0</v>
      </c>
      <c r="BC32" s="325">
        <f>SUM(BC7:BC31)</f>
        <v>0</v>
      </c>
      <c r="BD32" s="325">
        <f>SUM(BD7:BD31)</f>
        <v>0</v>
      </c>
      <c r="BE32" s="325">
        <f>SUM(BE7:BE31)</f>
        <v>0</v>
      </c>
    </row>
    <row r="33" ht="12.75">
      <c r="E33" s="261"/>
    </row>
    <row r="34" ht="12.75">
      <c r="E34" s="261"/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spans="1:7" ht="12.75">
      <c r="A56" s="315"/>
      <c r="B56" s="315"/>
      <c r="C56" s="315"/>
      <c r="D56" s="315"/>
      <c r="E56" s="315"/>
      <c r="F56" s="315"/>
      <c r="G56" s="315"/>
    </row>
    <row r="57" spans="1:7" ht="12.75">
      <c r="A57" s="315"/>
      <c r="B57" s="315"/>
      <c r="C57" s="315"/>
      <c r="D57" s="315"/>
      <c r="E57" s="315"/>
      <c r="F57" s="315"/>
      <c r="G57" s="315"/>
    </row>
    <row r="58" spans="1:7" ht="12.75">
      <c r="A58" s="315"/>
      <c r="B58" s="315"/>
      <c r="C58" s="315"/>
      <c r="D58" s="315"/>
      <c r="E58" s="315"/>
      <c r="F58" s="315"/>
      <c r="G58" s="315"/>
    </row>
    <row r="59" spans="1:7" ht="12.75">
      <c r="A59" s="315"/>
      <c r="B59" s="315"/>
      <c r="C59" s="315"/>
      <c r="D59" s="315"/>
      <c r="E59" s="315"/>
      <c r="F59" s="315"/>
      <c r="G59" s="315"/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spans="1:2" ht="12.75">
      <c r="A91" s="326"/>
      <c r="B91" s="326"/>
    </row>
    <row r="92" spans="1:7" ht="12.75">
      <c r="A92" s="315"/>
      <c r="B92" s="315"/>
      <c r="C92" s="327"/>
      <c r="D92" s="327"/>
      <c r="E92" s="328"/>
      <c r="F92" s="327"/>
      <c r="G92" s="329"/>
    </row>
    <row r="93" spans="1:7" ht="12.75">
      <c r="A93" s="330"/>
      <c r="B93" s="330"/>
      <c r="C93" s="315"/>
      <c r="D93" s="315"/>
      <c r="E93" s="331"/>
      <c r="F93" s="315"/>
      <c r="G93" s="315"/>
    </row>
    <row r="94" spans="1:7" ht="12.75">
      <c r="A94" s="315"/>
      <c r="B94" s="315"/>
      <c r="C94" s="315"/>
      <c r="D94" s="315"/>
      <c r="E94" s="331"/>
      <c r="F94" s="315"/>
      <c r="G94" s="315"/>
    </row>
    <row r="95" spans="1:7" ht="12.75">
      <c r="A95" s="315"/>
      <c r="B95" s="315"/>
      <c r="C95" s="315"/>
      <c r="D95" s="315"/>
      <c r="E95" s="331"/>
      <c r="F95" s="315"/>
      <c r="G95" s="315"/>
    </row>
    <row r="96" spans="1:7" ht="12.75">
      <c r="A96" s="315"/>
      <c r="B96" s="315"/>
      <c r="C96" s="315"/>
      <c r="D96" s="315"/>
      <c r="E96" s="331"/>
      <c r="F96" s="315"/>
      <c r="G96" s="315"/>
    </row>
    <row r="97" spans="1:7" ht="12.75">
      <c r="A97" s="315"/>
      <c r="B97" s="315"/>
      <c r="C97" s="315"/>
      <c r="D97" s="315"/>
      <c r="E97" s="331"/>
      <c r="F97" s="315"/>
      <c r="G97" s="315"/>
    </row>
    <row r="98" spans="1:7" ht="12.75">
      <c r="A98" s="315"/>
      <c r="B98" s="315"/>
      <c r="C98" s="315"/>
      <c r="D98" s="315"/>
      <c r="E98" s="331"/>
      <c r="F98" s="315"/>
      <c r="G98" s="315"/>
    </row>
    <row r="99" spans="1:7" ht="12.75">
      <c r="A99" s="315"/>
      <c r="B99" s="315"/>
      <c r="C99" s="315"/>
      <c r="D99" s="315"/>
      <c r="E99" s="331"/>
      <c r="F99" s="315"/>
      <c r="G99" s="315"/>
    </row>
    <row r="100" spans="1:7" ht="12.75">
      <c r="A100" s="315"/>
      <c r="B100" s="315"/>
      <c r="C100" s="315"/>
      <c r="D100" s="315"/>
      <c r="E100" s="331"/>
      <c r="F100" s="315"/>
      <c r="G100" s="315"/>
    </row>
    <row r="101" spans="1:7" ht="12.75">
      <c r="A101" s="315"/>
      <c r="B101" s="315"/>
      <c r="C101" s="315"/>
      <c r="D101" s="315"/>
      <c r="E101" s="331"/>
      <c r="F101" s="315"/>
      <c r="G101" s="315"/>
    </row>
    <row r="102" spans="1:7" ht="12.75">
      <c r="A102" s="315"/>
      <c r="B102" s="315"/>
      <c r="C102" s="315"/>
      <c r="D102" s="315"/>
      <c r="E102" s="331"/>
      <c r="F102" s="315"/>
      <c r="G102" s="315"/>
    </row>
    <row r="103" spans="1:7" ht="12.75">
      <c r="A103" s="315"/>
      <c r="B103" s="315"/>
      <c r="C103" s="315"/>
      <c r="D103" s="315"/>
      <c r="E103" s="331"/>
      <c r="F103" s="315"/>
      <c r="G103" s="315"/>
    </row>
    <row r="104" spans="1:7" ht="12.75">
      <c r="A104" s="315"/>
      <c r="B104" s="315"/>
      <c r="C104" s="315"/>
      <c r="D104" s="315"/>
      <c r="E104" s="331"/>
      <c r="F104" s="315"/>
      <c r="G104" s="315"/>
    </row>
    <row r="105" spans="1:7" ht="12.75">
      <c r="A105" s="315"/>
      <c r="B105" s="315"/>
      <c r="C105" s="315"/>
      <c r="D105" s="315"/>
      <c r="E105" s="331"/>
      <c r="F105" s="315"/>
      <c r="G105" s="315"/>
    </row>
  </sheetData>
  <mergeCells count="24">
    <mergeCell ref="C27:D27"/>
    <mergeCell ref="C29:G29"/>
    <mergeCell ref="C30:G30"/>
    <mergeCell ref="C31:D31"/>
    <mergeCell ref="C20:G20"/>
    <mergeCell ref="C21:G21"/>
    <mergeCell ref="C22:D22"/>
    <mergeCell ref="C24:G24"/>
    <mergeCell ref="C25:G25"/>
    <mergeCell ref="C26:G26"/>
    <mergeCell ref="C14:G14"/>
    <mergeCell ref="C15:G15"/>
    <mergeCell ref="C16:G16"/>
    <mergeCell ref="C17:G17"/>
    <mergeCell ref="C18:G18"/>
    <mergeCell ref="C19:G19"/>
    <mergeCell ref="A1:G1"/>
    <mergeCell ref="A3:B3"/>
    <mergeCell ref="A4:B4"/>
    <mergeCell ref="E4:G4"/>
    <mergeCell ref="C9:G9"/>
    <mergeCell ref="C10:G10"/>
    <mergeCell ref="C11:D11"/>
    <mergeCell ref="C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153</v>
      </c>
      <c r="D2" s="105" t="s">
        <v>154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106</v>
      </c>
      <c r="B5" s="118"/>
      <c r="C5" s="119" t="s">
        <v>107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'001 03 Rek'!E23</f>
        <v>0</v>
      </c>
      <c r="D15" s="160" t="str">
        <f>'001 03 Rek'!A28</f>
        <v>Ztížené výrobní podmínky</v>
      </c>
      <c r="E15" s="161"/>
      <c r="F15" s="162"/>
      <c r="G15" s="159">
        <f>'001 03 Rek'!I28</f>
        <v>0</v>
      </c>
    </row>
    <row r="16" spans="1:7" ht="15.95" customHeight="1">
      <c r="A16" s="157" t="s">
        <v>52</v>
      </c>
      <c r="B16" s="158" t="s">
        <v>53</v>
      </c>
      <c r="C16" s="159">
        <f>'001 03 Rek'!F23</f>
        <v>0</v>
      </c>
      <c r="D16" s="109" t="str">
        <f>'001 03 Rek'!A29</f>
        <v>Oborová přirážka</v>
      </c>
      <c r="E16" s="163"/>
      <c r="F16" s="164"/>
      <c r="G16" s="159">
        <f>'001 03 Rek'!I29</f>
        <v>0</v>
      </c>
    </row>
    <row r="17" spans="1:7" ht="15.95" customHeight="1">
      <c r="A17" s="157" t="s">
        <v>54</v>
      </c>
      <c r="B17" s="158" t="s">
        <v>55</v>
      </c>
      <c r="C17" s="159">
        <f>'001 03 Rek'!H23</f>
        <v>0</v>
      </c>
      <c r="D17" s="109" t="str">
        <f>'001 03 Rek'!A30</f>
        <v>Přesun stavebních kapacit</v>
      </c>
      <c r="E17" s="163"/>
      <c r="F17" s="164"/>
      <c r="G17" s="159">
        <f>'001 03 Rek'!I30</f>
        <v>0</v>
      </c>
    </row>
    <row r="18" spans="1:7" ht="15.95" customHeight="1">
      <c r="A18" s="165" t="s">
        <v>56</v>
      </c>
      <c r="B18" s="166" t="s">
        <v>57</v>
      </c>
      <c r="C18" s="159">
        <f>'001 03 Rek'!G23</f>
        <v>0</v>
      </c>
      <c r="D18" s="109" t="str">
        <f>'001 03 Rek'!A31</f>
        <v>Mimostaveništní doprava</v>
      </c>
      <c r="E18" s="163"/>
      <c r="F18" s="164"/>
      <c r="G18" s="159">
        <f>'001 03 Rek'!I31</f>
        <v>0</v>
      </c>
    </row>
    <row r="19" spans="1:7" ht="15.95" customHeight="1">
      <c r="A19" s="167" t="s">
        <v>58</v>
      </c>
      <c r="B19" s="158"/>
      <c r="C19" s="159">
        <f>SUM(C15:C18)</f>
        <v>0</v>
      </c>
      <c r="D19" s="109" t="str">
        <f>'001 03 Rek'!A32</f>
        <v>Zařízení staveniště</v>
      </c>
      <c r="E19" s="163"/>
      <c r="F19" s="164"/>
      <c r="G19" s="159">
        <f>'001 03 Rek'!I32</f>
        <v>0</v>
      </c>
    </row>
    <row r="20" spans="1:7" ht="15.95" customHeight="1">
      <c r="A20" s="167"/>
      <c r="B20" s="158"/>
      <c r="C20" s="159"/>
      <c r="D20" s="109" t="str">
        <f>'001 03 Rek'!A33</f>
        <v>Provoz investora</v>
      </c>
      <c r="E20" s="163"/>
      <c r="F20" s="164"/>
      <c r="G20" s="159">
        <f>'001 03 Rek'!I33</f>
        <v>0</v>
      </c>
    </row>
    <row r="21" spans="1:7" ht="15.95" customHeight="1">
      <c r="A21" s="167" t="s">
        <v>29</v>
      </c>
      <c r="B21" s="158"/>
      <c r="C21" s="159">
        <f>'001 03 Rek'!I23</f>
        <v>0</v>
      </c>
      <c r="D21" s="109" t="str">
        <f>'001 03 Rek'!A34</f>
        <v>Kompletační činnost (IČD)</v>
      </c>
      <c r="E21" s="163"/>
      <c r="F21" s="164"/>
      <c r="G21" s="159">
        <f>'001 03 Rek'!I34</f>
        <v>0</v>
      </c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'001 03 Rek'!H36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153</v>
      </c>
      <c r="I1" s="212"/>
    </row>
    <row r="2" spans="1:9" ht="13.5" thickBot="1">
      <c r="A2" s="213" t="s">
        <v>76</v>
      </c>
      <c r="B2" s="214"/>
      <c r="C2" s="215" t="s">
        <v>108</v>
      </c>
      <c r="D2" s="216"/>
      <c r="E2" s="217"/>
      <c r="F2" s="216"/>
      <c r="G2" s="218" t="s">
        <v>154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32" t="str">
        <f>'001 03 Pol'!B7</f>
        <v>3</v>
      </c>
      <c r="B7" s="70" t="str">
        <f>'001 03 Pol'!C7</f>
        <v>Svislé a kompletní konstrukce</v>
      </c>
      <c r="D7" s="230"/>
      <c r="E7" s="333">
        <f>'001 03 Pol'!BA48</f>
        <v>0</v>
      </c>
      <c r="F7" s="334">
        <f>'001 03 Pol'!BB48</f>
        <v>0</v>
      </c>
      <c r="G7" s="334">
        <f>'001 03 Pol'!BC48</f>
        <v>0</v>
      </c>
      <c r="H7" s="334">
        <f>'001 03 Pol'!BD48</f>
        <v>0</v>
      </c>
      <c r="I7" s="335">
        <f>'001 03 Pol'!BE48</f>
        <v>0</v>
      </c>
    </row>
    <row r="8" spans="1:9" s="137" customFormat="1" ht="12.75">
      <c r="A8" s="332" t="str">
        <f>'001 03 Pol'!B49</f>
        <v>4</v>
      </c>
      <c r="B8" s="70" t="str">
        <f>'001 03 Pol'!C49</f>
        <v>Vodorovné konstrukce</v>
      </c>
      <c r="D8" s="230"/>
      <c r="E8" s="333">
        <f>'001 03 Pol'!BA52</f>
        <v>0</v>
      </c>
      <c r="F8" s="334">
        <f>'001 03 Pol'!BB52</f>
        <v>0</v>
      </c>
      <c r="G8" s="334">
        <f>'001 03 Pol'!BC52</f>
        <v>0</v>
      </c>
      <c r="H8" s="334">
        <f>'001 03 Pol'!BD52</f>
        <v>0</v>
      </c>
      <c r="I8" s="335">
        <f>'001 03 Pol'!BE52</f>
        <v>0</v>
      </c>
    </row>
    <row r="9" spans="1:9" s="137" customFormat="1" ht="12.75">
      <c r="A9" s="332" t="str">
        <f>'001 03 Pol'!B53</f>
        <v>61</v>
      </c>
      <c r="B9" s="70" t="str">
        <f>'001 03 Pol'!C53</f>
        <v>Upravy povrchů vnitřní</v>
      </c>
      <c r="D9" s="230"/>
      <c r="E9" s="333">
        <f>'001 03 Pol'!BA88</f>
        <v>0</v>
      </c>
      <c r="F9" s="334">
        <f>'001 03 Pol'!BB88</f>
        <v>0</v>
      </c>
      <c r="G9" s="334">
        <f>'001 03 Pol'!BC88</f>
        <v>0</v>
      </c>
      <c r="H9" s="334">
        <f>'001 03 Pol'!BD88</f>
        <v>0</v>
      </c>
      <c r="I9" s="335">
        <f>'001 03 Pol'!BE88</f>
        <v>0</v>
      </c>
    </row>
    <row r="10" spans="1:9" s="137" customFormat="1" ht="12.75">
      <c r="A10" s="332" t="str">
        <f>'001 03 Pol'!B89</f>
        <v>62</v>
      </c>
      <c r="B10" s="70" t="str">
        <f>'001 03 Pol'!C89</f>
        <v>Úpravy povrchů vnější</v>
      </c>
      <c r="D10" s="230"/>
      <c r="E10" s="333">
        <f>'001 03 Pol'!BA93</f>
        <v>0</v>
      </c>
      <c r="F10" s="334">
        <f>'001 03 Pol'!BB93</f>
        <v>0</v>
      </c>
      <c r="G10" s="334">
        <f>'001 03 Pol'!BC93</f>
        <v>0</v>
      </c>
      <c r="H10" s="334">
        <f>'001 03 Pol'!BD93</f>
        <v>0</v>
      </c>
      <c r="I10" s="335">
        <f>'001 03 Pol'!BE93</f>
        <v>0</v>
      </c>
    </row>
    <row r="11" spans="1:9" s="137" customFormat="1" ht="12.75">
      <c r="A11" s="332" t="str">
        <f>'001 03 Pol'!B94</f>
        <v>94</v>
      </c>
      <c r="B11" s="70" t="str">
        <f>'001 03 Pol'!C94</f>
        <v>Lešení a stavební výtahy</v>
      </c>
      <c r="D11" s="230"/>
      <c r="E11" s="333">
        <f>'001 03 Pol'!BA101</f>
        <v>0</v>
      </c>
      <c r="F11" s="334">
        <f>'001 03 Pol'!BB101</f>
        <v>0</v>
      </c>
      <c r="G11" s="334">
        <f>'001 03 Pol'!BC101</f>
        <v>0</v>
      </c>
      <c r="H11" s="334">
        <f>'001 03 Pol'!BD101</f>
        <v>0</v>
      </c>
      <c r="I11" s="335">
        <f>'001 03 Pol'!BE101</f>
        <v>0</v>
      </c>
    </row>
    <row r="12" spans="1:9" s="137" customFormat="1" ht="12.75">
      <c r="A12" s="332" t="str">
        <f>'001 03 Pol'!B102</f>
        <v>95</v>
      </c>
      <c r="B12" s="70" t="str">
        <f>'001 03 Pol'!C102</f>
        <v>Dokončovací konstrukce na pozemních stavbách</v>
      </c>
      <c r="D12" s="230"/>
      <c r="E12" s="333">
        <f>'001 03 Pol'!BA110</f>
        <v>0</v>
      </c>
      <c r="F12" s="334">
        <f>'001 03 Pol'!BB110</f>
        <v>0</v>
      </c>
      <c r="G12" s="334">
        <f>'001 03 Pol'!BC110</f>
        <v>0</v>
      </c>
      <c r="H12" s="334">
        <f>'001 03 Pol'!BD110</f>
        <v>0</v>
      </c>
      <c r="I12" s="335">
        <f>'001 03 Pol'!BE110</f>
        <v>0</v>
      </c>
    </row>
    <row r="13" spans="1:9" s="137" customFormat="1" ht="12.75">
      <c r="A13" s="332" t="str">
        <f>'001 03 Pol'!B111</f>
        <v>96</v>
      </c>
      <c r="B13" s="70" t="str">
        <f>'001 03 Pol'!C111</f>
        <v>Bourání konstrukcí</v>
      </c>
      <c r="D13" s="230"/>
      <c r="E13" s="333">
        <f>'001 03 Pol'!BA141</f>
        <v>0</v>
      </c>
      <c r="F13" s="334">
        <f>'001 03 Pol'!BB141</f>
        <v>0</v>
      </c>
      <c r="G13" s="334">
        <f>'001 03 Pol'!BC141</f>
        <v>0</v>
      </c>
      <c r="H13" s="334">
        <f>'001 03 Pol'!BD141</f>
        <v>0</v>
      </c>
      <c r="I13" s="335">
        <f>'001 03 Pol'!BE141</f>
        <v>0</v>
      </c>
    </row>
    <row r="14" spans="1:9" s="137" customFormat="1" ht="12.75">
      <c r="A14" s="332" t="str">
        <f>'001 03 Pol'!B142</f>
        <v>97</v>
      </c>
      <c r="B14" s="70" t="str">
        <f>'001 03 Pol'!C142</f>
        <v>Prorážení otvorů</v>
      </c>
      <c r="D14" s="230"/>
      <c r="E14" s="333">
        <f>'001 03 Pol'!BA172</f>
        <v>0</v>
      </c>
      <c r="F14" s="334">
        <f>'001 03 Pol'!BB172</f>
        <v>0</v>
      </c>
      <c r="G14" s="334">
        <f>'001 03 Pol'!BC172</f>
        <v>0</v>
      </c>
      <c r="H14" s="334">
        <f>'001 03 Pol'!BD172</f>
        <v>0</v>
      </c>
      <c r="I14" s="335">
        <f>'001 03 Pol'!BE172</f>
        <v>0</v>
      </c>
    </row>
    <row r="15" spans="1:9" s="137" customFormat="1" ht="12.75">
      <c r="A15" s="332" t="str">
        <f>'001 03 Pol'!B173</f>
        <v>99</v>
      </c>
      <c r="B15" s="70" t="str">
        <f>'001 03 Pol'!C173</f>
        <v>Staveništní přesun hmot</v>
      </c>
      <c r="D15" s="230"/>
      <c r="E15" s="333">
        <f>'001 03 Pol'!BA175</f>
        <v>0</v>
      </c>
      <c r="F15" s="334">
        <f>'001 03 Pol'!BB175</f>
        <v>0</v>
      </c>
      <c r="G15" s="334">
        <f>'001 03 Pol'!BC175</f>
        <v>0</v>
      </c>
      <c r="H15" s="334">
        <f>'001 03 Pol'!BD175</f>
        <v>0</v>
      </c>
      <c r="I15" s="335">
        <f>'001 03 Pol'!BE175</f>
        <v>0</v>
      </c>
    </row>
    <row r="16" spans="1:9" s="137" customFormat="1" ht="12.75">
      <c r="A16" s="332" t="str">
        <f>'001 03 Pol'!B176</f>
        <v>713</v>
      </c>
      <c r="B16" s="70" t="str">
        <f>'001 03 Pol'!C176</f>
        <v>Izolace tepelné</v>
      </c>
      <c r="D16" s="230"/>
      <c r="E16" s="333">
        <f>'001 03 Pol'!BA185</f>
        <v>0</v>
      </c>
      <c r="F16" s="334">
        <f>'001 03 Pol'!BB185</f>
        <v>0</v>
      </c>
      <c r="G16" s="334">
        <f>'001 03 Pol'!BC185</f>
        <v>0</v>
      </c>
      <c r="H16" s="334">
        <f>'001 03 Pol'!BD185</f>
        <v>0</v>
      </c>
      <c r="I16" s="335">
        <f>'001 03 Pol'!BE185</f>
        <v>0</v>
      </c>
    </row>
    <row r="17" spans="1:9" s="137" customFormat="1" ht="12.75">
      <c r="A17" s="332" t="str">
        <f>'001 03 Pol'!B186</f>
        <v>766</v>
      </c>
      <c r="B17" s="70" t="str">
        <f>'001 03 Pol'!C186</f>
        <v>Konstrukce truhlářské</v>
      </c>
      <c r="D17" s="230"/>
      <c r="E17" s="333">
        <f>'001 03 Pol'!BA194</f>
        <v>0</v>
      </c>
      <c r="F17" s="334">
        <f>'001 03 Pol'!BB194</f>
        <v>0</v>
      </c>
      <c r="G17" s="334">
        <f>'001 03 Pol'!BC194</f>
        <v>0</v>
      </c>
      <c r="H17" s="334">
        <f>'001 03 Pol'!BD194</f>
        <v>0</v>
      </c>
      <c r="I17" s="335">
        <f>'001 03 Pol'!BE194</f>
        <v>0</v>
      </c>
    </row>
    <row r="18" spans="1:9" s="137" customFormat="1" ht="12.75">
      <c r="A18" s="332" t="str">
        <f>'001 03 Pol'!B195</f>
        <v>776</v>
      </c>
      <c r="B18" s="70" t="str">
        <f>'001 03 Pol'!C195</f>
        <v>Podlahy povlakové</v>
      </c>
      <c r="D18" s="230"/>
      <c r="E18" s="333">
        <f>'001 03 Pol'!BA221</f>
        <v>0</v>
      </c>
      <c r="F18" s="334">
        <f>'001 03 Pol'!BB221</f>
        <v>0</v>
      </c>
      <c r="G18" s="334">
        <f>'001 03 Pol'!BC221</f>
        <v>0</v>
      </c>
      <c r="H18" s="334">
        <f>'001 03 Pol'!BD221</f>
        <v>0</v>
      </c>
      <c r="I18" s="335">
        <f>'001 03 Pol'!BE221</f>
        <v>0</v>
      </c>
    </row>
    <row r="19" spans="1:9" s="137" customFormat="1" ht="12.75">
      <c r="A19" s="332" t="str">
        <f>'001 03 Pol'!B222</f>
        <v>777</v>
      </c>
      <c r="B19" s="70" t="str">
        <f>'001 03 Pol'!C222</f>
        <v>Podlahy ze syntetických hmot</v>
      </c>
      <c r="D19" s="230"/>
      <c r="E19" s="333">
        <f>'001 03 Pol'!BA231</f>
        <v>0</v>
      </c>
      <c r="F19" s="334">
        <f>'001 03 Pol'!BB231</f>
        <v>0</v>
      </c>
      <c r="G19" s="334">
        <f>'001 03 Pol'!BC231</f>
        <v>0</v>
      </c>
      <c r="H19" s="334">
        <f>'001 03 Pol'!BD231</f>
        <v>0</v>
      </c>
      <c r="I19" s="335">
        <f>'001 03 Pol'!BE231</f>
        <v>0</v>
      </c>
    </row>
    <row r="20" spans="1:9" s="137" customFormat="1" ht="12.75">
      <c r="A20" s="332" t="str">
        <f>'001 03 Pol'!B232</f>
        <v>781</v>
      </c>
      <c r="B20" s="70" t="str">
        <f>'001 03 Pol'!C232</f>
        <v>Obklady keramické</v>
      </c>
      <c r="D20" s="230"/>
      <c r="E20" s="333">
        <f>'001 03 Pol'!BA243</f>
        <v>0</v>
      </c>
      <c r="F20" s="334">
        <f>'001 03 Pol'!BB243</f>
        <v>0</v>
      </c>
      <c r="G20" s="334">
        <f>'001 03 Pol'!BC243</f>
        <v>0</v>
      </c>
      <c r="H20" s="334">
        <f>'001 03 Pol'!BD243</f>
        <v>0</v>
      </c>
      <c r="I20" s="335">
        <f>'001 03 Pol'!BE243</f>
        <v>0</v>
      </c>
    </row>
    <row r="21" spans="1:9" s="137" customFormat="1" ht="12.75">
      <c r="A21" s="332" t="str">
        <f>'001 03 Pol'!B244</f>
        <v>784</v>
      </c>
      <c r="B21" s="70" t="str">
        <f>'001 03 Pol'!C244</f>
        <v>Malby</v>
      </c>
      <c r="D21" s="230"/>
      <c r="E21" s="333">
        <f>'001 03 Pol'!BA295</f>
        <v>0</v>
      </c>
      <c r="F21" s="334">
        <f>'001 03 Pol'!BB295</f>
        <v>0</v>
      </c>
      <c r="G21" s="334">
        <f>'001 03 Pol'!BC295</f>
        <v>0</v>
      </c>
      <c r="H21" s="334">
        <f>'001 03 Pol'!BD295</f>
        <v>0</v>
      </c>
      <c r="I21" s="335">
        <f>'001 03 Pol'!BE295</f>
        <v>0</v>
      </c>
    </row>
    <row r="22" spans="1:9" s="137" customFormat="1" ht="13.5" thickBot="1">
      <c r="A22" s="332" t="str">
        <f>'001 03 Pol'!B296</f>
        <v>D96</v>
      </c>
      <c r="B22" s="70" t="str">
        <f>'001 03 Pol'!C296</f>
        <v>Přesuny suti a vybouraných hmot</v>
      </c>
      <c r="D22" s="230"/>
      <c r="E22" s="333">
        <f>'001 03 Pol'!BA306</f>
        <v>0</v>
      </c>
      <c r="F22" s="334">
        <f>'001 03 Pol'!BB306</f>
        <v>0</v>
      </c>
      <c r="G22" s="334">
        <f>'001 03 Pol'!BC306</f>
        <v>0</v>
      </c>
      <c r="H22" s="334">
        <f>'001 03 Pol'!BD306</f>
        <v>0</v>
      </c>
      <c r="I22" s="335">
        <f>'001 03 Pol'!BE306</f>
        <v>0</v>
      </c>
    </row>
    <row r="23" spans="1:9" s="14" customFormat="1" ht="13.5" thickBot="1">
      <c r="A23" s="231"/>
      <c r="B23" s="232" t="s">
        <v>79</v>
      </c>
      <c r="C23" s="232"/>
      <c r="D23" s="233"/>
      <c r="E23" s="234">
        <f>SUM(E7:E22)</f>
        <v>0</v>
      </c>
      <c r="F23" s="235">
        <f>SUM(F7:F22)</f>
        <v>0</v>
      </c>
      <c r="G23" s="235">
        <f>SUM(G7:G22)</f>
        <v>0</v>
      </c>
      <c r="H23" s="235">
        <f>SUM(H7:H22)</f>
        <v>0</v>
      </c>
      <c r="I23" s="236">
        <f>SUM(I7:I22)</f>
        <v>0</v>
      </c>
    </row>
    <row r="24" spans="1:9" ht="12.75">
      <c r="A24" s="137"/>
      <c r="B24" s="137"/>
      <c r="C24" s="137"/>
      <c r="D24" s="137"/>
      <c r="E24" s="137"/>
      <c r="F24" s="137"/>
      <c r="G24" s="137"/>
      <c r="H24" s="137"/>
      <c r="I24" s="137"/>
    </row>
    <row r="25" spans="1:57" ht="19.5" customHeight="1">
      <c r="A25" s="222" t="s">
        <v>80</v>
      </c>
      <c r="B25" s="222"/>
      <c r="C25" s="222"/>
      <c r="D25" s="222"/>
      <c r="E25" s="222"/>
      <c r="F25" s="222"/>
      <c r="G25" s="237"/>
      <c r="H25" s="222"/>
      <c r="I25" s="222"/>
      <c r="BA25" s="143"/>
      <c r="BB25" s="143"/>
      <c r="BC25" s="143"/>
      <c r="BD25" s="143"/>
      <c r="BE25" s="143"/>
    </row>
    <row r="26" ht="13.5" thickBot="1"/>
    <row r="27" spans="1:9" ht="12.75">
      <c r="A27" s="175" t="s">
        <v>81</v>
      </c>
      <c r="B27" s="176"/>
      <c r="C27" s="176"/>
      <c r="D27" s="238"/>
      <c r="E27" s="239" t="s">
        <v>82</v>
      </c>
      <c r="F27" s="240" t="s">
        <v>12</v>
      </c>
      <c r="G27" s="241" t="s">
        <v>83</v>
      </c>
      <c r="H27" s="242"/>
      <c r="I27" s="243" t="s">
        <v>82</v>
      </c>
    </row>
    <row r="28" spans="1:53" ht="12.75">
      <c r="A28" s="167" t="s">
        <v>125</v>
      </c>
      <c r="B28" s="158"/>
      <c r="C28" s="158"/>
      <c r="D28" s="244"/>
      <c r="E28" s="245"/>
      <c r="F28" s="246"/>
      <c r="G28" s="247">
        <v>0</v>
      </c>
      <c r="H28" s="248"/>
      <c r="I28" s="249">
        <f>E28+F28*G28/100</f>
        <v>0</v>
      </c>
      <c r="BA28" s="1">
        <v>0</v>
      </c>
    </row>
    <row r="29" spans="1:53" ht="12.75">
      <c r="A29" s="167" t="s">
        <v>126</v>
      </c>
      <c r="B29" s="158"/>
      <c r="C29" s="158"/>
      <c r="D29" s="244"/>
      <c r="E29" s="245"/>
      <c r="F29" s="246"/>
      <c r="G29" s="247">
        <v>0</v>
      </c>
      <c r="H29" s="248"/>
      <c r="I29" s="249">
        <f>E29+F29*G29/100</f>
        <v>0</v>
      </c>
      <c r="BA29" s="1">
        <v>0</v>
      </c>
    </row>
    <row r="30" spans="1:53" ht="12.75">
      <c r="A30" s="167" t="s">
        <v>127</v>
      </c>
      <c r="B30" s="158"/>
      <c r="C30" s="158"/>
      <c r="D30" s="244"/>
      <c r="E30" s="245"/>
      <c r="F30" s="246"/>
      <c r="G30" s="247">
        <v>0</v>
      </c>
      <c r="H30" s="248"/>
      <c r="I30" s="249">
        <f>E30+F30*G30/100</f>
        <v>0</v>
      </c>
      <c r="BA30" s="1">
        <v>0</v>
      </c>
    </row>
    <row r="31" spans="1:53" ht="12.75">
      <c r="A31" s="167" t="s">
        <v>128</v>
      </c>
      <c r="B31" s="158"/>
      <c r="C31" s="158"/>
      <c r="D31" s="244"/>
      <c r="E31" s="245"/>
      <c r="F31" s="246"/>
      <c r="G31" s="247">
        <v>0</v>
      </c>
      <c r="H31" s="248"/>
      <c r="I31" s="249">
        <f>E31+F31*G31/100</f>
        <v>0</v>
      </c>
      <c r="BA31" s="1">
        <v>0</v>
      </c>
    </row>
    <row r="32" spans="1:53" ht="12.75">
      <c r="A32" s="167" t="s">
        <v>129</v>
      </c>
      <c r="B32" s="158"/>
      <c r="C32" s="158"/>
      <c r="D32" s="244"/>
      <c r="E32" s="245"/>
      <c r="F32" s="246"/>
      <c r="G32" s="247">
        <v>0</v>
      </c>
      <c r="H32" s="248"/>
      <c r="I32" s="249">
        <f>E32+F32*G32/100</f>
        <v>0</v>
      </c>
      <c r="BA32" s="1">
        <v>1</v>
      </c>
    </row>
    <row r="33" spans="1:53" ht="12.75">
      <c r="A33" s="167" t="s">
        <v>130</v>
      </c>
      <c r="B33" s="158"/>
      <c r="C33" s="158"/>
      <c r="D33" s="244"/>
      <c r="E33" s="245"/>
      <c r="F33" s="246"/>
      <c r="G33" s="247">
        <v>0</v>
      </c>
      <c r="H33" s="248"/>
      <c r="I33" s="249">
        <f>E33+F33*G33/100</f>
        <v>0</v>
      </c>
      <c r="BA33" s="1">
        <v>1</v>
      </c>
    </row>
    <row r="34" spans="1:53" ht="12.75">
      <c r="A34" s="167" t="s">
        <v>131</v>
      </c>
      <c r="B34" s="158"/>
      <c r="C34" s="158"/>
      <c r="D34" s="244"/>
      <c r="E34" s="245"/>
      <c r="F34" s="246"/>
      <c r="G34" s="247">
        <v>0</v>
      </c>
      <c r="H34" s="248"/>
      <c r="I34" s="249">
        <f>E34+F34*G34/100</f>
        <v>0</v>
      </c>
      <c r="BA34" s="1">
        <v>2</v>
      </c>
    </row>
    <row r="35" spans="1:53" ht="12.75">
      <c r="A35" s="167" t="s">
        <v>132</v>
      </c>
      <c r="B35" s="158"/>
      <c r="C35" s="158"/>
      <c r="D35" s="244"/>
      <c r="E35" s="245"/>
      <c r="F35" s="246"/>
      <c r="G35" s="247">
        <v>0</v>
      </c>
      <c r="H35" s="248"/>
      <c r="I35" s="249">
        <f>E35+F35*G35/100</f>
        <v>0</v>
      </c>
      <c r="BA35" s="1">
        <v>2</v>
      </c>
    </row>
    <row r="36" spans="1:9" ht="13.5" thickBot="1">
      <c r="A36" s="250"/>
      <c r="B36" s="251" t="s">
        <v>84</v>
      </c>
      <c r="C36" s="252"/>
      <c r="D36" s="253"/>
      <c r="E36" s="254"/>
      <c r="F36" s="255"/>
      <c r="G36" s="255"/>
      <c r="H36" s="256">
        <f>SUM(I28:I35)</f>
        <v>0</v>
      </c>
      <c r="I36" s="257"/>
    </row>
    <row r="38" spans="2:9" ht="12.75">
      <c r="B38" s="14"/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  <row r="79" spans="6:9" ht="12.75">
      <c r="F79" s="258"/>
      <c r="G79" s="259"/>
      <c r="H79" s="259"/>
      <c r="I79" s="54"/>
    </row>
    <row r="80" spans="6:9" ht="12.75">
      <c r="F80" s="258"/>
      <c r="G80" s="259"/>
      <c r="H80" s="259"/>
      <c r="I80" s="54"/>
    </row>
    <row r="81" spans="6:9" ht="12.75">
      <c r="F81" s="258"/>
      <c r="G81" s="259"/>
      <c r="H81" s="259"/>
      <c r="I81" s="54"/>
    </row>
    <row r="82" spans="6:9" ht="12.75">
      <c r="F82" s="258"/>
      <c r="G82" s="259"/>
      <c r="H82" s="259"/>
      <c r="I82" s="54"/>
    </row>
    <row r="83" spans="6:9" ht="12.75">
      <c r="F83" s="258"/>
      <c r="G83" s="259"/>
      <c r="H83" s="259"/>
      <c r="I83" s="54"/>
    </row>
    <row r="84" spans="6:9" ht="12.75">
      <c r="F84" s="258"/>
      <c r="G84" s="259"/>
      <c r="H84" s="259"/>
      <c r="I84" s="54"/>
    </row>
    <row r="85" spans="6:9" ht="12.75">
      <c r="F85" s="258"/>
      <c r="G85" s="259"/>
      <c r="H85" s="259"/>
      <c r="I85" s="54"/>
    </row>
    <row r="86" spans="6:9" ht="12.75">
      <c r="F86" s="258"/>
      <c r="G86" s="259"/>
      <c r="H86" s="259"/>
      <c r="I86" s="54"/>
    </row>
    <row r="87" spans="6:9" ht="12.75">
      <c r="F87" s="258"/>
      <c r="G87" s="259"/>
      <c r="H87" s="259"/>
      <c r="I87" s="54"/>
    </row>
  </sheetData>
  <mergeCells count="4">
    <mergeCell ref="A1:B1"/>
    <mergeCell ref="A2:B2"/>
    <mergeCell ref="G2:I2"/>
    <mergeCell ref="H36:I3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mg</cp:lastModifiedBy>
  <dcterms:created xsi:type="dcterms:W3CDTF">2022-03-06T07:30:33Z</dcterms:created>
  <dcterms:modified xsi:type="dcterms:W3CDTF">2022-03-06T07:31:12Z</dcterms:modified>
  <cp:category/>
  <cp:version/>
  <cp:contentType/>
  <cp:contentStatus/>
</cp:coreProperties>
</file>