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3256" windowHeight="13176" activeTab="1"/>
  </bookViews>
  <sheets>
    <sheet name="Pokyny pro vyplnění" sheetId="11" r:id="rId1"/>
    <sheet name="Stavba" sheetId="1" r:id="rId2"/>
    <sheet name="VzorPolozky" sheetId="10" state="hidden" r:id="rId3"/>
    <sheet name="01 A Pol" sheetId="12" r:id="rId4"/>
    <sheet name="02 A Pol" sheetId="13" r:id="rId5"/>
    <sheet name="VRN A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A Pol'!$1:$7</definedName>
    <definedName name="_xlnm.Print_Titles" localSheetId="4">'02 A Pol'!$1:$7</definedName>
    <definedName name="_xlnm.Print_Titles" localSheetId="5">'VRN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A Pol'!$A$1:$X$406</definedName>
    <definedName name="_xlnm.Print_Area" localSheetId="4">'02 A Pol'!$A$1:$X$414</definedName>
    <definedName name="_xlnm.Print_Area" localSheetId="1">Stavba!$A$1:$J$88</definedName>
    <definedName name="_xlnm.Print_Area" localSheetId="5">'VRN A Pol'!$A$1:$X$18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7" i="1"/>
  <c r="I86"/>
  <c r="I18" s="1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G46"/>
  <c r="F46"/>
  <c r="G45"/>
  <c r="F45"/>
  <c r="G44"/>
  <c r="F44"/>
  <c r="G43"/>
  <c r="F43"/>
  <c r="G42"/>
  <c r="I42" s="1"/>
  <c r="F42"/>
  <c r="G41"/>
  <c r="F41"/>
  <c r="G39"/>
  <c r="F39"/>
  <c r="G17" i="14"/>
  <c r="G8"/>
  <c r="G9"/>
  <c r="I9"/>
  <c r="I8" s="1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AE17"/>
  <c r="AF17"/>
  <c r="G413" i="13"/>
  <c r="BA402"/>
  <c r="BA328"/>
  <c r="BA33"/>
  <c r="G9"/>
  <c r="M9" s="1"/>
  <c r="I9"/>
  <c r="I8" s="1"/>
  <c r="K9"/>
  <c r="K8" s="1"/>
  <c r="O9"/>
  <c r="O8" s="1"/>
  <c r="Q9"/>
  <c r="V9"/>
  <c r="G14"/>
  <c r="M14" s="1"/>
  <c r="I14"/>
  <c r="K14"/>
  <c r="O14"/>
  <c r="Q14"/>
  <c r="V14"/>
  <c r="G17"/>
  <c r="I17"/>
  <c r="K17"/>
  <c r="M17"/>
  <c r="O17"/>
  <c r="Q17"/>
  <c r="V17"/>
  <c r="G20"/>
  <c r="I20"/>
  <c r="K20"/>
  <c r="M20"/>
  <c r="O20"/>
  <c r="Q20"/>
  <c r="V20"/>
  <c r="G23"/>
  <c r="I23"/>
  <c r="K23"/>
  <c r="M23"/>
  <c r="O23"/>
  <c r="Q23"/>
  <c r="Q8" s="1"/>
  <c r="V23"/>
  <c r="G27"/>
  <c r="I27"/>
  <c r="K27"/>
  <c r="M27"/>
  <c r="O27"/>
  <c r="Q27"/>
  <c r="V27"/>
  <c r="V8" s="1"/>
  <c r="G29"/>
  <c r="M29" s="1"/>
  <c r="I29"/>
  <c r="K29"/>
  <c r="O29"/>
  <c r="Q29"/>
  <c r="V29"/>
  <c r="G35"/>
  <c r="M35" s="1"/>
  <c r="I35"/>
  <c r="K35"/>
  <c r="O35"/>
  <c r="Q35"/>
  <c r="V35"/>
  <c r="G39"/>
  <c r="M39" s="1"/>
  <c r="I39"/>
  <c r="K39"/>
  <c r="O39"/>
  <c r="Q39"/>
  <c r="V39"/>
  <c r="G41"/>
  <c r="K41"/>
  <c r="O41"/>
  <c r="V41"/>
  <c r="G42"/>
  <c r="I42"/>
  <c r="I41" s="1"/>
  <c r="K42"/>
  <c r="M42"/>
  <c r="M41" s="1"/>
  <c r="O42"/>
  <c r="Q42"/>
  <c r="Q41" s="1"/>
  <c r="V42"/>
  <c r="G47"/>
  <c r="I47"/>
  <c r="I46" s="1"/>
  <c r="K47"/>
  <c r="M47"/>
  <c r="O47"/>
  <c r="Q47"/>
  <c r="Q46" s="1"/>
  <c r="V47"/>
  <c r="G54"/>
  <c r="I54"/>
  <c r="K54"/>
  <c r="K46" s="1"/>
  <c r="M54"/>
  <c r="O54"/>
  <c r="O46" s="1"/>
  <c r="Q54"/>
  <c r="V54"/>
  <c r="V46" s="1"/>
  <c r="G59"/>
  <c r="I59"/>
  <c r="K59"/>
  <c r="M59"/>
  <c r="O59"/>
  <c r="Q59"/>
  <c r="V59"/>
  <c r="G62"/>
  <c r="G46" s="1"/>
  <c r="I62"/>
  <c r="K62"/>
  <c r="O62"/>
  <c r="Q62"/>
  <c r="V62"/>
  <c r="G65"/>
  <c r="M65" s="1"/>
  <c r="I65"/>
  <c r="K65"/>
  <c r="O65"/>
  <c r="Q65"/>
  <c r="V65"/>
  <c r="G69"/>
  <c r="M69" s="1"/>
  <c r="I69"/>
  <c r="K69"/>
  <c r="O69"/>
  <c r="Q69"/>
  <c r="V69"/>
  <c r="I74"/>
  <c r="Q74"/>
  <c r="G75"/>
  <c r="M75" s="1"/>
  <c r="M74" s="1"/>
  <c r="I75"/>
  <c r="K75"/>
  <c r="K74" s="1"/>
  <c r="O75"/>
  <c r="O74" s="1"/>
  <c r="Q75"/>
  <c r="V75"/>
  <c r="V74" s="1"/>
  <c r="I78"/>
  <c r="M78"/>
  <c r="Q78"/>
  <c r="G79"/>
  <c r="G78" s="1"/>
  <c r="I79"/>
  <c r="K79"/>
  <c r="K78" s="1"/>
  <c r="M79"/>
  <c r="O79"/>
  <c r="O78" s="1"/>
  <c r="Q79"/>
  <c r="V79"/>
  <c r="V78" s="1"/>
  <c r="Q82"/>
  <c r="G83"/>
  <c r="M83" s="1"/>
  <c r="M82" s="1"/>
  <c r="I83"/>
  <c r="I82" s="1"/>
  <c r="K83"/>
  <c r="K82" s="1"/>
  <c r="O83"/>
  <c r="O82" s="1"/>
  <c r="Q83"/>
  <c r="V83"/>
  <c r="V82" s="1"/>
  <c r="G89"/>
  <c r="Q89"/>
  <c r="G90"/>
  <c r="M90" s="1"/>
  <c r="M89" s="1"/>
  <c r="I90"/>
  <c r="I89" s="1"/>
  <c r="K90"/>
  <c r="K89" s="1"/>
  <c r="O90"/>
  <c r="O89" s="1"/>
  <c r="Q90"/>
  <c r="V90"/>
  <c r="V89" s="1"/>
  <c r="G91"/>
  <c r="I91"/>
  <c r="K91"/>
  <c r="M91"/>
  <c r="O91"/>
  <c r="Q91"/>
  <c r="V91"/>
  <c r="G93"/>
  <c r="I93"/>
  <c r="K93"/>
  <c r="M93"/>
  <c r="O93"/>
  <c r="Q93"/>
  <c r="V93"/>
  <c r="O94"/>
  <c r="G95"/>
  <c r="G94" s="1"/>
  <c r="I95"/>
  <c r="K95"/>
  <c r="K94" s="1"/>
  <c r="M95"/>
  <c r="O95"/>
  <c r="Q95"/>
  <c r="Q94" s="1"/>
  <c r="V95"/>
  <c r="V94" s="1"/>
  <c r="G97"/>
  <c r="I97"/>
  <c r="K97"/>
  <c r="M97"/>
  <c r="O97"/>
  <c r="Q97"/>
  <c r="V97"/>
  <c r="G100"/>
  <c r="M100" s="1"/>
  <c r="I100"/>
  <c r="K100"/>
  <c r="O100"/>
  <c r="Q100"/>
  <c r="V100"/>
  <c r="G103"/>
  <c r="M103" s="1"/>
  <c r="I103"/>
  <c r="K103"/>
  <c r="O103"/>
  <c r="Q103"/>
  <c r="V103"/>
  <c r="G106"/>
  <c r="M106" s="1"/>
  <c r="I106"/>
  <c r="I94" s="1"/>
  <c r="K106"/>
  <c r="O106"/>
  <c r="Q106"/>
  <c r="V106"/>
  <c r="G107"/>
  <c r="I107"/>
  <c r="K107"/>
  <c r="M107"/>
  <c r="O107"/>
  <c r="Q107"/>
  <c r="V107"/>
  <c r="G108"/>
  <c r="I108"/>
  <c r="K108"/>
  <c r="M108"/>
  <c r="O108"/>
  <c r="Q108"/>
  <c r="V108"/>
  <c r="I111"/>
  <c r="O111"/>
  <c r="G112"/>
  <c r="G111" s="1"/>
  <c r="I112"/>
  <c r="K112"/>
  <c r="K111" s="1"/>
  <c r="O112"/>
  <c r="Q112"/>
  <c r="Q111" s="1"/>
  <c r="V112"/>
  <c r="V111" s="1"/>
  <c r="V114"/>
  <c r="G115"/>
  <c r="M115" s="1"/>
  <c r="I115"/>
  <c r="K115"/>
  <c r="K114" s="1"/>
  <c r="O115"/>
  <c r="O114" s="1"/>
  <c r="Q115"/>
  <c r="V115"/>
  <c r="G118"/>
  <c r="M118" s="1"/>
  <c r="I118"/>
  <c r="I114" s="1"/>
  <c r="K118"/>
  <c r="O118"/>
  <c r="Q118"/>
  <c r="Q114" s="1"/>
  <c r="V118"/>
  <c r="G119"/>
  <c r="M119" s="1"/>
  <c r="I119"/>
  <c r="K119"/>
  <c r="O119"/>
  <c r="Q119"/>
  <c r="V119"/>
  <c r="G122"/>
  <c r="I122"/>
  <c r="K122"/>
  <c r="M122"/>
  <c r="O122"/>
  <c r="Q122"/>
  <c r="V122"/>
  <c r="G124"/>
  <c r="K124"/>
  <c r="M124"/>
  <c r="V124"/>
  <c r="G125"/>
  <c r="I125"/>
  <c r="I124" s="1"/>
  <c r="K125"/>
  <c r="M125"/>
  <c r="O125"/>
  <c r="O124" s="1"/>
  <c r="Q125"/>
  <c r="Q124" s="1"/>
  <c r="V125"/>
  <c r="G127"/>
  <c r="I127"/>
  <c r="I126" s="1"/>
  <c r="K127"/>
  <c r="M127"/>
  <c r="O127"/>
  <c r="Q127"/>
  <c r="V127"/>
  <c r="V126" s="1"/>
  <c r="G129"/>
  <c r="M129" s="1"/>
  <c r="I129"/>
  <c r="K129"/>
  <c r="O129"/>
  <c r="O126" s="1"/>
  <c r="Q129"/>
  <c r="V129"/>
  <c r="G131"/>
  <c r="G126" s="1"/>
  <c r="I131"/>
  <c r="K131"/>
  <c r="O131"/>
  <c r="Q131"/>
  <c r="V131"/>
  <c r="G133"/>
  <c r="M133" s="1"/>
  <c r="I133"/>
  <c r="K133"/>
  <c r="O133"/>
  <c r="Q133"/>
  <c r="V133"/>
  <c r="G135"/>
  <c r="I135"/>
  <c r="K135"/>
  <c r="K126" s="1"/>
  <c r="M135"/>
  <c r="O135"/>
  <c r="Q135"/>
  <c r="V135"/>
  <c r="G136"/>
  <c r="I136"/>
  <c r="K136"/>
  <c r="M136"/>
  <c r="O136"/>
  <c r="Q136"/>
  <c r="V136"/>
  <c r="G137"/>
  <c r="I137"/>
  <c r="K137"/>
  <c r="M137"/>
  <c r="O137"/>
  <c r="Q137"/>
  <c r="V137"/>
  <c r="G138"/>
  <c r="M138" s="1"/>
  <c r="I138"/>
  <c r="K138"/>
  <c r="O138"/>
  <c r="Q138"/>
  <c r="Q126" s="1"/>
  <c r="V138"/>
  <c r="V140"/>
  <c r="G141"/>
  <c r="M141" s="1"/>
  <c r="M140" s="1"/>
  <c r="I141"/>
  <c r="K141"/>
  <c r="K140" s="1"/>
  <c r="O141"/>
  <c r="O140" s="1"/>
  <c r="Q141"/>
  <c r="V141"/>
  <c r="G143"/>
  <c r="M143" s="1"/>
  <c r="I143"/>
  <c r="K143"/>
  <c r="O143"/>
  <c r="Q143"/>
  <c r="Q140" s="1"/>
  <c r="V143"/>
  <c r="G144"/>
  <c r="M144" s="1"/>
  <c r="I144"/>
  <c r="I140" s="1"/>
  <c r="K144"/>
  <c r="O144"/>
  <c r="Q144"/>
  <c r="V144"/>
  <c r="G145"/>
  <c r="I145"/>
  <c r="K145"/>
  <c r="M145"/>
  <c r="O145"/>
  <c r="Q145"/>
  <c r="V145"/>
  <c r="G146"/>
  <c r="I146"/>
  <c r="K146"/>
  <c r="M146"/>
  <c r="O146"/>
  <c r="Q146"/>
  <c r="V146"/>
  <c r="G147"/>
  <c r="I147"/>
  <c r="K147"/>
  <c r="M147"/>
  <c r="O147"/>
  <c r="Q147"/>
  <c r="V147"/>
  <c r="G148"/>
  <c r="M148" s="1"/>
  <c r="I148"/>
  <c r="K148"/>
  <c r="O148"/>
  <c r="Q148"/>
  <c r="V148"/>
  <c r="G151"/>
  <c r="M151" s="1"/>
  <c r="I151"/>
  <c r="K151"/>
  <c r="K150" s="1"/>
  <c r="O151"/>
  <c r="O150" s="1"/>
  <c r="Q151"/>
  <c r="V151"/>
  <c r="G152"/>
  <c r="M152" s="1"/>
  <c r="I152"/>
  <c r="K152"/>
  <c r="O152"/>
  <c r="Q152"/>
  <c r="Q150" s="1"/>
  <c r="V152"/>
  <c r="G153"/>
  <c r="M153" s="1"/>
  <c r="I153"/>
  <c r="I150" s="1"/>
  <c r="K153"/>
  <c r="O153"/>
  <c r="Q153"/>
  <c r="V153"/>
  <c r="G154"/>
  <c r="I154"/>
  <c r="K154"/>
  <c r="M154"/>
  <c r="O154"/>
  <c r="Q154"/>
  <c r="V154"/>
  <c r="G155"/>
  <c r="I155"/>
  <c r="K155"/>
  <c r="M155"/>
  <c r="O155"/>
  <c r="Q155"/>
  <c r="V155"/>
  <c r="G156"/>
  <c r="I156"/>
  <c r="K156"/>
  <c r="M156"/>
  <c r="O156"/>
  <c r="Q156"/>
  <c r="V156"/>
  <c r="G157"/>
  <c r="M157" s="1"/>
  <c r="I157"/>
  <c r="K157"/>
  <c r="O157"/>
  <c r="Q157"/>
  <c r="V157"/>
  <c r="G159"/>
  <c r="I159"/>
  <c r="K159"/>
  <c r="M159"/>
  <c r="O159"/>
  <c r="Q159"/>
  <c r="V159"/>
  <c r="V150" s="1"/>
  <c r="G160"/>
  <c r="M160" s="1"/>
  <c r="I160"/>
  <c r="K160"/>
  <c r="O160"/>
  <c r="Q160"/>
  <c r="V160"/>
  <c r="G161"/>
  <c r="M161" s="1"/>
  <c r="I161"/>
  <c r="K161"/>
  <c r="O161"/>
  <c r="Q161"/>
  <c r="V161"/>
  <c r="G162"/>
  <c r="M162" s="1"/>
  <c r="I162"/>
  <c r="K162"/>
  <c r="O162"/>
  <c r="Q162"/>
  <c r="V162"/>
  <c r="G163"/>
  <c r="I163"/>
  <c r="K163"/>
  <c r="M163"/>
  <c r="O163"/>
  <c r="Q163"/>
  <c r="V163"/>
  <c r="G164"/>
  <c r="I164"/>
  <c r="K164"/>
  <c r="M164"/>
  <c r="O164"/>
  <c r="Q164"/>
  <c r="V164"/>
  <c r="G165"/>
  <c r="I165"/>
  <c r="K165"/>
  <c r="M165"/>
  <c r="O165"/>
  <c r="Q165"/>
  <c r="V165"/>
  <c r="G166"/>
  <c r="M166" s="1"/>
  <c r="I166"/>
  <c r="K166"/>
  <c r="O166"/>
  <c r="Q166"/>
  <c r="V166"/>
  <c r="G167"/>
  <c r="I167"/>
  <c r="K167"/>
  <c r="M167"/>
  <c r="O167"/>
  <c r="Q167"/>
  <c r="V167"/>
  <c r="G168"/>
  <c r="M168" s="1"/>
  <c r="I168"/>
  <c r="K168"/>
  <c r="O168"/>
  <c r="Q168"/>
  <c r="V168"/>
  <c r="G169"/>
  <c r="M169" s="1"/>
  <c r="I169"/>
  <c r="K169"/>
  <c r="O169"/>
  <c r="Q169"/>
  <c r="V169"/>
  <c r="G170"/>
  <c r="M170" s="1"/>
  <c r="I170"/>
  <c r="K170"/>
  <c r="O170"/>
  <c r="Q170"/>
  <c r="V170"/>
  <c r="G171"/>
  <c r="I171"/>
  <c r="K171"/>
  <c r="M171"/>
  <c r="O171"/>
  <c r="Q171"/>
  <c r="V171"/>
  <c r="G173"/>
  <c r="I173"/>
  <c r="K173"/>
  <c r="M173"/>
  <c r="O173"/>
  <c r="Q173"/>
  <c r="V173"/>
  <c r="G174"/>
  <c r="I174"/>
  <c r="K174"/>
  <c r="M174"/>
  <c r="O174"/>
  <c r="Q174"/>
  <c r="V174"/>
  <c r="G175"/>
  <c r="M175" s="1"/>
  <c r="I175"/>
  <c r="K175"/>
  <c r="O175"/>
  <c r="Q175"/>
  <c r="V175"/>
  <c r="G176"/>
  <c r="I176"/>
  <c r="K176"/>
  <c r="M176"/>
  <c r="O176"/>
  <c r="Q176"/>
  <c r="V176"/>
  <c r="G177"/>
  <c r="M177" s="1"/>
  <c r="I177"/>
  <c r="K177"/>
  <c r="O177"/>
  <c r="Q177"/>
  <c r="V177"/>
  <c r="G178"/>
  <c r="M178" s="1"/>
  <c r="I178"/>
  <c r="K178"/>
  <c r="O178"/>
  <c r="Q178"/>
  <c r="V178"/>
  <c r="I180"/>
  <c r="G181"/>
  <c r="I181"/>
  <c r="K181"/>
  <c r="K180" s="1"/>
  <c r="M181"/>
  <c r="O181"/>
  <c r="Q181"/>
  <c r="Q180" s="1"/>
  <c r="V181"/>
  <c r="G182"/>
  <c r="G180" s="1"/>
  <c r="I182"/>
  <c r="K182"/>
  <c r="M182"/>
  <c r="O182"/>
  <c r="Q182"/>
  <c r="V182"/>
  <c r="G183"/>
  <c r="I183"/>
  <c r="K183"/>
  <c r="M183"/>
  <c r="O183"/>
  <c r="O180" s="1"/>
  <c r="Q183"/>
  <c r="V183"/>
  <c r="G184"/>
  <c r="M184" s="1"/>
  <c r="I184"/>
  <c r="K184"/>
  <c r="O184"/>
  <c r="Q184"/>
  <c r="V184"/>
  <c r="G185"/>
  <c r="I185"/>
  <c r="K185"/>
  <c r="M185"/>
  <c r="O185"/>
  <c r="Q185"/>
  <c r="V185"/>
  <c r="V180" s="1"/>
  <c r="G188"/>
  <c r="M188" s="1"/>
  <c r="M187" s="1"/>
  <c r="I188"/>
  <c r="I187" s="1"/>
  <c r="K188"/>
  <c r="O188"/>
  <c r="Q188"/>
  <c r="Q187" s="1"/>
  <c r="V188"/>
  <c r="G189"/>
  <c r="M189" s="1"/>
  <c r="I189"/>
  <c r="K189"/>
  <c r="O189"/>
  <c r="Q189"/>
  <c r="V189"/>
  <c r="V187" s="1"/>
  <c r="G190"/>
  <c r="I190"/>
  <c r="K190"/>
  <c r="K187" s="1"/>
  <c r="M190"/>
  <c r="O190"/>
  <c r="Q190"/>
  <c r="V190"/>
  <c r="G191"/>
  <c r="I191"/>
  <c r="K191"/>
  <c r="M191"/>
  <c r="O191"/>
  <c r="Q191"/>
  <c r="V191"/>
  <c r="G192"/>
  <c r="I192"/>
  <c r="K192"/>
  <c r="M192"/>
  <c r="O192"/>
  <c r="O187" s="1"/>
  <c r="Q192"/>
  <c r="V192"/>
  <c r="G193"/>
  <c r="M193" s="1"/>
  <c r="I193"/>
  <c r="K193"/>
  <c r="O193"/>
  <c r="Q193"/>
  <c r="V193"/>
  <c r="G208"/>
  <c r="I208"/>
  <c r="K208"/>
  <c r="M208"/>
  <c r="O208"/>
  <c r="Q208"/>
  <c r="V208"/>
  <c r="G209"/>
  <c r="M209" s="1"/>
  <c r="I209"/>
  <c r="K209"/>
  <c r="O209"/>
  <c r="Q209"/>
  <c r="V209"/>
  <c r="G210"/>
  <c r="M210" s="1"/>
  <c r="I210"/>
  <c r="K210"/>
  <c r="O210"/>
  <c r="Q210"/>
  <c r="V210"/>
  <c r="G211"/>
  <c r="M211" s="1"/>
  <c r="I211"/>
  <c r="K211"/>
  <c r="O211"/>
  <c r="Q211"/>
  <c r="V211"/>
  <c r="G212"/>
  <c r="I212"/>
  <c r="K212"/>
  <c r="M212"/>
  <c r="O212"/>
  <c r="Q212"/>
  <c r="V212"/>
  <c r="G213"/>
  <c r="I213"/>
  <c r="K213"/>
  <c r="M213"/>
  <c r="O213"/>
  <c r="Q213"/>
  <c r="V213"/>
  <c r="G216"/>
  <c r="G215" s="1"/>
  <c r="I216"/>
  <c r="K216"/>
  <c r="K215" s="1"/>
  <c r="O216"/>
  <c r="Q216"/>
  <c r="Q215" s="1"/>
  <c r="V216"/>
  <c r="V215" s="1"/>
  <c r="G220"/>
  <c r="I220"/>
  <c r="I215" s="1"/>
  <c r="K220"/>
  <c r="M220"/>
  <c r="O220"/>
  <c r="Q220"/>
  <c r="V220"/>
  <c r="G221"/>
  <c r="M221" s="1"/>
  <c r="I221"/>
  <c r="K221"/>
  <c r="O221"/>
  <c r="Q221"/>
  <c r="V221"/>
  <c r="G222"/>
  <c r="M222" s="1"/>
  <c r="I222"/>
  <c r="K222"/>
  <c r="O222"/>
  <c r="Q222"/>
  <c r="V222"/>
  <c r="G224"/>
  <c r="M224" s="1"/>
  <c r="I224"/>
  <c r="K224"/>
  <c r="O224"/>
  <c r="Q224"/>
  <c r="V224"/>
  <c r="G225"/>
  <c r="I225"/>
  <c r="K225"/>
  <c r="M225"/>
  <c r="O225"/>
  <c r="Q225"/>
  <c r="V225"/>
  <c r="G226"/>
  <c r="I226"/>
  <c r="K226"/>
  <c r="M226"/>
  <c r="O226"/>
  <c r="Q226"/>
  <c r="V226"/>
  <c r="G229"/>
  <c r="I229"/>
  <c r="K229"/>
  <c r="M229"/>
  <c r="O229"/>
  <c r="O215" s="1"/>
  <c r="Q229"/>
  <c r="V229"/>
  <c r="G230"/>
  <c r="M230" s="1"/>
  <c r="I230"/>
  <c r="K230"/>
  <c r="O230"/>
  <c r="Q230"/>
  <c r="V230"/>
  <c r="G231"/>
  <c r="I231"/>
  <c r="K231"/>
  <c r="M231"/>
  <c r="O231"/>
  <c r="Q231"/>
  <c r="V231"/>
  <c r="G236"/>
  <c r="M236" s="1"/>
  <c r="I236"/>
  <c r="K236"/>
  <c r="O236"/>
  <c r="Q236"/>
  <c r="V236"/>
  <c r="G238"/>
  <c r="M238" s="1"/>
  <c r="I238"/>
  <c r="K238"/>
  <c r="O238"/>
  <c r="Q238"/>
  <c r="V238"/>
  <c r="G241"/>
  <c r="I241"/>
  <c r="I240" s="1"/>
  <c r="K241"/>
  <c r="K240" s="1"/>
  <c r="M241"/>
  <c r="O241"/>
  <c r="Q241"/>
  <c r="Q240" s="1"/>
  <c r="V241"/>
  <c r="G244"/>
  <c r="I244"/>
  <c r="K244"/>
  <c r="M244"/>
  <c r="O244"/>
  <c r="Q244"/>
  <c r="V244"/>
  <c r="V240" s="1"/>
  <c r="G248"/>
  <c r="I248"/>
  <c r="K248"/>
  <c r="M248"/>
  <c r="O248"/>
  <c r="O240" s="1"/>
  <c r="Q248"/>
  <c r="V248"/>
  <c r="G250"/>
  <c r="M250" s="1"/>
  <c r="I250"/>
  <c r="K250"/>
  <c r="O250"/>
  <c r="Q250"/>
  <c r="V250"/>
  <c r="G254"/>
  <c r="I254"/>
  <c r="K254"/>
  <c r="M254"/>
  <c r="O254"/>
  <c r="Q254"/>
  <c r="V254"/>
  <c r="G256"/>
  <c r="M256" s="1"/>
  <c r="I256"/>
  <c r="K256"/>
  <c r="O256"/>
  <c r="Q256"/>
  <c r="V256"/>
  <c r="G258"/>
  <c r="M258" s="1"/>
  <c r="I258"/>
  <c r="K258"/>
  <c r="O258"/>
  <c r="Q258"/>
  <c r="V258"/>
  <c r="G260"/>
  <c r="M260" s="1"/>
  <c r="I260"/>
  <c r="K260"/>
  <c r="O260"/>
  <c r="Q260"/>
  <c r="V260"/>
  <c r="G263"/>
  <c r="I263"/>
  <c r="K263"/>
  <c r="M263"/>
  <c r="O263"/>
  <c r="Q263"/>
  <c r="V263"/>
  <c r="G265"/>
  <c r="I265"/>
  <c r="K265"/>
  <c r="M265"/>
  <c r="O265"/>
  <c r="Q265"/>
  <c r="V265"/>
  <c r="G268"/>
  <c r="G267" s="1"/>
  <c r="I268"/>
  <c r="K268"/>
  <c r="K267" s="1"/>
  <c r="O268"/>
  <c r="O267" s="1"/>
  <c r="Q268"/>
  <c r="Q267" s="1"/>
  <c r="V268"/>
  <c r="V267" s="1"/>
  <c r="G272"/>
  <c r="I272"/>
  <c r="I267" s="1"/>
  <c r="K272"/>
  <c r="M272"/>
  <c r="O272"/>
  <c r="Q272"/>
  <c r="V272"/>
  <c r="G276"/>
  <c r="M276" s="1"/>
  <c r="I276"/>
  <c r="K276"/>
  <c r="O276"/>
  <c r="Q276"/>
  <c r="V276"/>
  <c r="G278"/>
  <c r="M278" s="1"/>
  <c r="I278"/>
  <c r="K278"/>
  <c r="O278"/>
  <c r="Q278"/>
  <c r="V278"/>
  <c r="G281"/>
  <c r="AE413" s="1"/>
  <c r="I281"/>
  <c r="K281"/>
  <c r="O281"/>
  <c r="Q281"/>
  <c r="V281"/>
  <c r="G284"/>
  <c r="I284"/>
  <c r="K284"/>
  <c r="M284"/>
  <c r="O284"/>
  <c r="Q284"/>
  <c r="V284"/>
  <c r="G286"/>
  <c r="I286"/>
  <c r="K286"/>
  <c r="M286"/>
  <c r="O286"/>
  <c r="Q286"/>
  <c r="V286"/>
  <c r="G291"/>
  <c r="I291"/>
  <c r="K291"/>
  <c r="M291"/>
  <c r="O291"/>
  <c r="Q291"/>
  <c r="V291"/>
  <c r="G296"/>
  <c r="M296" s="1"/>
  <c r="I296"/>
  <c r="K296"/>
  <c r="O296"/>
  <c r="Q296"/>
  <c r="V296"/>
  <c r="G299"/>
  <c r="I299"/>
  <c r="K299"/>
  <c r="M299"/>
  <c r="O299"/>
  <c r="Q299"/>
  <c r="V299"/>
  <c r="G301"/>
  <c r="M301" s="1"/>
  <c r="I301"/>
  <c r="K301"/>
  <c r="O301"/>
  <c r="Q301"/>
  <c r="V301"/>
  <c r="G304"/>
  <c r="M304" s="1"/>
  <c r="I304"/>
  <c r="I303" s="1"/>
  <c r="K304"/>
  <c r="K303" s="1"/>
  <c r="O304"/>
  <c r="O303" s="1"/>
  <c r="Q304"/>
  <c r="V304"/>
  <c r="V303" s="1"/>
  <c r="G307"/>
  <c r="I307"/>
  <c r="K307"/>
  <c r="M307"/>
  <c r="O307"/>
  <c r="Q307"/>
  <c r="V307"/>
  <c r="G308"/>
  <c r="I308"/>
  <c r="K308"/>
  <c r="M308"/>
  <c r="O308"/>
  <c r="Q308"/>
  <c r="V308"/>
  <c r="G309"/>
  <c r="I309"/>
  <c r="K309"/>
  <c r="M309"/>
  <c r="O309"/>
  <c r="Q309"/>
  <c r="V309"/>
  <c r="G310"/>
  <c r="M310" s="1"/>
  <c r="I310"/>
  <c r="K310"/>
  <c r="O310"/>
  <c r="Q310"/>
  <c r="Q303" s="1"/>
  <c r="V310"/>
  <c r="G313"/>
  <c r="I313"/>
  <c r="K313"/>
  <c r="M313"/>
  <c r="O313"/>
  <c r="Q313"/>
  <c r="V313"/>
  <c r="G317"/>
  <c r="M317" s="1"/>
  <c r="I317"/>
  <c r="K317"/>
  <c r="O317"/>
  <c r="Q317"/>
  <c r="V317"/>
  <c r="G319"/>
  <c r="I319"/>
  <c r="K319"/>
  <c r="M319"/>
  <c r="O319"/>
  <c r="Q319"/>
  <c r="V319"/>
  <c r="G320"/>
  <c r="O320"/>
  <c r="G321"/>
  <c r="I321"/>
  <c r="I320" s="1"/>
  <c r="K321"/>
  <c r="K320" s="1"/>
  <c r="M321"/>
  <c r="M320" s="1"/>
  <c r="O321"/>
  <c r="Q321"/>
  <c r="Q320" s="1"/>
  <c r="V321"/>
  <c r="G325"/>
  <c r="I325"/>
  <c r="K325"/>
  <c r="M325"/>
  <c r="O325"/>
  <c r="Q325"/>
  <c r="V325"/>
  <c r="V320" s="1"/>
  <c r="G327"/>
  <c r="I327"/>
  <c r="K327"/>
  <c r="M327"/>
  <c r="O327"/>
  <c r="Q327"/>
  <c r="V327"/>
  <c r="G330"/>
  <c r="O330"/>
  <c r="G331"/>
  <c r="I331"/>
  <c r="I330" s="1"/>
  <c r="K331"/>
  <c r="M331"/>
  <c r="M330" s="1"/>
  <c r="O331"/>
  <c r="Q331"/>
  <c r="Q330" s="1"/>
  <c r="V331"/>
  <c r="V330" s="1"/>
  <c r="G332"/>
  <c r="M332" s="1"/>
  <c r="I332"/>
  <c r="K332"/>
  <c r="K330" s="1"/>
  <c r="O332"/>
  <c r="Q332"/>
  <c r="V332"/>
  <c r="G345"/>
  <c r="I345"/>
  <c r="K345"/>
  <c r="M345"/>
  <c r="O345"/>
  <c r="Q345"/>
  <c r="V345"/>
  <c r="G348"/>
  <c r="M348" s="1"/>
  <c r="I348"/>
  <c r="K348"/>
  <c r="O348"/>
  <c r="Q348"/>
  <c r="V348"/>
  <c r="I354"/>
  <c r="Q354"/>
  <c r="G355"/>
  <c r="G354" s="1"/>
  <c r="I355"/>
  <c r="K355"/>
  <c r="K354" s="1"/>
  <c r="M355"/>
  <c r="M354" s="1"/>
  <c r="O355"/>
  <c r="O354" s="1"/>
  <c r="Q355"/>
  <c r="V355"/>
  <c r="V354" s="1"/>
  <c r="G358"/>
  <c r="G357" s="1"/>
  <c r="I358"/>
  <c r="K358"/>
  <c r="K357" s="1"/>
  <c r="O358"/>
  <c r="O357" s="1"/>
  <c r="Q358"/>
  <c r="Q357" s="1"/>
  <c r="V358"/>
  <c r="V357" s="1"/>
  <c r="G359"/>
  <c r="I359"/>
  <c r="I357" s="1"/>
  <c r="K359"/>
  <c r="M359"/>
  <c r="O359"/>
  <c r="Q359"/>
  <c r="V359"/>
  <c r="G360"/>
  <c r="M360" s="1"/>
  <c r="I360"/>
  <c r="K360"/>
  <c r="O360"/>
  <c r="Q360"/>
  <c r="V360"/>
  <c r="G361"/>
  <c r="I361"/>
  <c r="K361"/>
  <c r="M361"/>
  <c r="O361"/>
  <c r="Q361"/>
  <c r="V361"/>
  <c r="G362"/>
  <c r="M362" s="1"/>
  <c r="I362"/>
  <c r="K362"/>
  <c r="O362"/>
  <c r="Q362"/>
  <c r="V362"/>
  <c r="G363"/>
  <c r="M363" s="1"/>
  <c r="I363"/>
  <c r="K363"/>
  <c r="O363"/>
  <c r="Q363"/>
  <c r="V363"/>
  <c r="G364"/>
  <c r="M364" s="1"/>
  <c r="I364"/>
  <c r="K364"/>
  <c r="O364"/>
  <c r="Q364"/>
  <c r="V364"/>
  <c r="G365"/>
  <c r="I365"/>
  <c r="K365"/>
  <c r="M365"/>
  <c r="O365"/>
  <c r="Q365"/>
  <c r="V365"/>
  <c r="G367"/>
  <c r="M367" s="1"/>
  <c r="I367"/>
  <c r="K367"/>
  <c r="O367"/>
  <c r="Q367"/>
  <c r="V367"/>
  <c r="G368"/>
  <c r="I368"/>
  <c r="K368"/>
  <c r="M368"/>
  <c r="O368"/>
  <c r="Q368"/>
  <c r="V368"/>
  <c r="G369"/>
  <c r="I369"/>
  <c r="K369"/>
  <c r="M369"/>
  <c r="O369"/>
  <c r="Q369"/>
  <c r="V369"/>
  <c r="G370"/>
  <c r="I370"/>
  <c r="K370"/>
  <c r="M370"/>
  <c r="O370"/>
  <c r="Q370"/>
  <c r="V370"/>
  <c r="G371"/>
  <c r="M371" s="1"/>
  <c r="I371"/>
  <c r="K371"/>
  <c r="O371"/>
  <c r="Q371"/>
  <c r="V371"/>
  <c r="G372"/>
  <c r="M372" s="1"/>
  <c r="I372"/>
  <c r="K372"/>
  <c r="O372"/>
  <c r="Q372"/>
  <c r="V372"/>
  <c r="G373"/>
  <c r="M373" s="1"/>
  <c r="I373"/>
  <c r="K373"/>
  <c r="O373"/>
  <c r="Q373"/>
  <c r="V373"/>
  <c r="G374"/>
  <c r="I374"/>
  <c r="K374"/>
  <c r="M374"/>
  <c r="O374"/>
  <c r="Q374"/>
  <c r="V374"/>
  <c r="G375"/>
  <c r="M375" s="1"/>
  <c r="I375"/>
  <c r="K375"/>
  <c r="O375"/>
  <c r="Q375"/>
  <c r="V375"/>
  <c r="G376"/>
  <c r="I376"/>
  <c r="K376"/>
  <c r="M376"/>
  <c r="O376"/>
  <c r="Q376"/>
  <c r="V376"/>
  <c r="G377"/>
  <c r="I377"/>
  <c r="K377"/>
  <c r="M377"/>
  <c r="O377"/>
  <c r="Q377"/>
  <c r="V377"/>
  <c r="G378"/>
  <c r="I378"/>
  <c r="K378"/>
  <c r="M378"/>
  <c r="O378"/>
  <c r="Q378"/>
  <c r="V378"/>
  <c r="G379"/>
  <c r="M379" s="1"/>
  <c r="I379"/>
  <c r="K379"/>
  <c r="O379"/>
  <c r="Q379"/>
  <c r="V379"/>
  <c r="G380"/>
  <c r="M380" s="1"/>
  <c r="I380"/>
  <c r="K380"/>
  <c r="O380"/>
  <c r="Q380"/>
  <c r="V380"/>
  <c r="G381"/>
  <c r="M381" s="1"/>
  <c r="I381"/>
  <c r="K381"/>
  <c r="O381"/>
  <c r="Q381"/>
  <c r="V381"/>
  <c r="G382"/>
  <c r="I382"/>
  <c r="K382"/>
  <c r="M382"/>
  <c r="O382"/>
  <c r="Q382"/>
  <c r="V382"/>
  <c r="G383"/>
  <c r="M383" s="1"/>
  <c r="I383"/>
  <c r="K383"/>
  <c r="O383"/>
  <c r="Q383"/>
  <c r="V383"/>
  <c r="G384"/>
  <c r="I384"/>
  <c r="K384"/>
  <c r="M384"/>
  <c r="O384"/>
  <c r="Q384"/>
  <c r="V384"/>
  <c r="G385"/>
  <c r="M385" s="1"/>
  <c r="I385"/>
  <c r="K385"/>
  <c r="O385"/>
  <c r="Q385"/>
  <c r="V385"/>
  <c r="G386"/>
  <c r="I386"/>
  <c r="K386"/>
  <c r="M386"/>
  <c r="O386"/>
  <c r="Q386"/>
  <c r="V386"/>
  <c r="G387"/>
  <c r="M387" s="1"/>
  <c r="I387"/>
  <c r="K387"/>
  <c r="O387"/>
  <c r="Q387"/>
  <c r="V387"/>
  <c r="G388"/>
  <c r="M388" s="1"/>
  <c r="I388"/>
  <c r="K388"/>
  <c r="O388"/>
  <c r="Q388"/>
  <c r="V388"/>
  <c r="G389"/>
  <c r="M389" s="1"/>
  <c r="I389"/>
  <c r="K389"/>
  <c r="O389"/>
  <c r="Q389"/>
  <c r="V389"/>
  <c r="G390"/>
  <c r="I390"/>
  <c r="K390"/>
  <c r="M390"/>
  <c r="O390"/>
  <c r="Q390"/>
  <c r="V390"/>
  <c r="G391"/>
  <c r="M391" s="1"/>
  <c r="I391"/>
  <c r="K391"/>
  <c r="O391"/>
  <c r="Q391"/>
  <c r="V391"/>
  <c r="G392"/>
  <c r="I392"/>
  <c r="K392"/>
  <c r="M392"/>
  <c r="O392"/>
  <c r="Q392"/>
  <c r="V392"/>
  <c r="G393"/>
  <c r="M393" s="1"/>
  <c r="I393"/>
  <c r="K393"/>
  <c r="O393"/>
  <c r="Q393"/>
  <c r="V393"/>
  <c r="G394"/>
  <c r="I394"/>
  <c r="K394"/>
  <c r="M394"/>
  <c r="O394"/>
  <c r="Q394"/>
  <c r="V394"/>
  <c r="G395"/>
  <c r="M395" s="1"/>
  <c r="I395"/>
  <c r="K395"/>
  <c r="O395"/>
  <c r="Q395"/>
  <c r="V395"/>
  <c r="G397"/>
  <c r="M397" s="1"/>
  <c r="I397"/>
  <c r="K397"/>
  <c r="K396" s="1"/>
  <c r="O397"/>
  <c r="O396" s="1"/>
  <c r="Q397"/>
  <c r="V397"/>
  <c r="V396" s="1"/>
  <c r="G398"/>
  <c r="I398"/>
  <c r="K398"/>
  <c r="M398"/>
  <c r="O398"/>
  <c r="Q398"/>
  <c r="V398"/>
  <c r="G404"/>
  <c r="M404" s="1"/>
  <c r="I404"/>
  <c r="K404"/>
  <c r="O404"/>
  <c r="Q404"/>
  <c r="V404"/>
  <c r="G405"/>
  <c r="I405"/>
  <c r="K405"/>
  <c r="M405"/>
  <c r="O405"/>
  <c r="Q405"/>
  <c r="Q396" s="1"/>
  <c r="V405"/>
  <c r="G406"/>
  <c r="M406" s="1"/>
  <c r="I406"/>
  <c r="K406"/>
  <c r="O406"/>
  <c r="Q406"/>
  <c r="V406"/>
  <c r="G408"/>
  <c r="I408"/>
  <c r="K408"/>
  <c r="M408"/>
  <c r="O408"/>
  <c r="Q408"/>
  <c r="V408"/>
  <c r="G409"/>
  <c r="M409" s="1"/>
  <c r="I409"/>
  <c r="K409"/>
  <c r="O409"/>
  <c r="Q409"/>
  <c r="V409"/>
  <c r="G410"/>
  <c r="M410" s="1"/>
  <c r="I410"/>
  <c r="I396" s="1"/>
  <c r="K410"/>
  <c r="O410"/>
  <c r="Q410"/>
  <c r="V410"/>
  <c r="G411"/>
  <c r="M411" s="1"/>
  <c r="I411"/>
  <c r="K411"/>
  <c r="O411"/>
  <c r="Q411"/>
  <c r="V411"/>
  <c r="AF413"/>
  <c r="G405" i="12"/>
  <c r="BA394"/>
  <c r="BA320"/>
  <c r="BA33"/>
  <c r="G9"/>
  <c r="M9" s="1"/>
  <c r="I9"/>
  <c r="I8" s="1"/>
  <c r="K9"/>
  <c r="K8" s="1"/>
  <c r="O9"/>
  <c r="O8" s="1"/>
  <c r="Q9"/>
  <c r="V9"/>
  <c r="V8" s="1"/>
  <c r="G14"/>
  <c r="M14" s="1"/>
  <c r="I14"/>
  <c r="K14"/>
  <c r="O14"/>
  <c r="Q14"/>
  <c r="V14"/>
  <c r="G17"/>
  <c r="I17"/>
  <c r="K17"/>
  <c r="M17"/>
  <c r="O17"/>
  <c r="Q17"/>
  <c r="V17"/>
  <c r="G20"/>
  <c r="I20"/>
  <c r="K20"/>
  <c r="M20"/>
  <c r="O20"/>
  <c r="Q20"/>
  <c r="V20"/>
  <c r="G23"/>
  <c r="I23"/>
  <c r="K23"/>
  <c r="M23"/>
  <c r="O23"/>
  <c r="Q23"/>
  <c r="Q8" s="1"/>
  <c r="V23"/>
  <c r="G27"/>
  <c r="I27"/>
  <c r="K27"/>
  <c r="M27"/>
  <c r="O27"/>
  <c r="Q27"/>
  <c r="V27"/>
  <c r="G29"/>
  <c r="M29" s="1"/>
  <c r="I29"/>
  <c r="K29"/>
  <c r="O29"/>
  <c r="Q29"/>
  <c r="V29"/>
  <c r="G35"/>
  <c r="M35" s="1"/>
  <c r="I35"/>
  <c r="K35"/>
  <c r="O35"/>
  <c r="Q35"/>
  <c r="V35"/>
  <c r="G39"/>
  <c r="M39" s="1"/>
  <c r="I39"/>
  <c r="K39"/>
  <c r="O39"/>
  <c r="Q39"/>
  <c r="V39"/>
  <c r="G41"/>
  <c r="K41"/>
  <c r="G42"/>
  <c r="I42"/>
  <c r="I41" s="1"/>
  <c r="K42"/>
  <c r="M42"/>
  <c r="M41" s="1"/>
  <c r="O42"/>
  <c r="O41" s="1"/>
  <c r="Q42"/>
  <c r="Q41" s="1"/>
  <c r="V42"/>
  <c r="V41" s="1"/>
  <c r="O46"/>
  <c r="G47"/>
  <c r="I47"/>
  <c r="I46" s="1"/>
  <c r="K47"/>
  <c r="M47"/>
  <c r="O47"/>
  <c r="Q47"/>
  <c r="Q46" s="1"/>
  <c r="V47"/>
  <c r="V46" s="1"/>
  <c r="G54"/>
  <c r="I54"/>
  <c r="K54"/>
  <c r="M54"/>
  <c r="O54"/>
  <c r="Q54"/>
  <c r="V54"/>
  <c r="G59"/>
  <c r="I59"/>
  <c r="K59"/>
  <c r="M59"/>
  <c r="O59"/>
  <c r="Q59"/>
  <c r="V59"/>
  <c r="G62"/>
  <c r="G46" s="1"/>
  <c r="I62"/>
  <c r="K62"/>
  <c r="O62"/>
  <c r="Q62"/>
  <c r="V62"/>
  <c r="G65"/>
  <c r="M65" s="1"/>
  <c r="I65"/>
  <c r="K65"/>
  <c r="O65"/>
  <c r="Q65"/>
  <c r="V65"/>
  <c r="G69"/>
  <c r="M69" s="1"/>
  <c r="I69"/>
  <c r="K69"/>
  <c r="K46" s="1"/>
  <c r="O69"/>
  <c r="Q69"/>
  <c r="V69"/>
  <c r="G74"/>
  <c r="V74"/>
  <c r="G75"/>
  <c r="M75" s="1"/>
  <c r="M74" s="1"/>
  <c r="I75"/>
  <c r="I74" s="1"/>
  <c r="K75"/>
  <c r="K74" s="1"/>
  <c r="O75"/>
  <c r="O74" s="1"/>
  <c r="Q75"/>
  <c r="Q74" s="1"/>
  <c r="V75"/>
  <c r="G78"/>
  <c r="K78"/>
  <c r="Q78"/>
  <c r="G79"/>
  <c r="I79"/>
  <c r="I78" s="1"/>
  <c r="K79"/>
  <c r="M79"/>
  <c r="M78" s="1"/>
  <c r="O79"/>
  <c r="O78" s="1"/>
  <c r="Q79"/>
  <c r="V79"/>
  <c r="V78" s="1"/>
  <c r="K82"/>
  <c r="O82"/>
  <c r="Q82"/>
  <c r="G83"/>
  <c r="M83" s="1"/>
  <c r="M82" s="1"/>
  <c r="I83"/>
  <c r="I82" s="1"/>
  <c r="K83"/>
  <c r="O83"/>
  <c r="Q83"/>
  <c r="V83"/>
  <c r="V82" s="1"/>
  <c r="I89"/>
  <c r="G90"/>
  <c r="M90" s="1"/>
  <c r="M89" s="1"/>
  <c r="I90"/>
  <c r="K90"/>
  <c r="K89" s="1"/>
  <c r="O90"/>
  <c r="Q90"/>
  <c r="Q89" s="1"/>
  <c r="V90"/>
  <c r="G91"/>
  <c r="I91"/>
  <c r="K91"/>
  <c r="M91"/>
  <c r="O91"/>
  <c r="O89" s="1"/>
  <c r="Q91"/>
  <c r="V91"/>
  <c r="V89" s="1"/>
  <c r="G93"/>
  <c r="M93" s="1"/>
  <c r="I93"/>
  <c r="K93"/>
  <c r="O93"/>
  <c r="Q93"/>
  <c r="V93"/>
  <c r="G94"/>
  <c r="G95"/>
  <c r="I95"/>
  <c r="I94" s="1"/>
  <c r="K95"/>
  <c r="M95"/>
  <c r="O95"/>
  <c r="O94" s="1"/>
  <c r="Q95"/>
  <c r="V95"/>
  <c r="V94" s="1"/>
  <c r="G97"/>
  <c r="M97" s="1"/>
  <c r="I97"/>
  <c r="K97"/>
  <c r="K94" s="1"/>
  <c r="O97"/>
  <c r="Q97"/>
  <c r="V97"/>
  <c r="G100"/>
  <c r="I100"/>
  <c r="K100"/>
  <c r="M100"/>
  <c r="O100"/>
  <c r="Q100"/>
  <c r="V100"/>
  <c r="G103"/>
  <c r="M103" s="1"/>
  <c r="I103"/>
  <c r="K103"/>
  <c r="O103"/>
  <c r="Q103"/>
  <c r="V103"/>
  <c r="G106"/>
  <c r="M106" s="1"/>
  <c r="I106"/>
  <c r="K106"/>
  <c r="O106"/>
  <c r="Q106"/>
  <c r="Q94" s="1"/>
  <c r="V106"/>
  <c r="G107"/>
  <c r="I107"/>
  <c r="K107"/>
  <c r="M107"/>
  <c r="O107"/>
  <c r="Q107"/>
  <c r="V107"/>
  <c r="G108"/>
  <c r="M108" s="1"/>
  <c r="I108"/>
  <c r="K108"/>
  <c r="O108"/>
  <c r="Q108"/>
  <c r="V108"/>
  <c r="G111"/>
  <c r="K111"/>
  <c r="Q111"/>
  <c r="G112"/>
  <c r="I112"/>
  <c r="I111" s="1"/>
  <c r="K112"/>
  <c r="M112"/>
  <c r="M111" s="1"/>
  <c r="O112"/>
  <c r="O111" s="1"/>
  <c r="Q112"/>
  <c r="V112"/>
  <c r="V111" s="1"/>
  <c r="G114"/>
  <c r="K114"/>
  <c r="G115"/>
  <c r="I115"/>
  <c r="I114" s="1"/>
  <c r="K115"/>
  <c r="M115"/>
  <c r="M114" s="1"/>
  <c r="O115"/>
  <c r="Q115"/>
  <c r="Q114" s="1"/>
  <c r="V115"/>
  <c r="V114" s="1"/>
  <c r="G118"/>
  <c r="M118" s="1"/>
  <c r="I118"/>
  <c r="K118"/>
  <c r="O118"/>
  <c r="O114" s="1"/>
  <c r="Q118"/>
  <c r="V118"/>
  <c r="G119"/>
  <c r="I119"/>
  <c r="K119"/>
  <c r="M119"/>
  <c r="O119"/>
  <c r="Q119"/>
  <c r="V119"/>
  <c r="G122"/>
  <c r="I122"/>
  <c r="K122"/>
  <c r="M122"/>
  <c r="O122"/>
  <c r="Q122"/>
  <c r="V122"/>
  <c r="I124"/>
  <c r="O124"/>
  <c r="Q124"/>
  <c r="G125"/>
  <c r="G124" s="1"/>
  <c r="I125"/>
  <c r="K125"/>
  <c r="K124" s="1"/>
  <c r="O125"/>
  <c r="Q125"/>
  <c r="V125"/>
  <c r="V124" s="1"/>
  <c r="G127"/>
  <c r="M127" s="1"/>
  <c r="M126" s="1"/>
  <c r="I127"/>
  <c r="K127"/>
  <c r="K126" s="1"/>
  <c r="O127"/>
  <c r="O126" s="1"/>
  <c r="Q127"/>
  <c r="Q126" s="1"/>
  <c r="V127"/>
  <c r="G129"/>
  <c r="I129"/>
  <c r="K129"/>
  <c r="M129"/>
  <c r="O129"/>
  <c r="Q129"/>
  <c r="V129"/>
  <c r="V126" s="1"/>
  <c r="G131"/>
  <c r="I131"/>
  <c r="K131"/>
  <c r="M131"/>
  <c r="O131"/>
  <c r="Q131"/>
  <c r="V131"/>
  <c r="G133"/>
  <c r="I133"/>
  <c r="K133"/>
  <c r="M133"/>
  <c r="O133"/>
  <c r="Q133"/>
  <c r="V133"/>
  <c r="G135"/>
  <c r="M135" s="1"/>
  <c r="I135"/>
  <c r="K135"/>
  <c r="O135"/>
  <c r="Q135"/>
  <c r="V135"/>
  <c r="G136"/>
  <c r="M136" s="1"/>
  <c r="I136"/>
  <c r="K136"/>
  <c r="O136"/>
  <c r="Q136"/>
  <c r="V136"/>
  <c r="G137"/>
  <c r="M137" s="1"/>
  <c r="I137"/>
  <c r="K137"/>
  <c r="O137"/>
  <c r="Q137"/>
  <c r="V137"/>
  <c r="G138"/>
  <c r="I138"/>
  <c r="I126" s="1"/>
  <c r="K138"/>
  <c r="M138"/>
  <c r="O138"/>
  <c r="Q138"/>
  <c r="V138"/>
  <c r="K140"/>
  <c r="G141"/>
  <c r="I141"/>
  <c r="I140" s="1"/>
  <c r="K141"/>
  <c r="M141"/>
  <c r="O141"/>
  <c r="Q141"/>
  <c r="Q140" s="1"/>
  <c r="V141"/>
  <c r="V140" s="1"/>
  <c r="G143"/>
  <c r="I143"/>
  <c r="K143"/>
  <c r="M143"/>
  <c r="O143"/>
  <c r="O140" s="1"/>
  <c r="Q143"/>
  <c r="V143"/>
  <c r="G144"/>
  <c r="I144"/>
  <c r="K144"/>
  <c r="M144"/>
  <c r="O144"/>
  <c r="Q144"/>
  <c r="V144"/>
  <c r="G145"/>
  <c r="M145" s="1"/>
  <c r="I145"/>
  <c r="K145"/>
  <c r="O145"/>
  <c r="Q145"/>
  <c r="V145"/>
  <c r="G146"/>
  <c r="M146" s="1"/>
  <c r="I146"/>
  <c r="K146"/>
  <c r="O146"/>
  <c r="Q146"/>
  <c r="V146"/>
  <c r="G147"/>
  <c r="G140" s="1"/>
  <c r="I147"/>
  <c r="K147"/>
  <c r="O147"/>
  <c r="Q147"/>
  <c r="V147"/>
  <c r="G148"/>
  <c r="I148"/>
  <c r="K148"/>
  <c r="M148"/>
  <c r="O148"/>
  <c r="Q148"/>
  <c r="V148"/>
  <c r="G151"/>
  <c r="I151"/>
  <c r="I150" s="1"/>
  <c r="K151"/>
  <c r="M151"/>
  <c r="O151"/>
  <c r="Q151"/>
  <c r="Q150" s="1"/>
  <c r="V151"/>
  <c r="V150" s="1"/>
  <c r="G152"/>
  <c r="I152"/>
  <c r="K152"/>
  <c r="M152"/>
  <c r="O152"/>
  <c r="O150" s="1"/>
  <c r="Q152"/>
  <c r="V152"/>
  <c r="G153"/>
  <c r="I153"/>
  <c r="K153"/>
  <c r="M153"/>
  <c r="O153"/>
  <c r="Q153"/>
  <c r="V153"/>
  <c r="G154"/>
  <c r="M154" s="1"/>
  <c r="I154"/>
  <c r="K154"/>
  <c r="O154"/>
  <c r="Q154"/>
  <c r="V154"/>
  <c r="G155"/>
  <c r="M155" s="1"/>
  <c r="I155"/>
  <c r="K155"/>
  <c r="O155"/>
  <c r="Q155"/>
  <c r="V155"/>
  <c r="G156"/>
  <c r="G150" s="1"/>
  <c r="I156"/>
  <c r="K156"/>
  <c r="O156"/>
  <c r="Q156"/>
  <c r="V156"/>
  <c r="G157"/>
  <c r="I157"/>
  <c r="K157"/>
  <c r="M157"/>
  <c r="O157"/>
  <c r="Q157"/>
  <c r="V157"/>
  <c r="G159"/>
  <c r="M159" s="1"/>
  <c r="I159"/>
  <c r="K159"/>
  <c r="K150" s="1"/>
  <c r="O159"/>
  <c r="Q159"/>
  <c r="V159"/>
  <c r="G160"/>
  <c r="I160"/>
  <c r="K160"/>
  <c r="M160"/>
  <c r="O160"/>
  <c r="Q160"/>
  <c r="V160"/>
  <c r="G161"/>
  <c r="I161"/>
  <c r="K161"/>
  <c r="M161"/>
  <c r="O161"/>
  <c r="Q161"/>
  <c r="V161"/>
  <c r="G162"/>
  <c r="I162"/>
  <c r="K162"/>
  <c r="M162"/>
  <c r="O162"/>
  <c r="Q162"/>
  <c r="V162"/>
  <c r="G163"/>
  <c r="M163" s="1"/>
  <c r="I163"/>
  <c r="K163"/>
  <c r="O163"/>
  <c r="Q163"/>
  <c r="V163"/>
  <c r="G164"/>
  <c r="M164" s="1"/>
  <c r="I164"/>
  <c r="K164"/>
  <c r="O164"/>
  <c r="Q164"/>
  <c r="V164"/>
  <c r="G165"/>
  <c r="M165" s="1"/>
  <c r="I165"/>
  <c r="K165"/>
  <c r="O165"/>
  <c r="Q165"/>
  <c r="V165"/>
  <c r="G166"/>
  <c r="I166"/>
  <c r="K166"/>
  <c r="M166"/>
  <c r="O166"/>
  <c r="Q166"/>
  <c r="V166"/>
  <c r="G167"/>
  <c r="M167" s="1"/>
  <c r="I167"/>
  <c r="K167"/>
  <c r="O167"/>
  <c r="Q167"/>
  <c r="V167"/>
  <c r="G168"/>
  <c r="I168"/>
  <c r="K168"/>
  <c r="M168"/>
  <c r="O168"/>
  <c r="Q168"/>
  <c r="V168"/>
  <c r="G169"/>
  <c r="I169"/>
  <c r="K169"/>
  <c r="M169"/>
  <c r="O169"/>
  <c r="Q169"/>
  <c r="V169"/>
  <c r="G170"/>
  <c r="I170"/>
  <c r="K170"/>
  <c r="M170"/>
  <c r="O170"/>
  <c r="Q170"/>
  <c r="V170"/>
  <c r="G171"/>
  <c r="M171" s="1"/>
  <c r="I171"/>
  <c r="K171"/>
  <c r="O171"/>
  <c r="Q171"/>
  <c r="V171"/>
  <c r="G173"/>
  <c r="M173" s="1"/>
  <c r="I173"/>
  <c r="K173"/>
  <c r="O173"/>
  <c r="Q173"/>
  <c r="V173"/>
  <c r="G174"/>
  <c r="M174" s="1"/>
  <c r="I174"/>
  <c r="K174"/>
  <c r="O174"/>
  <c r="Q174"/>
  <c r="V174"/>
  <c r="G175"/>
  <c r="I175"/>
  <c r="K175"/>
  <c r="M175"/>
  <c r="O175"/>
  <c r="Q175"/>
  <c r="V175"/>
  <c r="G176"/>
  <c r="M176" s="1"/>
  <c r="I176"/>
  <c r="K176"/>
  <c r="O176"/>
  <c r="Q176"/>
  <c r="V176"/>
  <c r="G177"/>
  <c r="I177"/>
  <c r="K177"/>
  <c r="M177"/>
  <c r="O177"/>
  <c r="Q177"/>
  <c r="V177"/>
  <c r="G178"/>
  <c r="I178"/>
  <c r="K178"/>
  <c r="M178"/>
  <c r="O178"/>
  <c r="Q178"/>
  <c r="V178"/>
  <c r="Q180"/>
  <c r="G181"/>
  <c r="M181" s="1"/>
  <c r="I181"/>
  <c r="I180" s="1"/>
  <c r="K181"/>
  <c r="O181"/>
  <c r="O180" s="1"/>
  <c r="Q181"/>
  <c r="V181"/>
  <c r="V180" s="1"/>
  <c r="G182"/>
  <c r="M182" s="1"/>
  <c r="I182"/>
  <c r="K182"/>
  <c r="K180" s="1"/>
  <c r="O182"/>
  <c r="Q182"/>
  <c r="V182"/>
  <c r="G183"/>
  <c r="M183" s="1"/>
  <c r="I183"/>
  <c r="K183"/>
  <c r="O183"/>
  <c r="Q183"/>
  <c r="V183"/>
  <c r="G184"/>
  <c r="I184"/>
  <c r="K184"/>
  <c r="M184"/>
  <c r="O184"/>
  <c r="Q184"/>
  <c r="V184"/>
  <c r="G185"/>
  <c r="M185" s="1"/>
  <c r="I185"/>
  <c r="K185"/>
  <c r="O185"/>
  <c r="Q185"/>
  <c r="V185"/>
  <c r="I187"/>
  <c r="G188"/>
  <c r="I188"/>
  <c r="K188"/>
  <c r="K187" s="1"/>
  <c r="M188"/>
  <c r="O188"/>
  <c r="O187" s="1"/>
  <c r="Q188"/>
  <c r="V188"/>
  <c r="V187" s="1"/>
  <c r="G191"/>
  <c r="I191"/>
  <c r="K191"/>
  <c r="M191"/>
  <c r="O191"/>
  <c r="Q191"/>
  <c r="Q187" s="1"/>
  <c r="V191"/>
  <c r="G193"/>
  <c r="G187" s="1"/>
  <c r="I193"/>
  <c r="K193"/>
  <c r="O193"/>
  <c r="Q193"/>
  <c r="V193"/>
  <c r="G196"/>
  <c r="G195" s="1"/>
  <c r="I196"/>
  <c r="K196"/>
  <c r="K195" s="1"/>
  <c r="O196"/>
  <c r="Q196"/>
  <c r="V196"/>
  <c r="V195" s="1"/>
  <c r="G197"/>
  <c r="I197"/>
  <c r="I195" s="1"/>
  <c r="K197"/>
  <c r="M197"/>
  <c r="O197"/>
  <c r="Q197"/>
  <c r="V197"/>
  <c r="G198"/>
  <c r="M198" s="1"/>
  <c r="I198"/>
  <c r="K198"/>
  <c r="O198"/>
  <c r="O195" s="1"/>
  <c r="Q198"/>
  <c r="V198"/>
  <c r="G199"/>
  <c r="I199"/>
  <c r="K199"/>
  <c r="M199"/>
  <c r="O199"/>
  <c r="Q199"/>
  <c r="V199"/>
  <c r="G201"/>
  <c r="M201" s="1"/>
  <c r="I201"/>
  <c r="K201"/>
  <c r="O201"/>
  <c r="Q201"/>
  <c r="V201"/>
  <c r="G202"/>
  <c r="I202"/>
  <c r="K202"/>
  <c r="M202"/>
  <c r="O202"/>
  <c r="Q202"/>
  <c r="Q195" s="1"/>
  <c r="V202"/>
  <c r="G203"/>
  <c r="M203" s="1"/>
  <c r="I203"/>
  <c r="K203"/>
  <c r="O203"/>
  <c r="Q203"/>
  <c r="V203"/>
  <c r="G204"/>
  <c r="M204" s="1"/>
  <c r="I204"/>
  <c r="K204"/>
  <c r="O204"/>
  <c r="Q204"/>
  <c r="V204"/>
  <c r="G219"/>
  <c r="M219" s="1"/>
  <c r="I219"/>
  <c r="K219"/>
  <c r="O219"/>
  <c r="Q219"/>
  <c r="V219"/>
  <c r="G220"/>
  <c r="I220"/>
  <c r="K220"/>
  <c r="M220"/>
  <c r="O220"/>
  <c r="Q220"/>
  <c r="V220"/>
  <c r="G221"/>
  <c r="M221" s="1"/>
  <c r="I221"/>
  <c r="K221"/>
  <c r="O221"/>
  <c r="Q221"/>
  <c r="V221"/>
  <c r="G222"/>
  <c r="I222"/>
  <c r="K222"/>
  <c r="M222"/>
  <c r="O222"/>
  <c r="Q222"/>
  <c r="V222"/>
  <c r="G223"/>
  <c r="M223" s="1"/>
  <c r="I223"/>
  <c r="K223"/>
  <c r="O223"/>
  <c r="Q223"/>
  <c r="V223"/>
  <c r="G226"/>
  <c r="M226" s="1"/>
  <c r="M225" s="1"/>
  <c r="I226"/>
  <c r="I225" s="1"/>
  <c r="K226"/>
  <c r="O226"/>
  <c r="O225" s="1"/>
  <c r="Q226"/>
  <c r="V226"/>
  <c r="V225" s="1"/>
  <c r="G230"/>
  <c r="M230" s="1"/>
  <c r="I230"/>
  <c r="K230"/>
  <c r="K225" s="1"/>
  <c r="O230"/>
  <c r="Q230"/>
  <c r="V230"/>
  <c r="G231"/>
  <c r="M231" s="1"/>
  <c r="I231"/>
  <c r="K231"/>
  <c r="O231"/>
  <c r="Q231"/>
  <c r="V231"/>
  <c r="G232"/>
  <c r="I232"/>
  <c r="K232"/>
  <c r="M232"/>
  <c r="O232"/>
  <c r="Q232"/>
  <c r="V232"/>
  <c r="G234"/>
  <c r="M234" s="1"/>
  <c r="I234"/>
  <c r="K234"/>
  <c r="O234"/>
  <c r="Q234"/>
  <c r="V234"/>
  <c r="G235"/>
  <c r="I235"/>
  <c r="K235"/>
  <c r="M235"/>
  <c r="O235"/>
  <c r="Q235"/>
  <c r="V235"/>
  <c r="G236"/>
  <c r="M236" s="1"/>
  <c r="I236"/>
  <c r="K236"/>
  <c r="O236"/>
  <c r="Q236"/>
  <c r="V236"/>
  <c r="G239"/>
  <c r="I239"/>
  <c r="K239"/>
  <c r="M239"/>
  <c r="O239"/>
  <c r="Q239"/>
  <c r="Q225" s="1"/>
  <c r="V239"/>
  <c r="G240"/>
  <c r="M240" s="1"/>
  <c r="I240"/>
  <c r="K240"/>
  <c r="O240"/>
  <c r="Q240"/>
  <c r="V240"/>
  <c r="G241"/>
  <c r="M241" s="1"/>
  <c r="I241"/>
  <c r="K241"/>
  <c r="O241"/>
  <c r="Q241"/>
  <c r="V241"/>
  <c r="G246"/>
  <c r="M246" s="1"/>
  <c r="I246"/>
  <c r="K246"/>
  <c r="O246"/>
  <c r="Q246"/>
  <c r="V246"/>
  <c r="G248"/>
  <c r="I248"/>
  <c r="K248"/>
  <c r="M248"/>
  <c r="O248"/>
  <c r="Q248"/>
  <c r="V248"/>
  <c r="G250"/>
  <c r="K250"/>
  <c r="G251"/>
  <c r="I251"/>
  <c r="I250" s="1"/>
  <c r="K251"/>
  <c r="M251"/>
  <c r="O251"/>
  <c r="Q251"/>
  <c r="Q250" s="1"/>
  <c r="V251"/>
  <c r="V250" s="1"/>
  <c r="G253"/>
  <c r="M253" s="1"/>
  <c r="I253"/>
  <c r="K253"/>
  <c r="O253"/>
  <c r="O250" s="1"/>
  <c r="Q253"/>
  <c r="V253"/>
  <c r="G255"/>
  <c r="I255"/>
  <c r="K255"/>
  <c r="M255"/>
  <c r="O255"/>
  <c r="Q255"/>
  <c r="V255"/>
  <c r="G257"/>
  <c r="M257" s="1"/>
  <c r="I257"/>
  <c r="K257"/>
  <c r="O257"/>
  <c r="Q257"/>
  <c r="V257"/>
  <c r="G260"/>
  <c r="G259" s="1"/>
  <c r="I260"/>
  <c r="I259" s="1"/>
  <c r="K260"/>
  <c r="K259" s="1"/>
  <c r="O260"/>
  <c r="Q260"/>
  <c r="V260"/>
  <c r="V259" s="1"/>
  <c r="G265"/>
  <c r="I265"/>
  <c r="K265"/>
  <c r="M265"/>
  <c r="O265"/>
  <c r="O259" s="1"/>
  <c r="Q265"/>
  <c r="V265"/>
  <c r="G267"/>
  <c r="M267" s="1"/>
  <c r="I267"/>
  <c r="K267"/>
  <c r="O267"/>
  <c r="Q267"/>
  <c r="V267"/>
  <c r="G270"/>
  <c r="I270"/>
  <c r="K270"/>
  <c r="M270"/>
  <c r="O270"/>
  <c r="Q270"/>
  <c r="V270"/>
  <c r="G274"/>
  <c r="M274" s="1"/>
  <c r="I274"/>
  <c r="K274"/>
  <c r="O274"/>
  <c r="Q274"/>
  <c r="V274"/>
  <c r="G276"/>
  <c r="I276"/>
  <c r="K276"/>
  <c r="M276"/>
  <c r="O276"/>
  <c r="Q276"/>
  <c r="Q259" s="1"/>
  <c r="V276"/>
  <c r="G282"/>
  <c r="M282" s="1"/>
  <c r="I282"/>
  <c r="K282"/>
  <c r="O282"/>
  <c r="Q282"/>
  <c r="V282"/>
  <c r="G287"/>
  <c r="M287" s="1"/>
  <c r="I287"/>
  <c r="K287"/>
  <c r="O287"/>
  <c r="Q287"/>
  <c r="V287"/>
  <c r="G291"/>
  <c r="M291" s="1"/>
  <c r="I291"/>
  <c r="K291"/>
  <c r="O291"/>
  <c r="Q291"/>
  <c r="V291"/>
  <c r="G293"/>
  <c r="I293"/>
  <c r="K293"/>
  <c r="M293"/>
  <c r="O293"/>
  <c r="Q293"/>
  <c r="V293"/>
  <c r="G296"/>
  <c r="I296"/>
  <c r="I295" s="1"/>
  <c r="K296"/>
  <c r="M296"/>
  <c r="O296"/>
  <c r="O295" s="1"/>
  <c r="Q296"/>
  <c r="Q295" s="1"/>
  <c r="V296"/>
  <c r="V295" s="1"/>
  <c r="G299"/>
  <c r="M299" s="1"/>
  <c r="I299"/>
  <c r="K299"/>
  <c r="K295" s="1"/>
  <c r="O299"/>
  <c r="Q299"/>
  <c r="V299"/>
  <c r="G300"/>
  <c r="I300"/>
  <c r="K300"/>
  <c r="M300"/>
  <c r="O300"/>
  <c r="Q300"/>
  <c r="V300"/>
  <c r="G301"/>
  <c r="M301" s="1"/>
  <c r="I301"/>
  <c r="K301"/>
  <c r="O301"/>
  <c r="Q301"/>
  <c r="V301"/>
  <c r="G302"/>
  <c r="M302" s="1"/>
  <c r="I302"/>
  <c r="K302"/>
  <c r="O302"/>
  <c r="Q302"/>
  <c r="V302"/>
  <c r="G305"/>
  <c r="M305" s="1"/>
  <c r="I305"/>
  <c r="K305"/>
  <c r="O305"/>
  <c r="Q305"/>
  <c r="V305"/>
  <c r="G309"/>
  <c r="I309"/>
  <c r="K309"/>
  <c r="M309"/>
  <c r="O309"/>
  <c r="Q309"/>
  <c r="V309"/>
  <c r="G311"/>
  <c r="M311" s="1"/>
  <c r="I311"/>
  <c r="K311"/>
  <c r="O311"/>
  <c r="Q311"/>
  <c r="V311"/>
  <c r="I312"/>
  <c r="G313"/>
  <c r="I313"/>
  <c r="K313"/>
  <c r="K312" s="1"/>
  <c r="M313"/>
  <c r="O313"/>
  <c r="O312" s="1"/>
  <c r="Q313"/>
  <c r="Q312" s="1"/>
  <c r="V313"/>
  <c r="V312" s="1"/>
  <c r="G317"/>
  <c r="I317"/>
  <c r="K317"/>
  <c r="M317"/>
  <c r="O317"/>
  <c r="Q317"/>
  <c r="V317"/>
  <c r="G319"/>
  <c r="G312" s="1"/>
  <c r="I319"/>
  <c r="K319"/>
  <c r="O319"/>
  <c r="Q319"/>
  <c r="V319"/>
  <c r="Q322"/>
  <c r="G323"/>
  <c r="G322" s="1"/>
  <c r="I323"/>
  <c r="I322" s="1"/>
  <c r="K323"/>
  <c r="K322" s="1"/>
  <c r="O323"/>
  <c r="Q323"/>
  <c r="V323"/>
  <c r="V322" s="1"/>
  <c r="G324"/>
  <c r="I324"/>
  <c r="K324"/>
  <c r="M324"/>
  <c r="O324"/>
  <c r="Q324"/>
  <c r="V324"/>
  <c r="G337"/>
  <c r="M337" s="1"/>
  <c r="I337"/>
  <c r="K337"/>
  <c r="O337"/>
  <c r="O322" s="1"/>
  <c r="Q337"/>
  <c r="V337"/>
  <c r="G340"/>
  <c r="I340"/>
  <c r="K340"/>
  <c r="M340"/>
  <c r="O340"/>
  <c r="Q340"/>
  <c r="V340"/>
  <c r="G346"/>
  <c r="K346"/>
  <c r="O346"/>
  <c r="G347"/>
  <c r="I347"/>
  <c r="I346" s="1"/>
  <c r="K347"/>
  <c r="M347"/>
  <c r="M346" s="1"/>
  <c r="O347"/>
  <c r="Q347"/>
  <c r="Q346" s="1"/>
  <c r="V347"/>
  <c r="V346" s="1"/>
  <c r="G350"/>
  <c r="M350" s="1"/>
  <c r="I350"/>
  <c r="I349" s="1"/>
  <c r="K350"/>
  <c r="O350"/>
  <c r="Q350"/>
  <c r="Q349" s="1"/>
  <c r="V350"/>
  <c r="G351"/>
  <c r="M351" s="1"/>
  <c r="I351"/>
  <c r="K351"/>
  <c r="K349" s="1"/>
  <c r="O351"/>
  <c r="Q351"/>
  <c r="V351"/>
  <c r="V349" s="1"/>
  <c r="G352"/>
  <c r="I352"/>
  <c r="K352"/>
  <c r="M352"/>
  <c r="O352"/>
  <c r="Q352"/>
  <c r="V352"/>
  <c r="G353"/>
  <c r="M353" s="1"/>
  <c r="I353"/>
  <c r="K353"/>
  <c r="O353"/>
  <c r="Q353"/>
  <c r="V353"/>
  <c r="G354"/>
  <c r="I354"/>
  <c r="K354"/>
  <c r="M354"/>
  <c r="O354"/>
  <c r="Q354"/>
  <c r="V354"/>
  <c r="G355"/>
  <c r="M355" s="1"/>
  <c r="I355"/>
  <c r="K355"/>
  <c r="O355"/>
  <c r="Q355"/>
  <c r="V355"/>
  <c r="G356"/>
  <c r="I356"/>
  <c r="K356"/>
  <c r="M356"/>
  <c r="O356"/>
  <c r="Q356"/>
  <c r="V356"/>
  <c r="G357"/>
  <c r="M357" s="1"/>
  <c r="I357"/>
  <c r="K357"/>
  <c r="O357"/>
  <c r="O349" s="1"/>
  <c r="Q357"/>
  <c r="V357"/>
  <c r="G359"/>
  <c r="M359" s="1"/>
  <c r="I359"/>
  <c r="K359"/>
  <c r="O359"/>
  <c r="Q359"/>
  <c r="V359"/>
  <c r="G360"/>
  <c r="M360" s="1"/>
  <c r="I360"/>
  <c r="K360"/>
  <c r="O360"/>
  <c r="Q360"/>
  <c r="V360"/>
  <c r="G361"/>
  <c r="I361"/>
  <c r="K361"/>
  <c r="M361"/>
  <c r="O361"/>
  <c r="Q361"/>
  <c r="V361"/>
  <c r="G362"/>
  <c r="M362" s="1"/>
  <c r="I362"/>
  <c r="K362"/>
  <c r="O362"/>
  <c r="Q362"/>
  <c r="V362"/>
  <c r="G363"/>
  <c r="I363"/>
  <c r="K363"/>
  <c r="M363"/>
  <c r="O363"/>
  <c r="Q363"/>
  <c r="V363"/>
  <c r="G364"/>
  <c r="M364" s="1"/>
  <c r="I364"/>
  <c r="K364"/>
  <c r="O364"/>
  <c r="Q364"/>
  <c r="V364"/>
  <c r="G365"/>
  <c r="I365"/>
  <c r="K365"/>
  <c r="M365"/>
  <c r="O365"/>
  <c r="Q365"/>
  <c r="V365"/>
  <c r="G366"/>
  <c r="M366" s="1"/>
  <c r="I366"/>
  <c r="K366"/>
  <c r="O366"/>
  <c r="Q366"/>
  <c r="V366"/>
  <c r="G367"/>
  <c r="M367" s="1"/>
  <c r="I367"/>
  <c r="K367"/>
  <c r="O367"/>
  <c r="Q367"/>
  <c r="V367"/>
  <c r="G368"/>
  <c r="M368" s="1"/>
  <c r="I368"/>
  <c r="K368"/>
  <c r="O368"/>
  <c r="Q368"/>
  <c r="V368"/>
  <c r="G369"/>
  <c r="I369"/>
  <c r="K369"/>
  <c r="M369"/>
  <c r="O369"/>
  <c r="Q369"/>
  <c r="V369"/>
  <c r="G370"/>
  <c r="M370" s="1"/>
  <c r="I370"/>
  <c r="K370"/>
  <c r="O370"/>
  <c r="Q370"/>
  <c r="V370"/>
  <c r="G371"/>
  <c r="I371"/>
  <c r="K371"/>
  <c r="M371"/>
  <c r="O371"/>
  <c r="Q371"/>
  <c r="V371"/>
  <c r="G372"/>
  <c r="M372" s="1"/>
  <c r="I372"/>
  <c r="K372"/>
  <c r="O372"/>
  <c r="Q372"/>
  <c r="V372"/>
  <c r="G373"/>
  <c r="I373"/>
  <c r="K373"/>
  <c r="M373"/>
  <c r="O373"/>
  <c r="Q373"/>
  <c r="V373"/>
  <c r="G374"/>
  <c r="M374" s="1"/>
  <c r="I374"/>
  <c r="K374"/>
  <c r="O374"/>
  <c r="Q374"/>
  <c r="V374"/>
  <c r="G375"/>
  <c r="M375" s="1"/>
  <c r="I375"/>
  <c r="K375"/>
  <c r="O375"/>
  <c r="Q375"/>
  <c r="V375"/>
  <c r="G376"/>
  <c r="M376" s="1"/>
  <c r="I376"/>
  <c r="K376"/>
  <c r="O376"/>
  <c r="Q376"/>
  <c r="V376"/>
  <c r="G377"/>
  <c r="I377"/>
  <c r="K377"/>
  <c r="M377"/>
  <c r="O377"/>
  <c r="Q377"/>
  <c r="V377"/>
  <c r="G378"/>
  <c r="M378" s="1"/>
  <c r="I378"/>
  <c r="K378"/>
  <c r="O378"/>
  <c r="Q378"/>
  <c r="V378"/>
  <c r="G379"/>
  <c r="I379"/>
  <c r="K379"/>
  <c r="M379"/>
  <c r="O379"/>
  <c r="Q379"/>
  <c r="V379"/>
  <c r="G380"/>
  <c r="M380" s="1"/>
  <c r="I380"/>
  <c r="K380"/>
  <c r="O380"/>
  <c r="Q380"/>
  <c r="V380"/>
  <c r="G381"/>
  <c r="I381"/>
  <c r="K381"/>
  <c r="M381"/>
  <c r="O381"/>
  <c r="Q381"/>
  <c r="V381"/>
  <c r="G382"/>
  <c r="M382" s="1"/>
  <c r="I382"/>
  <c r="K382"/>
  <c r="O382"/>
  <c r="Q382"/>
  <c r="V382"/>
  <c r="G383"/>
  <c r="M383" s="1"/>
  <c r="I383"/>
  <c r="K383"/>
  <c r="O383"/>
  <c r="Q383"/>
  <c r="V383"/>
  <c r="G384"/>
  <c r="M384" s="1"/>
  <c r="I384"/>
  <c r="K384"/>
  <c r="O384"/>
  <c r="Q384"/>
  <c r="V384"/>
  <c r="G385"/>
  <c r="I385"/>
  <c r="K385"/>
  <c r="M385"/>
  <c r="O385"/>
  <c r="Q385"/>
  <c r="V385"/>
  <c r="G386"/>
  <c r="M386" s="1"/>
  <c r="I386"/>
  <c r="K386"/>
  <c r="O386"/>
  <c r="Q386"/>
  <c r="V386"/>
  <c r="G387"/>
  <c r="I387"/>
  <c r="K387"/>
  <c r="M387"/>
  <c r="O387"/>
  <c r="Q387"/>
  <c r="V387"/>
  <c r="G389"/>
  <c r="I389"/>
  <c r="I388" s="1"/>
  <c r="K389"/>
  <c r="M389"/>
  <c r="O389"/>
  <c r="Q389"/>
  <c r="Q388" s="1"/>
  <c r="V389"/>
  <c r="V388" s="1"/>
  <c r="G390"/>
  <c r="M390" s="1"/>
  <c r="I390"/>
  <c r="K390"/>
  <c r="O390"/>
  <c r="O388" s="1"/>
  <c r="Q390"/>
  <c r="V390"/>
  <c r="G396"/>
  <c r="M396" s="1"/>
  <c r="I396"/>
  <c r="K396"/>
  <c r="O396"/>
  <c r="Q396"/>
  <c r="V396"/>
  <c r="G397"/>
  <c r="M397" s="1"/>
  <c r="I397"/>
  <c r="K397"/>
  <c r="O397"/>
  <c r="Q397"/>
  <c r="V397"/>
  <c r="G398"/>
  <c r="I398"/>
  <c r="K398"/>
  <c r="M398"/>
  <c r="O398"/>
  <c r="Q398"/>
  <c r="V398"/>
  <c r="G400"/>
  <c r="M400" s="1"/>
  <c r="I400"/>
  <c r="K400"/>
  <c r="O400"/>
  <c r="Q400"/>
  <c r="V400"/>
  <c r="G401"/>
  <c r="I401"/>
  <c r="K401"/>
  <c r="M401"/>
  <c r="O401"/>
  <c r="Q401"/>
  <c r="V401"/>
  <c r="G402"/>
  <c r="M402" s="1"/>
  <c r="I402"/>
  <c r="K402"/>
  <c r="K388" s="1"/>
  <c r="O402"/>
  <c r="Q402"/>
  <c r="V402"/>
  <c r="G403"/>
  <c r="I403"/>
  <c r="K403"/>
  <c r="M403"/>
  <c r="O403"/>
  <c r="Q403"/>
  <c r="V403"/>
  <c r="AE405"/>
  <c r="AF405"/>
  <c r="I20" i="1"/>
  <c r="I19"/>
  <c r="G47"/>
  <c r="G25" s="1"/>
  <c r="H47"/>
  <c r="I17" l="1"/>
  <c r="I16"/>
  <c r="I88"/>
  <c r="J81" s="1"/>
  <c r="I46"/>
  <c r="I45"/>
  <c r="I44"/>
  <c r="I43"/>
  <c r="I41"/>
  <c r="I39"/>
  <c r="I47" s="1"/>
  <c r="J45" s="1"/>
  <c r="F47"/>
  <c r="G23" s="1"/>
  <c r="M8" i="14"/>
  <c r="M180" i="13"/>
  <c r="M94"/>
  <c r="M396"/>
  <c r="M303"/>
  <c r="M8"/>
  <c r="M150"/>
  <c r="M240"/>
  <c r="M114"/>
  <c r="G396"/>
  <c r="M358"/>
  <c r="M357" s="1"/>
  <c r="M268"/>
  <c r="M216"/>
  <c r="M215" s="1"/>
  <c r="M112"/>
  <c r="M111" s="1"/>
  <c r="G74"/>
  <c r="G240"/>
  <c r="G303"/>
  <c r="G187"/>
  <c r="G8"/>
  <c r="M281"/>
  <c r="G150"/>
  <c r="G140"/>
  <c r="G114"/>
  <c r="G82"/>
  <c r="M131"/>
  <c r="M126" s="1"/>
  <c r="M62"/>
  <c r="M46" s="1"/>
  <c r="M250" i="12"/>
  <c r="M180"/>
  <c r="M295"/>
  <c r="M8"/>
  <c r="M349"/>
  <c r="M94"/>
  <c r="M312"/>
  <c r="M388"/>
  <c r="G349"/>
  <c r="M323"/>
  <c r="M322" s="1"/>
  <c r="M260"/>
  <c r="M259" s="1"/>
  <c r="G225"/>
  <c r="M196"/>
  <c r="M195" s="1"/>
  <c r="G180"/>
  <c r="M156"/>
  <c r="M150" s="1"/>
  <c r="M147"/>
  <c r="M140" s="1"/>
  <c r="M125"/>
  <c r="M124" s="1"/>
  <c r="G388"/>
  <c r="G89"/>
  <c r="M319"/>
  <c r="M193"/>
  <c r="M187" s="1"/>
  <c r="G8"/>
  <c r="G82"/>
  <c r="G295"/>
  <c r="G126"/>
  <c r="M62"/>
  <c r="M46" s="1"/>
  <c r="J28" i="1"/>
  <c r="J26"/>
  <c r="G38"/>
  <c r="F38"/>
  <c r="J23"/>
  <c r="J24"/>
  <c r="J25"/>
  <c r="J27"/>
  <c r="E24"/>
  <c r="G24"/>
  <c r="E26"/>
  <c r="G26"/>
  <c r="I21" l="1"/>
  <c r="J75"/>
  <c r="J62"/>
  <c r="J67"/>
  <c r="J66"/>
  <c r="J70"/>
  <c r="J69"/>
  <c r="J63"/>
  <c r="J73"/>
  <c r="J71"/>
  <c r="J76"/>
  <c r="J68"/>
  <c r="J80"/>
  <c r="J74"/>
  <c r="J78"/>
  <c r="J77"/>
  <c r="J82"/>
  <c r="J79"/>
  <c r="J64"/>
  <c r="J72"/>
  <c r="J61"/>
  <c r="J65"/>
  <c r="J86"/>
  <c r="J83"/>
  <c r="J85"/>
  <c r="J87"/>
  <c r="J84"/>
  <c r="J44"/>
  <c r="J42"/>
  <c r="J41"/>
  <c r="J39"/>
  <c r="J47" s="1"/>
  <c r="J43"/>
  <c r="J46"/>
  <c r="A27"/>
  <c r="M267" i="13"/>
  <c r="J88" i="1" l="1"/>
  <c r="G28"/>
  <c r="G27" s="1"/>
  <c r="G29" s="1"/>
  <c r="A28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<sst xmlns="http://schemas.openxmlformats.org/spreadsheetml/2006/main" count="4236" uniqueCount="805">
  <si>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</si>
  <si>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</si>
  <si>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</si>
  <si>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</si>
  <si>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</si>
  <si>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</si>
  <si>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</si>
  <si>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</si>
  <si>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</si>
  <si>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</si>
  <si>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</si>
  <si>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</si>
  <si>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</si>
  <si>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</si>
  <si>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</si>
  <si>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</si>
  <si>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</si>
  <si>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</si>
  <si>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</si>
  <si>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</si>
  <si>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</si>
  <si>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</si>
  <si>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</si>
  <si>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</si>
  <si>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</si>
  <si>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</si>
  <si>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</si>
  <si>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</si>
  <si>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</si>
  <si>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</si>
  <si>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</si>
  <si>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</si>
  <si>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</si>
  <si>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</si>
  <si>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</si>
  <si>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</si>
  <si>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</si>
  <si>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</si>
  <si>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</si>
  <si>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</si>
  <si>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</si>
  <si>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</si>
  <si>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</si>
  <si>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K026/2022</t>
  </si>
  <si>
    <t>Rekonstrukce bytů SPC D9</t>
  </si>
  <si>
    <t>Město Krnov</t>
  </si>
  <si>
    <t>Hlavní náměstí 96/1</t>
  </si>
  <si>
    <t>Krnov-Pod Bezručovým vrchem</t>
  </si>
  <si>
    <t>79401</t>
  </si>
  <si>
    <t>00296139</t>
  </si>
  <si>
    <t>CZ00296139</t>
  </si>
  <si>
    <t>Stavba</t>
  </si>
  <si>
    <t>Stavební objekt</t>
  </si>
  <si>
    <t>01</t>
  </si>
  <si>
    <t>Byt č.40</t>
  </si>
  <si>
    <t>A</t>
  </si>
  <si>
    <t>Stavební rozpočet</t>
  </si>
  <si>
    <t>02</t>
  </si>
  <si>
    <t>Byt č.53</t>
  </si>
  <si>
    <t>VRN</t>
  </si>
  <si>
    <t>Celkem za stavbu</t>
  </si>
  <si>
    <t>CZK</t>
  </si>
  <si>
    <t>#POPS</t>
  </si>
  <si>
    <t>Popis stavby: K026/2022 - Rekonstrukce bytů SPC D9</t>
  </si>
  <si>
    <t>#POPO</t>
  </si>
  <si>
    <t>Popis objektu: 01 - Byt č.40</t>
  </si>
  <si>
    <t>#POPR</t>
  </si>
  <si>
    <t>Popis rozpočtu: A - Stavební rozpočet</t>
  </si>
  <si>
    <t>Popis objektu: 02 - Byt č.53</t>
  </si>
  <si>
    <t>Popis objektu: VRN - VRN</t>
  </si>
  <si>
    <t>Popis rozpočtu: A - VRN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</si>
  <si>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</si>
  <si>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</si>
  <si>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</si>
  <si>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</si>
  <si>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</si>
  <si>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</si>
  <si>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</si>
  <si>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</si>
  <si>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</si>
  <si>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</si>
  <si>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</si>
  <si>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</si>
  <si>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</si>
  <si>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</si>
  <si>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</si>
  <si>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</si>
  <si>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</si>
  <si>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</si>
  <si>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</si>
  <si>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</si>
  <si>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</si>
  <si>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</si>
  <si>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</si>
  <si>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</si>
  <si>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</si>
  <si>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</si>
  <si>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</si>
  <si>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</si>
  <si>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</si>
  <si>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</si>
  <si>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</si>
  <si>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</si>
  <si>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763</t>
  </si>
  <si>
    <t>Dřevostavby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</si>
  <si>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</si>
  <si>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</si>
  <si>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</si>
  <si>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</si>
  <si>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</si>
  <si>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</si>
  <si>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</si>
  <si>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</si>
  <si>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</si>
  <si>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</si>
  <si>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</si>
  <si>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</si>
  <si>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</si>
  <si>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</si>
  <si>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</si>
  <si>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</si>
  <si>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</si>
  <si>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</si>
  <si>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</si>
  <si>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</si>
  <si>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</si>
  <si>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</si>
  <si>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</si>
  <si>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</si>
  <si>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</si>
  <si>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</si>
  <si>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</si>
  <si>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</si>
  <si>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</si>
  <si>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</si>
  <si>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</si>
  <si>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</si>
  <si>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</si>
  <si>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</si>
  <si>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</si>
  <si>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</si>
  <si>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</si>
  <si>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</si>
  <si>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</si>
  <si>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</si>
  <si>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</si>
  <si>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</si>
  <si>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</si>
  <si>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</si>
  <si>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</si>
  <si>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</si>
  <si>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</si>
  <si>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</si>
  <si>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</si>
  <si>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</si>
  <si>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</si>
  <si>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317941121R00</t>
  </si>
  <si>
    <t>Osazení ocelových válcovaných nosníků na zdivu bez dodávky materiálu, výšky do 120 mm</t>
  </si>
  <si>
    <t>t</t>
  </si>
  <si>
    <t>801-1</t>
  </si>
  <si>
    <t>RTS 22/ II</t>
  </si>
  <si>
    <t>Práce</t>
  </si>
  <si>
    <t>POL1_</t>
  </si>
  <si>
    <t>profilu I, nebo IE, nebo U, nebo UE, nebo L</t>
  </si>
  <si>
    <t>SPI</t>
  </si>
  <si>
    <t xml:space="preserve">nad zárubně : </t>
  </si>
  <si>
    <t>VV</t>
  </si>
  <si>
    <t>40.01/40.02 : 2*1,00*0,0025</t>
  </si>
  <si>
    <t>40.01/40.03 : 2*1,00*0,0025</t>
  </si>
  <si>
    <t>319201315R00</t>
  </si>
  <si>
    <t>Vyrovnání povrchu zdiva pod omítku maltou ze SMS tloušťka 10 mm</t>
  </si>
  <si>
    <t>m2</t>
  </si>
  <si>
    <t>maltou ze suché směsi, bez pomocného lešení,</t>
  </si>
  <si>
    <t>40.05 - pod obklady : 0,80*1,75</t>
  </si>
  <si>
    <t>342263420R00</t>
  </si>
  <si>
    <t>Úpravy, doplňkové práce a příplatky pro sádrokartonové a sádrovláknité příčky doplňkové práce osazení revizních dvířek plochy do 0,5 m2</t>
  </si>
  <si>
    <t>kus</t>
  </si>
  <si>
    <t>Včetně vytvoření otvoru a osazení rámu s dvířky a prošroubování.</t>
  </si>
  <si>
    <t>POP</t>
  </si>
  <si>
    <t>40.03 : 1</t>
  </si>
  <si>
    <t>342254611R00</t>
  </si>
  <si>
    <t>Příčky z cihel a tvárnic nepálených příčky z příčkovek pórobetonových tloušťky 100 mm</t>
  </si>
  <si>
    <t>včetně pomocného lešení</t>
  </si>
  <si>
    <t>nové jádro : (1,75+2,68+2,60+0,60)*2,60-2*0,70*2,00</t>
  </si>
  <si>
    <t>342948111R00</t>
  </si>
  <si>
    <t>Kotvení příček ke konstrukci kotvami na hmoždinky</t>
  </si>
  <si>
    <t>m</t>
  </si>
  <si>
    <t>Včetně dodávky kotev a spojovacího materiálu.</t>
  </si>
  <si>
    <t>Včetně dodávky kotev i spojovacího materiálu.</t>
  </si>
  <si>
    <t>5*2,60</t>
  </si>
  <si>
    <t>346244313R00</t>
  </si>
  <si>
    <t>Obezdívka van a WC modulů z pórobetonu tloušťky 100 mm</t>
  </si>
  <si>
    <t>podezdívka vany : 2*(1,60+0,70)*0,50</t>
  </si>
  <si>
    <t>347013113R00</t>
  </si>
  <si>
    <t>Předstěny opláštěné sádrokartonovými deskami předsazené stěny spřažené  1 x ocelová konstrukce CD, tloušťka desky 12,5 mm, impregnovaná, tloušťka předstěny 55 mm, tl. izolace 40 mm,  , Výrobek izolační pro budovy z minerální vlny (MW) tvar: deska; použití: stěny, podhledy, šikmé střechy, stropy; tloušťka d = 40,0 mm; hrana: rovná;...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</si>
  <si>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</si>
  <si>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</si>
  <si>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</si>
  <si>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40.03 : 0,86*2,60</t>
  </si>
  <si>
    <t>319001</t>
  </si>
  <si>
    <t>Úhelník 40x40x4mm</t>
  </si>
  <si>
    <t>Vlastní</t>
  </si>
  <si>
    <t>Indiv</t>
  </si>
  <si>
    <t>Specifikace</t>
  </si>
  <si>
    <t>POL3_</t>
  </si>
  <si>
    <t>40.01/40.02 : 2*1,00*0,0025*1,05</t>
  </si>
  <si>
    <t>40.01/40.03 : 2*1,00*0,0025*1,05</t>
  </si>
  <si>
    <t>553476598R</t>
  </si>
  <si>
    <t>Dvířka revizní použití: sádrokarton;  funkce: klasické;  materiál: hliník;  počet křídel: 1;  šířka = 600 mm;  výška = 600 mm;  barva: rám šedý, deska bílá</t>
  </si>
  <si>
    <t>SPCM</t>
  </si>
  <si>
    <t>416021123R00</t>
  </si>
  <si>
    <t>Podhledy na kovové konstrukci opláštěné deskami sádrokartonovými nosná konstrukce z profilů CD s přímým uchycením 1x deska, tloušťky 12,5 mm, impregnovaná, bez izolace</t>
  </si>
  <si>
    <t>s úpravou rohů, koutů a hran konstrukcí, přebroušení a tmelení spár,</t>
  </si>
  <si>
    <t>40.02 : 1,75*1,60</t>
  </si>
  <si>
    <t>40.03 : 1,10*0,86</t>
  </si>
  <si>
    <t>602011141R00</t>
  </si>
  <si>
    <t xml:space="preserve">Omítka stěn z hotových směsí vrstva štuková, vápenná,  , tloušťka vrstvy 2 mm,  </t>
  </si>
  <si>
    <t>po jednotlivých vrstvách</t>
  </si>
  <si>
    <t>40.01 : 2,68*2,60-2*0,70*2,00</t>
  </si>
  <si>
    <t>40.02 : 2*(1,75+1,60)*(2,60-2,00)</t>
  </si>
  <si>
    <t>40.03 : (2*1,10+0,86)*2,60-0,70*2,00</t>
  </si>
  <si>
    <t>40.05 : 2,60*2,60</t>
  </si>
  <si>
    <t>40.05 - po tapetách : 5,00</t>
  </si>
  <si>
    <t>611421231R00</t>
  </si>
  <si>
    <t>Oprava vnitřních vápenných omítek stropů železobetonových rovných tvárnicových a kleneb v množství opravované plochy  v množství opravované plochy přes 5 do 10 %, štukových</t>
  </si>
  <si>
    <t>801-4</t>
  </si>
  <si>
    <t>Včetně pomocného pracovního lešení o výšce podlahy do 1900 mm a pro zatížení do 1,5 kPa.</t>
  </si>
  <si>
    <t>40.01 : 3,72*1,27+1,20*1,04</t>
  </si>
  <si>
    <t>40.04 : 2,47*4,90</t>
  </si>
  <si>
    <t>40.05 : 2,95*6,02+2,30*2,68</t>
  </si>
  <si>
    <t>612403380R00</t>
  </si>
  <si>
    <t>Hrubá výplň rýh ve stěnách, jakoukoliv maltou maltou ze suchých směsí  30 x 30 mm</t>
  </si>
  <si>
    <t>jakékoliv šířky rýhy,</t>
  </si>
  <si>
    <t>elektro : 80</t>
  </si>
  <si>
    <t>612403386R00</t>
  </si>
  <si>
    <t>Hrubá výplň rýh ve stěnách, jakoukoliv maltou maltou ze suchých směsí  100 x 100 mm</t>
  </si>
  <si>
    <t>voda a kanalizace : 15</t>
  </si>
  <si>
    <t>612421231R00</t>
  </si>
  <si>
    <t>Oprava vnitřních vápenných omítek stěn v množství opravované plochy přes 5 do 10 %,  štukových</t>
  </si>
  <si>
    <t>40.01 : (2*(3,72+2,47)-2,68)*2,60-3*0,80*2,00</t>
  </si>
  <si>
    <t>40.04 : 2*(2,47+4,90)*2,60-2,30*1,50-0,80*2,00</t>
  </si>
  <si>
    <t>40.05 : 2*(2,95+8,70)*2,60-1,95*1,50-0,85*2,00-0,80*2,00</t>
  </si>
  <si>
    <t>612481219RT2</t>
  </si>
  <si>
    <t>Montáž výztužné sítě(perlinky)do stěrky-vnit.stěny, včetně výztužné sítě a stěrkového tmelu</t>
  </si>
  <si>
    <t>40.02 : 2*(1,75+1,60)*2,60-0,70*2,00</t>
  </si>
  <si>
    <t>632421129KR1</t>
  </si>
  <si>
    <t>Potěr, ručně zpracovaný, samonivelační tl.15 mm s vlákny, včetně penetrace (spojovacího můstku - parkety)</t>
  </si>
  <si>
    <t>R-položka</t>
  </si>
  <si>
    <t>POL12_1</t>
  </si>
  <si>
    <t>včetně penetrace podkladu.</t>
  </si>
  <si>
    <t>642942111RT3</t>
  </si>
  <si>
    <t>Osazení zárubní dveřních ocelových bez dveřních křídel, do zdiva včetně kotvení, na jakoukoliv cementovou maltu, s vybetonováním prahu v zárubni a s osazením špalíků nebo latí pro dřevěný práh  včetně dodávky zárubní  70 x 197 x 10 cm</t>
  </si>
  <si>
    <t>40.01/40.02 : 1</t>
  </si>
  <si>
    <t>40.01/40.03 : 1</t>
  </si>
  <si>
    <t>941955001R00</t>
  </si>
  <si>
    <t>Lešení lehké pracovní pomocné pomocné, o výšce lešeňové podlahy do 1,2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</si>
  <si>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</si>
  <si>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</si>
  <si>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</si>
  <si>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POL1_1</t>
  </si>
  <si>
    <t>953941199R00</t>
  </si>
  <si>
    <t>Osazení dvířek</t>
  </si>
  <si>
    <t>pod vanu : 1</t>
  </si>
  <si>
    <t>28349058079</t>
  </si>
  <si>
    <t>Dvířka vanová 300 x 300 mm</t>
  </si>
  <si>
    <t>968061125R00</t>
  </si>
  <si>
    <t>Vyvěšení nebo zavěšení dřevěných křídel dveří, plochy do 2 m2</t>
  </si>
  <si>
    <t>801-3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</si>
  <si>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</si>
  <si>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</si>
  <si>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</si>
  <si>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40.01/40.02 : 0,60*2,00</t>
  </si>
  <si>
    <t>40.01/40.03 : 0,60*2,00</t>
  </si>
  <si>
    <t>974031121R00</t>
  </si>
  <si>
    <t>Vysekání rýh v jakémkoliv zdivu cihelném v ploše  do hloubky 30 mm, šířky do 30 mm</t>
  </si>
  <si>
    <t>Včetně pomocného lešení o výšce podlahy do 1900 mm a pro zatížení do 1,5 kPa  (150 kg/m2).</t>
  </si>
  <si>
    <t>974031153R00</t>
  </si>
  <si>
    <t>Vysekání rýh v jakémkoliv zdivu cihelném v ploše  do hloubky 100 mm, šířky do 100 mm</t>
  </si>
  <si>
    <t>978011121R00</t>
  </si>
  <si>
    <t>Otlučení omítek vápenných nebo vápenocementových vnitřních s vyškrabáním spár, s očištěním zdiva stropů, v rozsahu do 10 %</t>
  </si>
  <si>
    <t>978013121R00</t>
  </si>
  <si>
    <t>Otlučení omítek vápenných nebo vápenocementových vnitřních s vyškrabáním spár, s očištěním zdiva stěn, v rozsahu do 10 %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</si>
  <si>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</si>
  <si>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</si>
  <si>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</si>
  <si>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40.05 : 2*0,60*1,40</t>
  </si>
  <si>
    <t>999281111R00</t>
  </si>
  <si>
    <t xml:space="preserve">Přesun hmot pro opravy a údržbu objektů pro opravy a údržbu dosavadních objektů včetně vnějších plášťů  výšky do 25 m,  </t>
  </si>
  <si>
    <t>Přesun hmot</t>
  </si>
  <si>
    <t>POL7_</t>
  </si>
  <si>
    <t>oborů 801, 803, 811 a 812</t>
  </si>
  <si>
    <t>711212000R00</t>
  </si>
  <si>
    <t>Izolace proti vodě nátěr podkladní pod hydroizolační stěrky, Hmota nátěrová typ: penetrace</t>
  </si>
  <si>
    <t>800-711</t>
  </si>
  <si>
    <t>40.02 : 1,75*1,60+2*(1,75+1,60)*0,10+(2*1,75+1,60)*2,00</t>
  </si>
  <si>
    <t>40.03 : 1,10*0,83+2*(1,10+0,83)*0,10</t>
  </si>
  <si>
    <t>711212002R00</t>
  </si>
  <si>
    <t>Izolace proti vodě stěrka hydroizolační  proti vlhkosti</t>
  </si>
  <si>
    <t>POL1_7</t>
  </si>
  <si>
    <t>711212601R00</t>
  </si>
  <si>
    <t>Izolace proti vodě doplňky  těsnicí pás š.120 mm do spoje podlaha-stěna, Páska těsnicí</t>
  </si>
  <si>
    <t>40.02 : 2*(1,75+1,60)+2,00*2+2*0,10</t>
  </si>
  <si>
    <t>40.03 : 2*(1,10+0,83)+4*0,10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</si>
  <si>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</si>
  <si>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</si>
  <si>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</si>
  <si>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7201947774</t>
  </si>
  <si>
    <t>Podružný materiál pro ZTI (vyústění, přechodky, hadice)</t>
  </si>
  <si>
    <t>kpl</t>
  </si>
  <si>
    <t>721176113R00</t>
  </si>
  <si>
    <t>Potrubí HT odpadní svislé vnější průměr D 50 mm, tloušťka stěny 1,8 mm, DN 50</t>
  </si>
  <si>
    <t>800-721</t>
  </si>
  <si>
    <t>včetně tvarovek, objímek. Bez zednických výpomocí.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</si>
  <si>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</si>
  <si>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</si>
  <si>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</si>
  <si>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</si>
  <si>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</si>
  <si>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</si>
  <si>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</si>
  <si>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721290111R00</t>
  </si>
  <si>
    <t>Zkouška těsnosti kanalizace v objektech vodou, DN 125</t>
  </si>
  <si>
    <t>733171140R00</t>
  </si>
  <si>
    <t>Potrubí polyetylénové Doplňky pro potrubí polyetylénové montáž - napojení potrubí na stoupačku</t>
  </si>
  <si>
    <t>800-731</t>
  </si>
  <si>
    <t>72145488</t>
  </si>
  <si>
    <t>Práce spojené s demontáži rozvodů - voda, kanalizace</t>
  </si>
  <si>
    <t>hod</t>
  </si>
  <si>
    <t>998721203R00</t>
  </si>
  <si>
    <t>Přesun hmot pro vnitřní kanalizaci v objektech výšky do 24 m</t>
  </si>
  <si>
    <t>50 m vodorovně, měřeno od těžiště půdorysné plochy skládky do těžiště půdorysné plochy objektu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</si>
  <si>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</si>
  <si>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</si>
  <si>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</si>
  <si>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722181213RT7</t>
  </si>
  <si>
    <t>Izolace vodovodního potrubí návleková z trubic z pěnového polyetylenu, tloušťka stěny 13 mm, d 22 mm</t>
  </si>
  <si>
    <t>722220111R00</t>
  </si>
  <si>
    <t>Nástěnka nátrubková mosazná pro výtokový ventil, vnitřní závit, DN 15, PN 10, včetně dodávky materiálu</t>
  </si>
  <si>
    <t>722220121R00</t>
  </si>
  <si>
    <t>Nástěnka nátrubková mosazná pro baterii, vnitřní závit, DN 15, PN 10, včetně dodávky materiálu</t>
  </si>
  <si>
    <t>pár</t>
  </si>
  <si>
    <t>733190107R00</t>
  </si>
  <si>
    <t>Tlakové zkoušky potrubí ocelových závitových, plastových, měděných přes DN 32 do DN 40</t>
  </si>
  <si>
    <t>722999111KR1</t>
  </si>
  <si>
    <t>Výměna hlavních vod. Ventilů DN 3/4", vč. dem a opětovné montáže vodoměrů a zaplombování</t>
  </si>
  <si>
    <t>998722203R00</t>
  </si>
  <si>
    <t>Přesun hmot pro vnitřní vodovod v objektech výšky do 24 m</t>
  </si>
  <si>
    <t>vodorovně do 50 m</t>
  </si>
  <si>
    <t>725110811R00</t>
  </si>
  <si>
    <t>Demontáž klozetů splachovacích</t>
  </si>
  <si>
    <t>soubor</t>
  </si>
  <si>
    <t>725013138R00</t>
  </si>
  <si>
    <t>Klozetové mísy kombinované, bilé, hluboké splachování, svislý odpad, včetně sedátka, šířka 360 mm, hloubka 650 mm, výška 430 mm</t>
  </si>
  <si>
    <t>RTS 21/ II</t>
  </si>
  <si>
    <t>725119305R00</t>
  </si>
  <si>
    <t>Klozetové mísy montáž  kombinované</t>
  </si>
  <si>
    <t>725210821R00</t>
  </si>
  <si>
    <t>Demontáž umyvadel umyvadel bez výtokových armatur</t>
  </si>
  <si>
    <t>725219401R00</t>
  </si>
  <si>
    <t>Umyvadlo montáž na šrouby do zdiva</t>
  </si>
  <si>
    <t>725220841R00</t>
  </si>
  <si>
    <t>Demontáž van ocelových</t>
  </si>
  <si>
    <t>725229102RT2</t>
  </si>
  <si>
    <t>Montáž vany plastové s dodávkou zápach. uzávěrky HL 500-5/4</t>
  </si>
  <si>
    <t>Včetně dodání zápachové uzávěrky.</t>
  </si>
  <si>
    <t>725619101R00</t>
  </si>
  <si>
    <t>Montáž plynových sporáků na svítiplyn/metan</t>
  </si>
  <si>
    <t>725610810R00</t>
  </si>
  <si>
    <t>Demontáž plynových sporáků normálních nebo kombinovaných</t>
  </si>
  <si>
    <t>725810402R00</t>
  </si>
  <si>
    <t>Ventily ventil uzavírací pro do rozvodu vytápění a sanity; kulový, těleso mosaz.rohový, bez připojovací trubičky, DN 10 mm</t>
  </si>
  <si>
    <t>725814122R00</t>
  </si>
  <si>
    <t>Ventily Ventil  pračkový, mosazný, se zpětnou klapkou, DN 15 x DN 20, včetně dodávky materiálu</t>
  </si>
  <si>
    <t>725823114RT1</t>
  </si>
  <si>
    <t>Baterie umyvadlové a dřezové dřezová, stojánková, ruční ovládání bez otvírání odpadu, standardní, včetně dodávky materiálu</t>
  </si>
  <si>
    <t>725823121R00</t>
  </si>
  <si>
    <t>Baterie umyvadlové a dřezové umyvadlová, stojánková, ruční ovládání s otvíráním odpadu, standardní, včetně dodávky materiálu</t>
  </si>
  <si>
    <t>725829301R00</t>
  </si>
  <si>
    <t>Baterie umyvadlové a dřezové Montáž baterií umyvadlových a dřezových umyvadlové a dřezové stojánkové</t>
  </si>
  <si>
    <t>725820801R00</t>
  </si>
  <si>
    <t>Demontáž baterií nástěnných do G 3/4"</t>
  </si>
  <si>
    <t>725839203R00</t>
  </si>
  <si>
    <t>Montáž baterie vanové nástěnné, G 1/2"</t>
  </si>
  <si>
    <t>725860188RT1</t>
  </si>
  <si>
    <t>Zápachová uzávěrka (sifon) pro zařizovací předměty pro pračky/myčky; podomítková; PE; D 40 mm; / 50 mm; krycí deska nerez, přip. koleno, včetně dodávky materiálu</t>
  </si>
  <si>
    <t>725860201R00</t>
  </si>
  <si>
    <t>Zápachová uzávěrka (sifon) pro zařizovací předměty D 40, 50 mm x 6/4"; pro dřezy, PP; příslušenství přípojka pro pračku/myčku, včetně dodávky materiálu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</si>
  <si>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</si>
  <si>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</si>
  <si>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787911111R00</t>
  </si>
  <si>
    <t>Montáž zrcadla na stěnu, lepidlem, plochy do 2 m2</t>
  </si>
  <si>
    <t>800-787</t>
  </si>
  <si>
    <t>40.02 : 0,60*0,60</t>
  </si>
  <si>
    <t>55144162</t>
  </si>
  <si>
    <t>Baterie vanová nástěnná včetně sprchová sada 3-funkční ruční sprcha d 1000 mm, Chrom</t>
  </si>
  <si>
    <t>POL3_0</t>
  </si>
  <si>
    <t>552205789</t>
  </si>
  <si>
    <t>Vana akrylátová Klasik bílá 160x70x41 cm</t>
  </si>
  <si>
    <t>634651249R</t>
  </si>
  <si>
    <t>Zrcadlo nemontované čiré tl. 4 mm 60x60cm</t>
  </si>
  <si>
    <t>64214330R</t>
  </si>
  <si>
    <t>umyvadlo š = 550 mm; hl. 450 mm; diturvit; s otvorem pro baterii;uprostřed; s přepadem; bílá; uchycení šrouby</t>
  </si>
  <si>
    <t>725001</t>
  </si>
  <si>
    <t>Sporák kombinovaný - počet hořáků 4, senzory StopGas, integrovaným zapalováním a klasickou, elektrickou troubu s dvojicí topných těles a horkovzdušným ventilátorem</t>
  </si>
  <si>
    <t>998725203R00</t>
  </si>
  <si>
    <t>Přesun hmot pro zařizovací předměty v objektech výšky do 24 m</t>
  </si>
  <si>
    <t>728415812R00</t>
  </si>
  <si>
    <t>Demontáž větrací nebo ventilační mřížky do průřezu 0,1 m2</t>
  </si>
  <si>
    <t>800-728</t>
  </si>
  <si>
    <t>728611211R00</t>
  </si>
  <si>
    <t>Montáž radiálního nízkotlakého ventilátoru potrubního do kruhového potrubí,  , do průměru d 100 mm</t>
  </si>
  <si>
    <t>728999111KR1</t>
  </si>
  <si>
    <t>D+M ohebná hadice pr. 100 mm</t>
  </si>
  <si>
    <t>429148013R</t>
  </si>
  <si>
    <t>ventilátor do koupelny připojení k potrubí pr. 100 mm; s nastavitelným časovým spínačem2-30min.; výkon 14 W; materiál ABS plast; napájecí napětí 230 V; 50 Hz; průtok vzduchu 95 m3/h; teplota do 40 °C; otáčky 2 300,0 ot/min; akustický tlak 34 dB (A); IP 34</t>
  </si>
  <si>
    <t>RTS 22/ I</t>
  </si>
  <si>
    <t>998728203R00</t>
  </si>
  <si>
    <t>Přesun hmot pro vzduchotechniku v objektech výšky do 24 m</t>
  </si>
  <si>
    <t>763614142RT1</t>
  </si>
  <si>
    <t>Montáž podlahy, z desek tl. do 18 mm, na P+D, lepením, bez dodávky desky</t>
  </si>
  <si>
    <t>800-763</t>
  </si>
  <si>
    <t>vč. dodávky a montáže spojovacího materiálu</t>
  </si>
  <si>
    <t>40.05 - dvě vrstvy : (2,95*6,02+2,30*2,68)*2</t>
  </si>
  <si>
    <t>60725036R</t>
  </si>
  <si>
    <t>deska dřevoštěpková třívrstvá pro prostředí vlhké; strana nebroušená; hrana pero/drážka; tl = 12,0 mm</t>
  </si>
  <si>
    <t>47,846*1,1</t>
  </si>
  <si>
    <t>998763201R00</t>
  </si>
  <si>
    <t>Přesun hmot dřevostaveb v objektech výšky do 6 m</t>
  </si>
  <si>
    <t>50 m vodorovně</t>
  </si>
  <si>
    <t>766661112R00</t>
  </si>
  <si>
    <t>Montáž dveřních křídel kompletizovaných otevíravých ,  , do ocelové nebo fošnové zárubně, jednokřídlových, šířky do 800 mm</t>
  </si>
  <si>
    <t>800-766</t>
  </si>
  <si>
    <t>766662811R00</t>
  </si>
  <si>
    <t>Demontáž dveřních křídel prahů dveří  jednokřídlových</t>
  </si>
  <si>
    <t>766812840R00</t>
  </si>
  <si>
    <t>Demontáž kuchyňských linek délky přes 1800 do 2100 mnm</t>
  </si>
  <si>
    <t>766825821R00</t>
  </si>
  <si>
    <t>Demontáž nábytku vestavěného skříní dvoukřídlových</t>
  </si>
  <si>
    <t>40.01 : 1</t>
  </si>
  <si>
    <t>06</t>
  </si>
  <si>
    <t>D+M Odsavač par bílý 630W včetně napojení na VZT</t>
  </si>
  <si>
    <t>7665488</t>
  </si>
  <si>
    <t>Vystěhování bytu - kuchyň. linka, šatní skříň, část špajzu včetně odvozu a poplatku za skládku</t>
  </si>
  <si>
    <t>766872840R00</t>
  </si>
  <si>
    <t>D+M polic a dveří kuchyň. špíze - laminát, barva dle kuchyň. linky (sonoma) nerez úchy</t>
  </si>
  <si>
    <t>766877115R00</t>
  </si>
  <si>
    <t>D+M Kuchyňské linky spodní a vrchní skříňky nad digestoří</t>
  </si>
  <si>
    <t>- Pod pracovní deskou vynechat prostor š. 620 mm pro myčku : 2,60</t>
  </si>
  <si>
    <t xml:space="preserve">Vod. Ventil, sifón a zásuvku pro myčku osadit mimo tento prostor : </t>
  </si>
  <si>
    <t xml:space="preserve">Lamino barvy dle požadavku investora, hrany ABS, dekor dřeva (sonoma) : </t>
  </si>
  <si>
    <t xml:space="preserve">'dolní i horní skříňky, dřez se stojánkovou baterií : </t>
  </si>
  <si>
    <t xml:space="preserve">výškově stavitelné nožky se soklovou lištou : </t>
  </si>
  <si>
    <t xml:space="preserve">- pracovní deska vysokotlaký HPL tl. 38mm, korpus tl. min. 18mm :  : </t>
  </si>
  <si>
    <t xml:space="preserve">- v horní části skříněk počítat s digestoří :  : </t>
  </si>
  <si>
    <t xml:space="preserve">- obkladový panel i pracovní deska - šedá  (bez rohové lišty) /transparentní tmel : </t>
  </si>
  <si>
    <t xml:space="preserve">- dvířka i šuplíky osadit kvalitním systémem pro tlumení :  : </t>
  </si>
  <si>
    <t xml:space="preserve">- výstroj šuplíků :  : </t>
  </si>
  <si>
    <t xml:space="preserve">- nerezové úchyty skříněk dl=200mm :  : </t>
  </si>
  <si>
    <t xml:space="preserve">- osvětlení led páskem v zafrézované AL liště :  : </t>
  </si>
  <si>
    <t xml:space="preserve">- nerezový dřez (chromnikl) 340 mm x 400 mm x 150 mm :  : </t>
  </si>
  <si>
    <t xml:space="preserve">- pod dřezem prostor pro uzavřené nádoby na tříděný odpad :  : </t>
  </si>
  <si>
    <t>766999112KR1</t>
  </si>
  <si>
    <t>Seřízení oken</t>
  </si>
  <si>
    <t>900      RT1</t>
  </si>
  <si>
    <t>HZS, Práce v tarifní třídě 4 (např. tesař)</t>
  </si>
  <si>
    <t>h</t>
  </si>
  <si>
    <t>Prav.M</t>
  </si>
  <si>
    <t>HZS</t>
  </si>
  <si>
    <t>POL10_</t>
  </si>
  <si>
    <t>61160101R</t>
  </si>
  <si>
    <t>dveře vnitřní š = 600 mm; h = 1 970,0 mm; hladké; otevíravé; počet křídel 1; plné; povrch. úprava bílá barva</t>
  </si>
  <si>
    <t>61160603</t>
  </si>
  <si>
    <t>Dveře vnitřní hladké 2/3 sklo 1kř. 80x197 bílé včetně kování</t>
  </si>
  <si>
    <t>998766203R00</t>
  </si>
  <si>
    <t>Přesun hmot pro konstrukce truhlářské v objektech výšky do 24 m</t>
  </si>
  <si>
    <t>771101115R00</t>
  </si>
  <si>
    <t>Příprava podkladu před kladením dlažeb vyrovnání podkladů samonivelační hmotou tl. do 10 mm</t>
  </si>
  <si>
    <t>800-771</t>
  </si>
  <si>
    <t xml:space="preserve">včetně penetrace - spojovacího můstku : </t>
  </si>
  <si>
    <t>40.03 : 1,10*0,83</t>
  </si>
  <si>
    <t>771101101R00</t>
  </si>
  <si>
    <t xml:space="preserve">Příprava podkladu pod dlažby vysávání podkladů pod keramickou dlažbu průmyslovým vysavačem </t>
  </si>
  <si>
    <t>771101210R00</t>
  </si>
  <si>
    <t>Příprava podkladu pod dlažby penetrace podkladu pod dlažby</t>
  </si>
  <si>
    <t>771475014R00</t>
  </si>
  <si>
    <t>Montáž soklíků z dlaždic keramických výšky 100 mm, soklíků vodorovných, kladených do flexibilního tmele</t>
  </si>
  <si>
    <t>40.03 : 2*(1,10+0,83)-0,70</t>
  </si>
  <si>
    <t>771479001R00</t>
  </si>
  <si>
    <t>Montáž soklíků z dlaždic keramických Řezání dlaždic pro soklíky</t>
  </si>
  <si>
    <t>771575109R00</t>
  </si>
  <si>
    <t>Montáž podlah z dlaždic keramických 300 x 300 mm, režných nebo glazovaných, hladkých, kladených do flexibilního tmele</t>
  </si>
  <si>
    <t>771578011R00</t>
  </si>
  <si>
    <t>Zvláštní úpravy spár spára podlaha-stěna silikonem</t>
  </si>
  <si>
    <t>40.02 : 2*(1,75+1,60)-0,70</t>
  </si>
  <si>
    <t>771579791R00</t>
  </si>
  <si>
    <t>Příplatky k položkám montáže podlah keramických příplatek za plochu podlah keramických do 5 m2 jednotlivě</t>
  </si>
  <si>
    <t>771579793R00</t>
  </si>
  <si>
    <t>Příplatky k položkám montáže podlah keramických příplatek za spárovací hmotu - plošně</t>
  </si>
  <si>
    <t>Keramická dlažba 30x30 - předpoklad ceny 400Kč/m2</t>
  </si>
  <si>
    <t>Začátek provozního součtu</t>
  </si>
  <si>
    <t>Konec provozního součtu</t>
  </si>
  <si>
    <t>3,713*1,1</t>
  </si>
  <si>
    <t>sokl : 3,16*0,10*2</t>
  </si>
  <si>
    <t>235215999</t>
  </si>
  <si>
    <t>Stěrka podlahová samonivelační</t>
  </si>
  <si>
    <t>kg</t>
  </si>
  <si>
    <t>3,713*1,7*10*1,1</t>
  </si>
  <si>
    <t>998771203R00</t>
  </si>
  <si>
    <t>Přesun hmot pro podlahy z dlaždic v objektech výšky do 24 m</t>
  </si>
  <si>
    <t>775411810R00</t>
  </si>
  <si>
    <t>Demontáž soklíků nebo lišt dřevěných přibíjených</t>
  </si>
  <si>
    <t>800-775</t>
  </si>
  <si>
    <t>40.04 : (2*(2,47+4,90)-0,80)</t>
  </si>
  <si>
    <t>775521800R00</t>
  </si>
  <si>
    <t>Demontáž podlah vlysových přibíjených včetně lišt</t>
  </si>
  <si>
    <t>775599199KR1</t>
  </si>
  <si>
    <t>Vyspravení podlah parketových přetmelením, jemné přebroušení (pro pokládku PVC)</t>
  </si>
  <si>
    <t>998775203R00</t>
  </si>
  <si>
    <t>Přesun hmot pro podlahy vlysové a parketové v objektech výšky do 24 m</t>
  </si>
  <si>
    <t>776101101R00</t>
  </si>
  <si>
    <t>Přípravné práce vysávání povlakových podlah průmyslovým vysavačem</t>
  </si>
  <si>
    <t>položky neobsahují žádný materiál</t>
  </si>
  <si>
    <t>776101121R00</t>
  </si>
  <si>
    <t>Přípravné práce penetrace podkladu</t>
  </si>
  <si>
    <t>776401800RT1</t>
  </si>
  <si>
    <t>Demontáž soklíků nebo lišt pryžových nebo PVC odstranění a uložení na hromady</t>
  </si>
  <si>
    <t>40.01 : 2*(2,47+3,72)-3*0,80-2*0,60</t>
  </si>
  <si>
    <t>40.05 : 2,68+2,30</t>
  </si>
  <si>
    <t>776421100RU1</t>
  </si>
  <si>
    <t>Lepení soklíků PVC a napojení krytiny na stěnu lepení podlahových soklíků z PVC a vinylu včetně dodávky soklíku</t>
  </si>
  <si>
    <t>40.01 : 2*(2,47+3,72)-3*0,80-2*0,70</t>
  </si>
  <si>
    <t>40.04 : 2*(2,47+4,90)-0,80</t>
  </si>
  <si>
    <t>40.05 : 2*(2,95+8,70)-0,80</t>
  </si>
  <si>
    <t>776981101R00</t>
  </si>
  <si>
    <t xml:space="preserve">Přechodové, krycí a ukončující podlahové profily montáž přechodové a podlahové lišty,  , samolepicí profil,  ,  </t>
  </si>
  <si>
    <t>2*0,80+2*0,70</t>
  </si>
  <si>
    <t>776994111RT1</t>
  </si>
  <si>
    <t>Ostatní práce svařování povlakových podlah  z pásů nebo čtverců</t>
  </si>
  <si>
    <t>40.01 : 3,72+1,04</t>
  </si>
  <si>
    <t>40.04 : 2*4,90</t>
  </si>
  <si>
    <t>40.05 : 2*8,70</t>
  </si>
  <si>
    <t>776511720R00</t>
  </si>
  <si>
    <t>Odstranění PVC a koberců volně</t>
  </si>
  <si>
    <t>40.05 : 2,30*2,68</t>
  </si>
  <si>
    <t>776521199KR1</t>
  </si>
  <si>
    <t>Lepení povlak.podlah z pásů PVC na Chemopren včetně podlahoviny Novoflor standard tl. 2 mm, (nášlapná vrstva min. 0,55)</t>
  </si>
  <si>
    <t>5537000111R</t>
  </si>
  <si>
    <t>lišta přechodová; pro podlahy o stejné výšce; materiál eloxovaný hliník; š = 30,0 mm; h = 4,1 mm; l = 930 mm; samolepicí; stříbro</t>
  </si>
  <si>
    <t>4*0,80</t>
  </si>
  <si>
    <t>998776203R00</t>
  </si>
  <si>
    <t>Přesun hmot pro podlahy povlakové v objektech výšky do 24 m</t>
  </si>
  <si>
    <t>781101210R00</t>
  </si>
  <si>
    <t>Příprava podkladu pod obklady penetrace podkladu pod obklady</t>
  </si>
  <si>
    <t>40.02 : 2*(1,75+1,60)*2,00-0,70*2,00</t>
  </si>
  <si>
    <t>40.05 : (0,60+0,80)*1,75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</si>
  <si>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</si>
  <si>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</si>
  <si>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781475120R00</t>
  </si>
  <si>
    <t>Montáž obkladů vnitřních z dlaždic keramických kladených do tmele 300 x 600 mm,  , kladených do flexibilního tmele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</si>
  <si>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</si>
  <si>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</si>
  <si>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781491001RT1</t>
  </si>
  <si>
    <t>Lišty k obkladům bez dodávky materiálu</t>
  </si>
  <si>
    <t>40.02 : 2*(1,75+1,60)</t>
  </si>
  <si>
    <t>40.05 : 2*1,40</t>
  </si>
  <si>
    <t>03</t>
  </si>
  <si>
    <t>Keramický obklad 20x40 - předpoklad ceny 350Kč/m2</t>
  </si>
  <si>
    <t>14,45*1,1</t>
  </si>
  <si>
    <t>59760720.AR</t>
  </si>
  <si>
    <t>Lišta obkl/dlažba plast v barvě obkladu</t>
  </si>
  <si>
    <t>9,50*1,1</t>
  </si>
  <si>
    <t>998781203R00</t>
  </si>
  <si>
    <t>Přesun hmot pro obklady keramické v objektech výšky do 24 m</t>
  </si>
  <si>
    <t>783222100R00</t>
  </si>
  <si>
    <t xml:space="preserve">Nátěry kov.stavebních doplňk.konstrukcí syntetické dvojnásobné,  </t>
  </si>
  <si>
    <t>800-783</t>
  </si>
  <si>
    <t>včetně pomocného lešení.</t>
  </si>
  <si>
    <t>zárubně : 3*(0,80+2*2,00)*0,20+2*(0,70+2*2,00)*0,20</t>
  </si>
  <si>
    <t>radiátory : 10,00</t>
  </si>
  <si>
    <t>783424340R00</t>
  </si>
  <si>
    <t>Nátěry potrubí a armatur syntetické potrubí, do DN 50 mm, dvojnásobné s 1x emailováním a základním nátěrem</t>
  </si>
  <si>
    <t>na vzduchu schnoucí</t>
  </si>
  <si>
    <t>783622900R00</t>
  </si>
  <si>
    <t>Údržba nátěrů truhlářských výrobků, syntetické dvojnásobné</t>
  </si>
  <si>
    <t>na vzduchu schnoucí dveří vícevýplňových (profilovaných) a žaluziových nebo oken dvoudílných tříkřídlových a vícekřídlových a oken třídílných a vícedílných nebo vestavěného nábytku.</t>
  </si>
  <si>
    <t>nátěr konstrukce skříně v kuchyni : 5,00</t>
  </si>
  <si>
    <t>784403801R00</t>
  </si>
  <si>
    <t>Odstranění maleb úplným omytím na sádrové omítce, v místnostech do 3,8 m</t>
  </si>
  <si>
    <t>800-784</t>
  </si>
  <si>
    <t>784191101R00</t>
  </si>
  <si>
    <t>Příprava povrchu Penetrace (napouštění) podkladu disperzní, jednonásobná</t>
  </si>
  <si>
    <t xml:space="preserve">stropy : </t>
  </si>
  <si>
    <t xml:space="preserve">stěny : </t>
  </si>
  <si>
    <t>40.01 : 2*(3,72+2,47)*2,60</t>
  </si>
  <si>
    <t>40.03 : 2*(1,10+0,86)*2,60</t>
  </si>
  <si>
    <t>40.04 : 2*(2,47+4,90)*2,60</t>
  </si>
  <si>
    <t>40.05 : 2*(2,95+8,70)</t>
  </si>
  <si>
    <t>784195112R00</t>
  </si>
  <si>
    <t>Malby z malířských směsí hlinkových,  , bělost 77 %, dvojnásobné</t>
  </si>
  <si>
    <t>Stropy :</t>
  </si>
  <si>
    <t>Stěny :</t>
  </si>
  <si>
    <t>784011222R00</t>
  </si>
  <si>
    <t>Ostatní práce zakrytí podlah,  , bez dodávky materiálu</t>
  </si>
  <si>
    <t>785411800R00</t>
  </si>
  <si>
    <t>Odstranění tapet lepených výšky do 3,80 m výšky do 3,8 m, papírových</t>
  </si>
  <si>
    <t>40.05 : 5,00</t>
  </si>
  <si>
    <t>210100001R00</t>
  </si>
  <si>
    <t>Ukončení vodičů  v rozvaděči včetně zapojení a vodičové koncovky,  , průřez do 2,5 mm2</t>
  </si>
  <si>
    <t>POL1_9</t>
  </si>
  <si>
    <t>210100002R00</t>
  </si>
  <si>
    <t>Ukončení vodičů  v rozvaděči včetně zapojení a vodičové koncovky,  , průřez do 6 mm2</t>
  </si>
  <si>
    <t>210110001R00</t>
  </si>
  <si>
    <t>Montáž spínače nástěnného pro prostředí obyčejné nebo vlhké včetně zapojení, jednopólového,  , řazení 1</t>
  </si>
  <si>
    <t>210111014RT7</t>
  </si>
  <si>
    <t xml:space="preserve">Montáž zásuvky domovní zapuštěné včetně zapojení, včetně dodávky zásuvky kompletní, dvojnásobné s ochrannými kolíky, s clonkami s natočenou dutinkou,  , provedení 2x (2P+PE),  </t>
  </si>
  <si>
    <t>210120561R00</t>
  </si>
  <si>
    <t>Montáž jističe se zapojením jednopólového, do 25 A</t>
  </si>
  <si>
    <t>210160011R00</t>
  </si>
  <si>
    <t>Montáž spínače časového včetně zapojení</t>
  </si>
  <si>
    <t>210191532R00</t>
  </si>
  <si>
    <t>Montáž elektroměrového rozvaděče, usazení rozvaděče bez zednických prací  a zapojení vodičů</t>
  </si>
  <si>
    <t>210201514R00</t>
  </si>
  <si>
    <t>Montáž svítidla LED do bytových nebo společenských místností, stropního závěsného, na čtyři upevňovací body</t>
  </si>
  <si>
    <t>s vestavěným LED modulem</t>
  </si>
  <si>
    <t>210800004R00</t>
  </si>
  <si>
    <t xml:space="preserve">Montáž vodiče CYY, 6 mm2, uloženého pod omítkou,  </t>
  </si>
  <si>
    <t>210800666R00</t>
  </si>
  <si>
    <t xml:space="preserve">Montáž vodiče H07V-K (CYA), 6 mm2, uloženého v rozvaděči,  </t>
  </si>
  <si>
    <t>210800105RT1</t>
  </si>
  <si>
    <t>Montáž kabelu CYKY 750 V, 3 x 1,5 mm2, uloženého pod omítkou, včetně dodávky kabelu</t>
  </si>
  <si>
    <t>210800106RT1</t>
  </si>
  <si>
    <t>Montáž kabelu CYKY 750 V, 3 x 2,5 mm2, uloženého pod omítkou, včetně dodávky kabelu</t>
  </si>
  <si>
    <t>210800118RT1</t>
  </si>
  <si>
    <t>Montáž kabelu CYKY 750 V, 5 x 6 mm2, uloženého pod omítkou, včetně dodávky kabelu</t>
  </si>
  <si>
    <t>222260020R00</t>
  </si>
  <si>
    <t>Krabice KU 68 pod omítku + vysekání</t>
  </si>
  <si>
    <t>650063611R00</t>
  </si>
  <si>
    <t>dvoupólového, do 25 A</t>
  </si>
  <si>
    <t>210544888</t>
  </si>
  <si>
    <t>Napojení v hlavním rozvaděči</t>
  </si>
  <si>
    <t>210810013RT9</t>
  </si>
  <si>
    <t>Kabel CYKY-m 750 V 4 x 10 mm2 volně uložený, včetně dodávky kabelu 750 V CYKY 5 x 6 mm2</t>
  </si>
  <si>
    <t>2145877558</t>
  </si>
  <si>
    <t>Demontáž stávající elektroinstalace</t>
  </si>
  <si>
    <t>21547455</t>
  </si>
  <si>
    <t>Stavební přípomoce HZS včetně materiálu</t>
  </si>
  <si>
    <t>21548777</t>
  </si>
  <si>
    <t>Revize ELEKTRO vč. přívodu a hlavního jističe</t>
  </si>
  <si>
    <t>34141303R</t>
  </si>
  <si>
    <t>vodič CYY; silový, propojovací jednožilový; pevné uložení; jádro Cu plné holé; počet žil 1; jmen.průřez jádra 6,00 mm2; vnější průměr max 6,0 mm; izolace PVC; tl. izolace 1,2 mm; odolný proti šíření plamene</t>
  </si>
  <si>
    <t>34142157R</t>
  </si>
  <si>
    <t>vodič CYA (H07V-K); silový, propojovací jednožilový; pevné uložení vnitřní; jádro Cu lanované holé; počet žil 1; jmen.průřez jádra 6,00 mm2; vnější průměr max 6,4 mm; izolace PVC; tl. izolace 0,8 mm; odolný proti šíření plamene</t>
  </si>
  <si>
    <t>34535400R</t>
  </si>
  <si>
    <t>strojek pro jednopólový spínač; řazení 1, 1So; 10AX, 250VAC</t>
  </si>
  <si>
    <t>34535900</t>
  </si>
  <si>
    <t>Spínač 10A časový SA 10/220/1</t>
  </si>
  <si>
    <t>34536490R</t>
  </si>
  <si>
    <t>kryt spínače; jednoduchý; pro pro spínače řazení 1,6,7,1/0</t>
  </si>
  <si>
    <t>34536700R</t>
  </si>
  <si>
    <t>rámeček pro elektroinst. přístroje (zásuvky a spínače); jednonásobný</t>
  </si>
  <si>
    <t>345601050000R</t>
  </si>
  <si>
    <t>lišta elektroinstalační upevňovací</t>
  </si>
  <si>
    <t>34571519</t>
  </si>
  <si>
    <t>Krabice univerzální z PH  KU 68</t>
  </si>
  <si>
    <t>348241102R</t>
  </si>
  <si>
    <t>svítidlo interiérové zářivkové zápustné, modul 600; 2x18 W; difuzor AR; dvoutrubicové; elektr.předřadník; IP 20; typ zdroje T26; mat.tělesa lakovaný plech bílé barvy; patice G13; délka 595 mm; šířka 295 mm; výška 94 mm</t>
  </si>
  <si>
    <t>348247102R</t>
  </si>
  <si>
    <t>LED Stropní svítidlo 24W/230V IP54</t>
  </si>
  <si>
    <t>357377061R</t>
  </si>
  <si>
    <t>ELEKTRICKÝ ROZVADĚČ 12T NÁSTĚNNÝ</t>
  </si>
  <si>
    <t>35822001013R</t>
  </si>
  <si>
    <t>jistič modulární jmen.proud 10,00 A; charakt. B; počet pólů 1; jmenovitá zkratová schopnost/230 V a.c. 10 kA; tepl.okolí -25 do + 55 °C; IP 20</t>
  </si>
  <si>
    <t>35822001014R</t>
  </si>
  <si>
    <t>jistič modulární jmen.proud 13,00 A; charakt. B; počet pólů 1; jmenovitá zkratová schopnost/230 V a.c. 10 kA; tepl.okolí -25 do + 55 °C; IP 20</t>
  </si>
  <si>
    <t>35822001015R</t>
  </si>
  <si>
    <t>jistič modulární jmen.proud 16,00 A; charakt. B; počet pólů 1; jmenovitá zkratová schopnost/230 V a.c. 10 kA; tepl.okolí -25 do + 55 °C; IP 20</t>
  </si>
  <si>
    <t>35822003015R</t>
  </si>
  <si>
    <t>jistič modulární systém s instalací na lištu; jmen.proud 16,00 A; charakt. B; počet pólů 3; jmenovitá zkratová schopnost/230 V a.c. 10 kA; tepl.okolí -25 do + 55 °C; IP 20</t>
  </si>
  <si>
    <t>358890405R</t>
  </si>
  <si>
    <t>chránič proudový; typ AC; jmen.proud 25,00 A; počet pólů 4; jmen.reziduální proud 30 mA; IP 20; tepl.okolí -5 do + 40 °C</t>
  </si>
  <si>
    <t>58541252</t>
  </si>
  <si>
    <t>Sádra stavební bilá         5 kg           bal.</t>
  </si>
  <si>
    <t>979097011R00</t>
  </si>
  <si>
    <t>Odvoz suti a vybouraných hmot na skládku pronájem kontejneru na suť</t>
  </si>
  <si>
    <t xml:space="preserve">den   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</si>
  <si>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</si>
  <si>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</si>
  <si>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</si>
  <si>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</si>
  <si>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</si>
  <si>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</si>
  <si>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</si>
  <si>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</si>
  <si>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</si>
  <si>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</si>
  <si>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979011121R00</t>
  </si>
  <si>
    <t>Svislá doprava suti a vybouraných hmot příplatek za každé další podlaží</t>
  </si>
  <si>
    <t>979011211R00</t>
  </si>
  <si>
    <t>Svislá doprava suti a vybouraných hmot nošením za prvé podlaží nad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</si>
  <si>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</si>
  <si>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</si>
  <si>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</si>
  <si>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</si>
  <si>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</si>
  <si>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</si>
  <si>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</si>
  <si>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</si>
  <si>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</si>
  <si>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</si>
  <si>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</si>
  <si>
    <t>RTS 20/ I</t>
  </si>
  <si>
    <t>SUM</t>
  </si>
  <si>
    <t>END</t>
  </si>
  <si>
    <t>53.01/53.02 : 2*1,00*0,0025</t>
  </si>
  <si>
    <t>53.01/53.03 : 2*1,00*0,0025</t>
  </si>
  <si>
    <t>53.05 - pod obklady : 0,80*1,75</t>
  </si>
  <si>
    <t>53.03 : 1</t>
  </si>
  <si>
    <t>53.03 : 0,86*2,60</t>
  </si>
  <si>
    <t>53.01/53.02 : 2*1,00*0,0025*1,05</t>
  </si>
  <si>
    <t>53.01/53.03 : 2*1,00*0,0025*1,05</t>
  </si>
  <si>
    <t>53.02 : 1,75*1,60</t>
  </si>
  <si>
    <t>53.03 : 1,10*0,86</t>
  </si>
  <si>
    <t>53.01 : 2,68*2,60-2*0,70*2,00</t>
  </si>
  <si>
    <t>53.02 : 2*(1,75+1,60)*(2,60-2,00)</t>
  </si>
  <si>
    <t>53.03 : (2*1,10+0,86)*2,60-0,70*2,00</t>
  </si>
  <si>
    <t>53.05 : 2,60*2,60</t>
  </si>
  <si>
    <t>53.05 po tapetách : 12,94</t>
  </si>
  <si>
    <t>53.01 : 3,72*1,27+1,20*1,04</t>
  </si>
  <si>
    <t>53.04 : 2,47*4,90</t>
  </si>
  <si>
    <t>53.05 : 2,95*6,02+2,30*2,68</t>
  </si>
  <si>
    <t>53.01 : (2*(3,72+2,47)-2,68)*2,60-3*0,80*2,00</t>
  </si>
  <si>
    <t>53.04 : 2*(2,47+4,90)*2,60-2,30*1,50-0,80*2,00</t>
  </si>
  <si>
    <t>53.05 : 2*(2,95+8,70)*2,60-1,95*1,50-0,85*2,00-0,80*2,00</t>
  </si>
  <si>
    <t>53.02 : 2*(1,75+1,60)*2,60-0,70*2,00</t>
  </si>
  <si>
    <t>53.05 : 2,95*6,02</t>
  </si>
  <si>
    <t>53.01/53.02 : 1</t>
  </si>
  <si>
    <t>53.01/53.03 : 1</t>
  </si>
  <si>
    <t>53.01/53.02 : 0,60*2,00</t>
  </si>
  <si>
    <t>53.01/53.03 : 0,60*2,00</t>
  </si>
  <si>
    <t>53.05 : 2*0,60*1,40</t>
  </si>
  <si>
    <t>53.02 : 1,75*1,60+2*(1,75+1,60)*0,10+(2*1,75+1,60)*2,00</t>
  </si>
  <si>
    <t>53.03 : 1,10*0,83+2*(1,10+0,83)*0,10</t>
  </si>
  <si>
    <t>53.02 : 2*(1,75+1,60)+2,00*2</t>
  </si>
  <si>
    <t>53.03 : 2*(1,10+0,83)</t>
  </si>
  <si>
    <t>53.02 : 0,60*0,60</t>
  </si>
  <si>
    <t>POL12_0</t>
  </si>
  <si>
    <t>D+M polic a dveří kuchyň. špíze - laminát, barva dle kuchyň. linky (sonoma) nerez úchy, 600x600x2400mm a 300x600x2400mm</t>
  </si>
  <si>
    <t xml:space="preserve">včetně penetrace - spojovací můstek : </t>
  </si>
  <si>
    <t>53.03 : 1,10*0,83</t>
  </si>
  <si>
    <t>53.03 : 2*(1,10+0,83)-0,70</t>
  </si>
  <si>
    <t>53.02 : 2*(1,75+1,60)-0,70</t>
  </si>
  <si>
    <t>775101101R00</t>
  </si>
  <si>
    <t>Příprava podkladu vysávání vlysových, parketových a lamelových podlah průmyslovým vysavačem</t>
  </si>
  <si>
    <t>775413021R00</t>
  </si>
  <si>
    <t>Podlahové soklíky nebo lišty montáž lišt připevněné vruty, výšky do 60 mm</t>
  </si>
  <si>
    <t>bez základního nátěru</t>
  </si>
  <si>
    <t>včetně spojovacích prostředků.</t>
  </si>
  <si>
    <t>53.04 : (2*(2,47+4,90)-0,70)</t>
  </si>
  <si>
    <t>775561805R00</t>
  </si>
  <si>
    <t>Demontáž podlah lamelových (plovoucích) se zámkovým spojem</t>
  </si>
  <si>
    <t>laminátových, dýhovaných, dřevěných, korkových, vinylových, PVC, linoleových.</t>
  </si>
  <si>
    <t>včetně soklových lišt a podkladní podložky.</t>
  </si>
  <si>
    <t>775592000R00</t>
  </si>
  <si>
    <t>Ostatní práce broušení dřevěných podlah hrubé+střední+jemné</t>
  </si>
  <si>
    <t>775599120R00</t>
  </si>
  <si>
    <t>Ostatní práce impregnace podlah vlysových nebo parketových</t>
  </si>
  <si>
    <t>775599141R00</t>
  </si>
  <si>
    <t>Ostatní práce lak dřevěných podlah 1x základní + 2x lak, přebroušení</t>
  </si>
  <si>
    <t>614136099R</t>
  </si>
  <si>
    <t>Lišta dub 33x7 mm</t>
  </si>
  <si>
    <t>14,04*1,1</t>
  </si>
  <si>
    <t>776101115R00</t>
  </si>
  <si>
    <t>Přípravné práce vyrovnání podkladů samonivelační hmotou</t>
  </si>
  <si>
    <t>53.01 : 2*(2,47+3,72)-3*0,80-2*0,60</t>
  </si>
  <si>
    <t>53.05 : 2,68+2,30</t>
  </si>
  <si>
    <t>53.01 : 2*(2,47+3,72)-3*0,80-2*0,70</t>
  </si>
  <si>
    <t>53.05 : 2*(2,95+8,70)-0,80-0,85</t>
  </si>
  <si>
    <t>53.01 : 3,72+1,04</t>
  </si>
  <si>
    <t>53.05 : 2*8,70</t>
  </si>
  <si>
    <t>53.05 : 2,30*2,68</t>
  </si>
  <si>
    <t>Lepení povlak.podlah z pásů PVC na Chemopren včetně podlahoviny Novoflor standard tl. 2 mm, (nášlapná vrstva min. 0,55mm)</t>
  </si>
  <si>
    <t>3,00*1,1</t>
  </si>
  <si>
    <t>53.02 : 2*(1,75+1,60)*2,00-0,70*2,00</t>
  </si>
  <si>
    <t>53.05 : (0,60+0,80)*1,75</t>
  </si>
  <si>
    <t>53.02 : 2*(1,75+1,60)</t>
  </si>
  <si>
    <t>53.05 : 2*1,40</t>
  </si>
  <si>
    <t>53.01 : 2*(3,72+2,47)*2,60</t>
  </si>
  <si>
    <t>53.03 : 2*(1,10+0,86)*2,60</t>
  </si>
  <si>
    <t>53.04 : 2*(2,47+4,90)*2,60</t>
  </si>
  <si>
    <t>53.05 : 2*(2,95+8,70)</t>
  </si>
  <si>
    <t>53.05 : (2,68+2,30)*2,60</t>
  </si>
  <si>
    <t>VRN01</t>
  </si>
  <si>
    <t>Celkový úklid (vytření podlah, umytí oken, obkladů, zásuvek, vypínačů, radiátorů, atd..)</t>
  </si>
  <si>
    <t>VRN02</t>
  </si>
  <si>
    <t>Zařízení staveniště</t>
  </si>
  <si>
    <t>VRN03</t>
  </si>
  <si>
    <t>Provozní vlivy</t>
  </si>
  <si>
    <t>VRN04</t>
  </si>
  <si>
    <t>Průběžný úklid společných prostor</t>
  </si>
  <si>
    <t>VRN05</t>
  </si>
  <si>
    <t>Mimostaveništní doprava materiálu</t>
  </si>
  <si>
    <t>VRN06</t>
  </si>
  <si>
    <t>Vzorkování dlažeb, obkladů, PVC, Kuch. linky</t>
  </si>
  <si>
    <t>VRN07</t>
  </si>
  <si>
    <t>Dokumentace skutečného provedení včetně řemesel (ZTI, elektro, atd.)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</si>
</sst>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DC9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91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SUMIF(F61:F87,A16,I61:I87)+SUMIF(F61:F87,"PSU",I61:I87)</f>
        <v>0</v>
      </c>
      <c r="J16" s="85"/>
    </row>
    <row r="17" spans="1:10" ht="23.25" customHeight="1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SUMIF(F61:F87,A17,I61:I87)</f>
        <v>0</v>
      </c>
      <c r="J17" s="85"/>
    </row>
    <row r="18" spans="1:10" ht="23.25" customHeight="1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SUMIF(F61:F87,A18,I61:I87)</f>
        <v>0</v>
      </c>
      <c r="J18" s="85"/>
    </row>
    <row r="19" spans="1:10" ht="23.25" customHeight="1">
      <c r="A19" s="199" t="s">
        <v>126</v>
      </c>
      <c r="B19" s="38" t="s">
        <v>27</v>
      </c>
      <c r="C19" s="62"/>
      <c r="D19" s="63"/>
      <c r="E19" s="83"/>
      <c r="F19" s="84"/>
      <c r="G19" s="83"/>
      <c r="H19" s="84"/>
      <c r="I19" s="83">
        <f>SUMIF(F61:F87,A19,I61:I87)</f>
        <v>0</v>
      </c>
      <c r="J19" s="85"/>
    </row>
    <row r="20" spans="1:10" ht="23.25" customHeight="1">
      <c r="A20" s="199" t="s">
        <v>127</v>
      </c>
      <c r="B20" s="38" t="s">
        <v>28</v>
      </c>
      <c r="C20" s="62"/>
      <c r="D20" s="63"/>
      <c r="E20" s="83"/>
      <c r="F20" s="84"/>
      <c r="G20" s="83"/>
      <c r="H20" s="84"/>
      <c r="I20" s="83">
        <f>SUMIF(F61:F87,A20,I61:I87)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61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>
      <c r="A39" s="137">
        <v>1</v>
      </c>
      <c r="B39" s="148" t="s">
        <v>51</v>
      </c>
      <c r="C39" s="149"/>
      <c r="D39" s="149"/>
      <c r="E39" s="149"/>
      <c r="F39" s="150">
        <f>'01 A Pol'!AE405+'02 A Pol'!AE413+'VRN A Pol'!AE17</f>
        <v>0</v>
      </c>
      <c r="G39" s="151">
        <f>'01 A Pol'!AF405+'02 A Pol'!AF413+'VRN A Pol'!AF17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customHeight="1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/>
      <c r="J40" s="160"/>
    </row>
    <row r="41" spans="1:10" ht="25.5" customHeight="1">
      <c r="A41" s="137">
        <v>2</v>
      </c>
      <c r="B41" s="155" t="s">
        <v>53</v>
      </c>
      <c r="C41" s="156" t="s">
        <v>54</v>
      </c>
      <c r="D41" s="156"/>
      <c r="E41" s="156"/>
      <c r="F41" s="157">
        <f>'01 A Pol'!AE405</f>
        <v>0</v>
      </c>
      <c r="G41" s="158">
        <f>'01 A Pol'!AF405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customHeight="1">
      <c r="A42" s="137">
        <v>3</v>
      </c>
      <c r="B42" s="161" t="s">
        <v>55</v>
      </c>
      <c r="C42" s="149" t="s">
        <v>56</v>
      </c>
      <c r="D42" s="149"/>
      <c r="E42" s="149"/>
      <c r="F42" s="162">
        <f>'01 A Pol'!AE405</f>
        <v>0</v>
      </c>
      <c r="G42" s="152">
        <f>'01 A Pol'!AF405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customHeight="1">
      <c r="A43" s="137">
        <v>2</v>
      </c>
      <c r="B43" s="155" t="s">
        <v>57</v>
      </c>
      <c r="C43" s="156" t="s">
        <v>58</v>
      </c>
      <c r="D43" s="156"/>
      <c r="E43" s="156"/>
      <c r="F43" s="157">
        <f>'02 A Pol'!AE413</f>
        <v>0</v>
      </c>
      <c r="G43" s="158">
        <f>'02 A Pol'!AF413</f>
        <v>0</v>
      </c>
      <c r="H43" s="158"/>
      <c r="I43" s="159">
        <f>F43+G43+H43</f>
        <v>0</v>
      </c>
      <c r="J43" s="160" t="str">
        <f>IF(CenaCelkemVypocet=0,"",I43/CenaCelkemVypocet*100)</f>
        <v/>
      </c>
    </row>
    <row r="44" spans="1:10" ht="25.5" customHeight="1">
      <c r="A44" s="137">
        <v>3</v>
      </c>
      <c r="B44" s="161" t="s">
        <v>55</v>
      </c>
      <c r="C44" s="149" t="s">
        <v>56</v>
      </c>
      <c r="D44" s="149"/>
      <c r="E44" s="149"/>
      <c r="F44" s="162">
        <f>'02 A Pol'!AE413</f>
        <v>0</v>
      </c>
      <c r="G44" s="152">
        <f>'02 A Pol'!AF413</f>
        <v>0</v>
      </c>
      <c r="H44" s="152"/>
      <c r="I44" s="153">
        <f>F44+G44+H44</f>
        <v>0</v>
      </c>
      <c r="J44" s="154" t="str">
        <f>IF(CenaCelkemVypocet=0,"",I44/CenaCelkemVypocet*100)</f>
        <v/>
      </c>
    </row>
    <row r="45" spans="1:10" ht="25.5" customHeight="1">
      <c r="A45" s="137">
        <v>2</v>
      </c>
      <c r="B45" s="155" t="s">
        <v>59</v>
      </c>
      <c r="C45" s="156" t="s">
        <v>59</v>
      </c>
      <c r="D45" s="156"/>
      <c r="E45" s="156"/>
      <c r="F45" s="157">
        <f>'VRN A Pol'!AE17</f>
        <v>0</v>
      </c>
      <c r="G45" s="158">
        <f>'VRN A Pol'!AF17</f>
        <v>0</v>
      </c>
      <c r="H45" s="158"/>
      <c r="I45" s="159">
        <f>F45+G45+H45</f>
        <v>0</v>
      </c>
      <c r="J45" s="160" t="str">
        <f>IF(CenaCelkemVypocet=0,"",I45/CenaCelkemVypocet*100)</f>
        <v/>
      </c>
    </row>
    <row r="46" spans="1:10" ht="25.5" customHeight="1">
      <c r="A46" s="137">
        <v>3</v>
      </c>
      <c r="B46" s="161" t="s">
        <v>55</v>
      </c>
      <c r="C46" s="149" t="s">
        <v>59</v>
      </c>
      <c r="D46" s="149"/>
      <c r="E46" s="149"/>
      <c r="F46" s="162">
        <f>'VRN A Pol'!AE17</f>
        <v>0</v>
      </c>
      <c r="G46" s="152">
        <f>'VRN A Pol'!AF17</f>
        <v>0</v>
      </c>
      <c r="H46" s="152"/>
      <c r="I46" s="153">
        <f>F46+G46+H46</f>
        <v>0</v>
      </c>
      <c r="J46" s="154" t="str">
        <f>IF(CenaCelkemVypocet=0,"",I46/CenaCelkemVypocet*100)</f>
        <v/>
      </c>
    </row>
    <row r="47" spans="1:10" ht="25.5" customHeight="1">
      <c r="A47" s="137"/>
      <c r="B47" s="163" t="s">
        <v>60</v>
      </c>
      <c r="C47" s="164"/>
      <c r="D47" s="164"/>
      <c r="E47" s="164"/>
      <c r="F47" s="165">
        <f>SUMIF(A39:A46,"=1",F39:F46)</f>
        <v>0</v>
      </c>
      <c r="G47" s="166">
        <f>SUMIF(A39:A46,"=1",G39:G46)</f>
        <v>0</v>
      </c>
      <c r="H47" s="166">
        <f>SUMIF(A39:A46,"=1",H39:H46)</f>
        <v>0</v>
      </c>
      <c r="I47" s="167">
        <f>SUMIF(A39:A46,"=1",I39:I46)</f>
        <v>0</v>
      </c>
      <c r="J47" s="168">
        <f>SUMIF(A39:A46,"=1",J39:J46)</f>
        <v>0</v>
      </c>
    </row>
    <row r="49" spans="1:10">
      <c r="A49" t="s">
        <v>62</v>
      </c>
      <c r="B49" t="s">
        <v>63</v>
      </c>
    </row>
    <row r="50" spans="1:10">
      <c r="A50" t="s">
        <v>64</v>
      </c>
      <c r="B50" t="s">
        <v>65</v>
      </c>
    </row>
    <row r="51" spans="1:10">
      <c r="A51" t="s">
        <v>66</v>
      </c>
      <c r="B51" t="s">
        <v>67</v>
      </c>
    </row>
    <row r="52" spans="1:10">
      <c r="A52" t="s">
        <v>64</v>
      </c>
      <c r="B52" t="s">
        <v>68</v>
      </c>
    </row>
    <row r="53" spans="1:10">
      <c r="A53" t="s">
        <v>66</v>
      </c>
      <c r="B53" t="s">
        <v>67</v>
      </c>
    </row>
    <row r="54" spans="1:10">
      <c r="A54" t="s">
        <v>64</v>
      </c>
      <c r="B54" t="s">
        <v>69</v>
      </c>
    </row>
    <row r="55" spans="1:10">
      <c r="A55" t="s">
        <v>66</v>
      </c>
      <c r="B55" t="s">
        <v>70</v>
      </c>
    </row>
    <row r="58" spans="1:10" ht="15.6">
      <c r="B58" s="179" t="s">
        <v>71</v>
      </c>
    </row>
    <row r="60" spans="1:10" ht="25.5" customHeight="1">
      <c r="A60" s="181"/>
      <c r="B60" s="184" t="s">
        <v>17</v>
      </c>
      <c r="C60" s="184" t="s">
        <v>5</v>
      </c>
      <c r="D60" s="185"/>
      <c r="E60" s="185"/>
      <c r="F60" s="186" t="s">
        <v>72</v>
      </c>
      <c r="G60" s="186"/>
      <c r="H60" s="186"/>
      <c r="I60" s="186" t="s">
        <v>29</v>
      </c>
      <c r="J60" s="186" t="s">
        <v>0</v>
      </c>
    </row>
    <row r="61" spans="1:10" ht="36.75" customHeight="1">
      <c r="A61" s="182"/>
      <c r="B61" s="187" t="s">
        <v>73</v>
      </c>
      <c r="C61" s="188" t="s">
        <v>74</v>
      </c>
      <c r="D61" s="189"/>
      <c r="E61" s="189"/>
      <c r="F61" s="195" t="s">
        <v>24</v>
      </c>
      <c r="G61" s="196"/>
      <c r="H61" s="196"/>
      <c r="I61" s="196">
        <f>'01 A Pol'!G8+'02 A Pol'!G8</f>
        <v>0</v>
      </c>
      <c r="J61" s="193" t="str">
        <f>IF(I88=0,"",I61/I88*100)</f>
        <v/>
      </c>
    </row>
    <row r="62" spans="1:10" ht="36.75" customHeight="1">
      <c r="A62" s="182"/>
      <c r="B62" s="187" t="s">
        <v>75</v>
      </c>
      <c r="C62" s="188" t="s">
        <v>76</v>
      </c>
      <c r="D62" s="189"/>
      <c r="E62" s="189"/>
      <c r="F62" s="195" t="s">
        <v>24</v>
      </c>
      <c r="G62" s="196"/>
      <c r="H62" s="196"/>
      <c r="I62" s="196">
        <f>'01 A Pol'!G41+'02 A Pol'!G41</f>
        <v>0</v>
      </c>
      <c r="J62" s="193" t="str">
        <f>IF(I88=0,"",I62/I88*100)</f>
        <v/>
      </c>
    </row>
    <row r="63" spans="1:10" ht="36.75" customHeight="1">
      <c r="A63" s="182"/>
      <c r="B63" s="187" t="s">
        <v>77</v>
      </c>
      <c r="C63" s="188" t="s">
        <v>78</v>
      </c>
      <c r="D63" s="189"/>
      <c r="E63" s="189"/>
      <c r="F63" s="195" t="s">
        <v>24</v>
      </c>
      <c r="G63" s="196"/>
      <c r="H63" s="196"/>
      <c r="I63" s="196">
        <f>'01 A Pol'!G46+'02 A Pol'!G46</f>
        <v>0</v>
      </c>
      <c r="J63" s="193" t="str">
        <f>IF(I88=0,"",I63/I88*100)</f>
        <v/>
      </c>
    </row>
    <row r="64" spans="1:10" ht="36.75" customHeight="1">
      <c r="A64" s="182"/>
      <c r="B64" s="187" t="s">
        <v>79</v>
      </c>
      <c r="C64" s="188" t="s">
        <v>80</v>
      </c>
      <c r="D64" s="189"/>
      <c r="E64" s="189"/>
      <c r="F64" s="195" t="s">
        <v>24</v>
      </c>
      <c r="G64" s="196"/>
      <c r="H64" s="196"/>
      <c r="I64" s="196">
        <f>'01 A Pol'!G74+'02 A Pol'!G74</f>
        <v>0</v>
      </c>
      <c r="J64" s="193" t="str">
        <f>IF(I88=0,"",I64/I88*100)</f>
        <v/>
      </c>
    </row>
    <row r="65" spans="1:10" ht="36.75" customHeight="1">
      <c r="A65" s="182"/>
      <c r="B65" s="187" t="s">
        <v>81</v>
      </c>
      <c r="C65" s="188" t="s">
        <v>82</v>
      </c>
      <c r="D65" s="189"/>
      <c r="E65" s="189"/>
      <c r="F65" s="195" t="s">
        <v>24</v>
      </c>
      <c r="G65" s="196"/>
      <c r="H65" s="196"/>
      <c r="I65" s="196">
        <f>'01 A Pol'!G78+'02 A Pol'!G78</f>
        <v>0</v>
      </c>
      <c r="J65" s="193" t="str">
        <f>IF(I88=0,"",I65/I88*100)</f>
        <v/>
      </c>
    </row>
    <row r="66" spans="1:10" ht="36.75" customHeight="1">
      <c r="A66" s="182"/>
      <c r="B66" s="187" t="s">
        <v>83</v>
      </c>
      <c r="C66" s="188" t="s">
        <v>84</v>
      </c>
      <c r="D66" s="189"/>
      <c r="E66" s="189"/>
      <c r="F66" s="195" t="s">
        <v>24</v>
      </c>
      <c r="G66" s="196"/>
      <c r="H66" s="196"/>
      <c r="I66" s="196">
        <f>'01 A Pol'!G82+'02 A Pol'!G82</f>
        <v>0</v>
      </c>
      <c r="J66" s="193" t="str">
        <f>IF(I88=0,"",I66/I88*100)</f>
        <v/>
      </c>
    </row>
    <row r="67" spans="1:10" ht="36.75" customHeight="1">
      <c r="A67" s="182"/>
      <c r="B67" s="187" t="s">
        <v>85</v>
      </c>
      <c r="C67" s="188" t="s">
        <v>86</v>
      </c>
      <c r="D67" s="189"/>
      <c r="E67" s="189"/>
      <c r="F67" s="195" t="s">
        <v>24</v>
      </c>
      <c r="G67" s="196"/>
      <c r="H67" s="196"/>
      <c r="I67" s="196">
        <f>'01 A Pol'!G89+'02 A Pol'!G89</f>
        <v>0</v>
      </c>
      <c r="J67" s="193" t="str">
        <f>IF(I88=0,"",I67/I88*100)</f>
        <v/>
      </c>
    </row>
    <row r="68" spans="1:10" ht="36.75" customHeight="1">
      <c r="A68" s="182"/>
      <c r="B68" s="187" t="s">
        <v>87</v>
      </c>
      <c r="C68" s="188" t="s">
        <v>88</v>
      </c>
      <c r="D68" s="189"/>
      <c r="E68" s="189"/>
      <c r="F68" s="195" t="s">
        <v>24</v>
      </c>
      <c r="G68" s="196"/>
      <c r="H68" s="196"/>
      <c r="I68" s="196">
        <f>'01 A Pol'!G94+'02 A Pol'!G94</f>
        <v>0</v>
      </c>
      <c r="J68" s="193" t="str">
        <f>IF(I88=0,"",I68/I88*100)</f>
        <v/>
      </c>
    </row>
    <row r="69" spans="1:10" ht="36.75" customHeight="1">
      <c r="A69" s="182"/>
      <c r="B69" s="187" t="s">
        <v>89</v>
      </c>
      <c r="C69" s="188" t="s">
        <v>90</v>
      </c>
      <c r="D69" s="189"/>
      <c r="E69" s="189"/>
      <c r="F69" s="195" t="s">
        <v>24</v>
      </c>
      <c r="G69" s="196"/>
      <c r="H69" s="196"/>
      <c r="I69" s="196">
        <f>'01 A Pol'!G111+'02 A Pol'!G111</f>
        <v>0</v>
      </c>
      <c r="J69" s="193" t="str">
        <f>IF(I88=0,"",I69/I88*100)</f>
        <v/>
      </c>
    </row>
    <row r="70" spans="1:10" ht="36.75" customHeight="1">
      <c r="A70" s="182"/>
      <c r="B70" s="187" t="s">
        <v>59</v>
      </c>
      <c r="C70" s="188" t="s">
        <v>59</v>
      </c>
      <c r="D70" s="189"/>
      <c r="E70" s="189"/>
      <c r="F70" s="195" t="s">
        <v>24</v>
      </c>
      <c r="G70" s="196"/>
      <c r="H70" s="196"/>
      <c r="I70" s="196">
        <f>'VRN A Pol'!G8</f>
        <v>0</v>
      </c>
      <c r="J70" s="193" t="str">
        <f>IF(I88=0,"",I70/I88*100)</f>
        <v/>
      </c>
    </row>
    <row r="71" spans="1:10" ht="36.75" customHeight="1">
      <c r="A71" s="182"/>
      <c r="B71" s="187" t="s">
        <v>91</v>
      </c>
      <c r="C71" s="188" t="s">
        <v>92</v>
      </c>
      <c r="D71" s="189"/>
      <c r="E71" s="189"/>
      <c r="F71" s="195" t="s">
        <v>25</v>
      </c>
      <c r="G71" s="196"/>
      <c r="H71" s="196"/>
      <c r="I71" s="196">
        <f>'01 A Pol'!G114+'02 A Pol'!G114</f>
        <v>0</v>
      </c>
      <c r="J71" s="193" t="str">
        <f>IF(I88=0,"",I71/I88*100)</f>
        <v/>
      </c>
    </row>
    <row r="72" spans="1:10" ht="36.75" customHeight="1">
      <c r="A72" s="182"/>
      <c r="B72" s="187" t="s">
        <v>93</v>
      </c>
      <c r="C72" s="188" t="s">
        <v>94</v>
      </c>
      <c r="D72" s="189"/>
      <c r="E72" s="189"/>
      <c r="F72" s="195" t="s">
        <v>25</v>
      </c>
      <c r="G72" s="196"/>
      <c r="H72" s="196"/>
      <c r="I72" s="196">
        <f>'01 A Pol'!G124+'02 A Pol'!G124</f>
        <v>0</v>
      </c>
      <c r="J72" s="193" t="str">
        <f>IF(I88=0,"",I72/I88*100)</f>
        <v/>
      </c>
    </row>
    <row r="73" spans="1:10" ht="36.75" customHeight="1">
      <c r="A73" s="182"/>
      <c r="B73" s="187" t="s">
        <v>95</v>
      </c>
      <c r="C73" s="188" t="s">
        <v>96</v>
      </c>
      <c r="D73" s="189"/>
      <c r="E73" s="189"/>
      <c r="F73" s="195" t="s">
        <v>25</v>
      </c>
      <c r="G73" s="196"/>
      <c r="H73" s="196"/>
      <c r="I73" s="196">
        <f>'01 A Pol'!G126+'02 A Pol'!G126</f>
        <v>0</v>
      </c>
      <c r="J73" s="193" t="str">
        <f>IF(I88=0,"",I73/I88*100)</f>
        <v/>
      </c>
    </row>
    <row r="74" spans="1:10" ht="36.75" customHeight="1">
      <c r="A74" s="182"/>
      <c r="B74" s="187" t="s">
        <v>97</v>
      </c>
      <c r="C74" s="188" t="s">
        <v>98</v>
      </c>
      <c r="D74" s="189"/>
      <c r="E74" s="189"/>
      <c r="F74" s="195" t="s">
        <v>25</v>
      </c>
      <c r="G74" s="196"/>
      <c r="H74" s="196"/>
      <c r="I74" s="196">
        <f>'01 A Pol'!G140+'02 A Pol'!G140</f>
        <v>0</v>
      </c>
      <c r="J74" s="193" t="str">
        <f>IF(I88=0,"",I74/I88*100)</f>
        <v/>
      </c>
    </row>
    <row r="75" spans="1:10" ht="36.75" customHeight="1">
      <c r="A75" s="182"/>
      <c r="B75" s="187" t="s">
        <v>99</v>
      </c>
      <c r="C75" s="188" t="s">
        <v>100</v>
      </c>
      <c r="D75" s="189"/>
      <c r="E75" s="189"/>
      <c r="F75" s="195" t="s">
        <v>25</v>
      </c>
      <c r="G75" s="196"/>
      <c r="H75" s="196"/>
      <c r="I75" s="196">
        <f>'01 A Pol'!G150+'02 A Pol'!G150</f>
        <v>0</v>
      </c>
      <c r="J75" s="193" t="str">
        <f>IF(I88=0,"",I75/I88*100)</f>
        <v/>
      </c>
    </row>
    <row r="76" spans="1:10" ht="36.75" customHeight="1">
      <c r="A76" s="182"/>
      <c r="B76" s="187" t="s">
        <v>101</v>
      </c>
      <c r="C76" s="188" t="s">
        <v>102</v>
      </c>
      <c r="D76" s="189"/>
      <c r="E76" s="189"/>
      <c r="F76" s="195" t="s">
        <v>25</v>
      </c>
      <c r="G76" s="196"/>
      <c r="H76" s="196"/>
      <c r="I76" s="196">
        <f>'01 A Pol'!G180+'02 A Pol'!G180</f>
        <v>0</v>
      </c>
      <c r="J76" s="193" t="str">
        <f>IF(I88=0,"",I76/I88*100)</f>
        <v/>
      </c>
    </row>
    <row r="77" spans="1:10" ht="36.75" customHeight="1">
      <c r="A77" s="182"/>
      <c r="B77" s="187" t="s">
        <v>103</v>
      </c>
      <c r="C77" s="188" t="s">
        <v>104</v>
      </c>
      <c r="D77" s="189"/>
      <c r="E77" s="189"/>
      <c r="F77" s="195" t="s">
        <v>25</v>
      </c>
      <c r="G77" s="196"/>
      <c r="H77" s="196"/>
      <c r="I77" s="196">
        <f>'01 A Pol'!G187</f>
        <v>0</v>
      </c>
      <c r="J77" s="193" t="str">
        <f>IF(I88=0,"",I77/I88*100)</f>
        <v/>
      </c>
    </row>
    <row r="78" spans="1:10" ht="36.75" customHeight="1">
      <c r="A78" s="182"/>
      <c r="B78" s="187" t="s">
        <v>105</v>
      </c>
      <c r="C78" s="188" t="s">
        <v>106</v>
      </c>
      <c r="D78" s="189"/>
      <c r="E78" s="189"/>
      <c r="F78" s="195" t="s">
        <v>25</v>
      </c>
      <c r="G78" s="196"/>
      <c r="H78" s="196"/>
      <c r="I78" s="196">
        <f>'01 A Pol'!G195+'02 A Pol'!G187</f>
        <v>0</v>
      </c>
      <c r="J78" s="193" t="str">
        <f>IF(I88=0,"",I78/I88*100)</f>
        <v/>
      </c>
    </row>
    <row r="79" spans="1:10" ht="36.75" customHeight="1">
      <c r="A79" s="182"/>
      <c r="B79" s="187" t="s">
        <v>107</v>
      </c>
      <c r="C79" s="188" t="s">
        <v>108</v>
      </c>
      <c r="D79" s="189"/>
      <c r="E79" s="189"/>
      <c r="F79" s="195" t="s">
        <v>25</v>
      </c>
      <c r="G79" s="196"/>
      <c r="H79" s="196"/>
      <c r="I79" s="196">
        <f>'01 A Pol'!G225+'02 A Pol'!G215</f>
        <v>0</v>
      </c>
      <c r="J79" s="193" t="str">
        <f>IF(I88=0,"",I79/I88*100)</f>
        <v/>
      </c>
    </row>
    <row r="80" spans="1:10" ht="36.75" customHeight="1">
      <c r="A80" s="182"/>
      <c r="B80" s="187" t="s">
        <v>109</v>
      </c>
      <c r="C80" s="188" t="s">
        <v>110</v>
      </c>
      <c r="D80" s="189"/>
      <c r="E80" s="189"/>
      <c r="F80" s="195" t="s">
        <v>25</v>
      </c>
      <c r="G80" s="196"/>
      <c r="H80" s="196"/>
      <c r="I80" s="196">
        <f>'01 A Pol'!G250+'02 A Pol'!G240</f>
        <v>0</v>
      </c>
      <c r="J80" s="193" t="str">
        <f>IF(I88=0,"",I80/I88*100)</f>
        <v/>
      </c>
    </row>
    <row r="81" spans="1:10" ht="36.75" customHeight="1">
      <c r="A81" s="182"/>
      <c r="B81" s="187" t="s">
        <v>111</v>
      </c>
      <c r="C81" s="188" t="s">
        <v>112</v>
      </c>
      <c r="D81" s="189"/>
      <c r="E81" s="189"/>
      <c r="F81" s="195" t="s">
        <v>25</v>
      </c>
      <c r="G81" s="196"/>
      <c r="H81" s="196"/>
      <c r="I81" s="196">
        <f>'01 A Pol'!G259+'02 A Pol'!G267</f>
        <v>0</v>
      </c>
      <c r="J81" s="193" t="str">
        <f>IF(I88=0,"",I81/I88*100)</f>
        <v/>
      </c>
    </row>
    <row r="82" spans="1:10" ht="36.75" customHeight="1">
      <c r="A82" s="182"/>
      <c r="B82" s="187" t="s">
        <v>113</v>
      </c>
      <c r="C82" s="188" t="s">
        <v>114</v>
      </c>
      <c r="D82" s="189"/>
      <c r="E82" s="189"/>
      <c r="F82" s="195" t="s">
        <v>25</v>
      </c>
      <c r="G82" s="196"/>
      <c r="H82" s="196"/>
      <c r="I82" s="196">
        <f>'01 A Pol'!G295+'02 A Pol'!G303</f>
        <v>0</v>
      </c>
      <c r="J82" s="193" t="str">
        <f>IF(I88=0,"",I82/I88*100)</f>
        <v/>
      </c>
    </row>
    <row r="83" spans="1:10" ht="36.75" customHeight="1">
      <c r="A83" s="182"/>
      <c r="B83" s="187" t="s">
        <v>115</v>
      </c>
      <c r="C83" s="188" t="s">
        <v>116</v>
      </c>
      <c r="D83" s="189"/>
      <c r="E83" s="189"/>
      <c r="F83" s="195" t="s">
        <v>25</v>
      </c>
      <c r="G83" s="196"/>
      <c r="H83" s="196"/>
      <c r="I83" s="196">
        <f>'01 A Pol'!G312+'02 A Pol'!G320</f>
        <v>0</v>
      </c>
      <c r="J83" s="193" t="str">
        <f>IF(I88=0,"",I83/I88*100)</f>
        <v/>
      </c>
    </row>
    <row r="84" spans="1:10" ht="36.75" customHeight="1">
      <c r="A84" s="182"/>
      <c r="B84" s="187" t="s">
        <v>117</v>
      </c>
      <c r="C84" s="188" t="s">
        <v>118</v>
      </c>
      <c r="D84" s="189"/>
      <c r="E84" s="189"/>
      <c r="F84" s="195" t="s">
        <v>25</v>
      </c>
      <c r="G84" s="196"/>
      <c r="H84" s="196"/>
      <c r="I84" s="196">
        <f>'01 A Pol'!G322+'02 A Pol'!G330</f>
        <v>0</v>
      </c>
      <c r="J84" s="193" t="str">
        <f>IF(I88=0,"",I84/I88*100)</f>
        <v/>
      </c>
    </row>
    <row r="85" spans="1:10" ht="36.75" customHeight="1">
      <c r="A85" s="182"/>
      <c r="B85" s="187" t="s">
        <v>119</v>
      </c>
      <c r="C85" s="188" t="s">
        <v>120</v>
      </c>
      <c r="D85" s="189"/>
      <c r="E85" s="189"/>
      <c r="F85" s="195" t="s">
        <v>25</v>
      </c>
      <c r="G85" s="196"/>
      <c r="H85" s="196"/>
      <c r="I85" s="196">
        <f>'01 A Pol'!G346+'02 A Pol'!G354</f>
        <v>0</v>
      </c>
      <c r="J85" s="193" t="str">
        <f>IF(I88=0,"",I85/I88*100)</f>
        <v/>
      </c>
    </row>
    <row r="86" spans="1:10" ht="36.75" customHeight="1">
      <c r="A86" s="182"/>
      <c r="B86" s="187" t="s">
        <v>121</v>
      </c>
      <c r="C86" s="188" t="s">
        <v>122</v>
      </c>
      <c r="D86" s="189"/>
      <c r="E86" s="189"/>
      <c r="F86" s="195" t="s">
        <v>26</v>
      </c>
      <c r="G86" s="196"/>
      <c r="H86" s="196"/>
      <c r="I86" s="196">
        <f>'01 A Pol'!G349+'02 A Pol'!G357</f>
        <v>0</v>
      </c>
      <c r="J86" s="193" t="str">
        <f>IF(I88=0,"",I86/I88*100)</f>
        <v/>
      </c>
    </row>
    <row r="87" spans="1:10" ht="36.75" customHeight="1">
      <c r="A87" s="182"/>
      <c r="B87" s="187" t="s">
        <v>123</v>
      </c>
      <c r="C87" s="188" t="s">
        <v>124</v>
      </c>
      <c r="D87" s="189"/>
      <c r="E87" s="189"/>
      <c r="F87" s="195" t="s">
        <v>125</v>
      </c>
      <c r="G87" s="196"/>
      <c r="H87" s="196"/>
      <c r="I87" s="196">
        <f>'01 A Pol'!G388+'02 A Pol'!G396</f>
        <v>0</v>
      </c>
      <c r="J87" s="193" t="str">
        <f>IF(I88=0,"",I87/I88*100)</f>
        <v/>
      </c>
    </row>
    <row r="88" spans="1:10" ht="25.5" customHeight="1">
      <c r="A88" s="183"/>
      <c r="B88" s="190" t="s">
        <v>1</v>
      </c>
      <c r="C88" s="191"/>
      <c r="D88" s="192"/>
      <c r="E88" s="192"/>
      <c r="F88" s="197"/>
      <c r="G88" s="198"/>
      <c r="H88" s="198"/>
      <c r="I88" s="198">
        <f>SUM(I61:I87)</f>
        <v>0</v>
      </c>
      <c r="J88" s="194">
        <f>SUM(J61:J87)</f>
        <v>0</v>
      </c>
    </row>
    <row r="89" spans="1:10">
      <c r="F89" s="135"/>
      <c r="G89" s="135"/>
      <c r="H89" s="135"/>
      <c r="I89" s="135"/>
      <c r="J89" s="136"/>
    </row>
    <row r="90" spans="1:10">
      <c r="F90" s="135"/>
      <c r="G90" s="135"/>
      <c r="H90" s="135"/>
      <c r="I90" s="135"/>
      <c r="J90" s="136"/>
    </row>
    <row r="91" spans="1:10">
      <c r="F91" s="135"/>
      <c r="G91" s="135"/>
      <c r="H91" s="135"/>
      <c r="I91" s="135"/>
      <c r="J91" s="136"/>
    </row>
  </sheetData>
  <sheetProtection password="DC9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7:E87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DC9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128</v>
      </c>
      <c r="B1" s="200"/>
      <c r="C1" s="200"/>
      <c r="D1" s="200"/>
      <c r="E1" s="200"/>
      <c r="F1" s="200"/>
      <c r="G1" s="200"/>
      <c r="AG1" t="s">
        <v>129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130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130</v>
      </c>
      <c r="AG3" t="s">
        <v>131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132</v>
      </c>
    </row>
    <row r="5" spans="1:60">
      <c r="D5" s="10"/>
    </row>
    <row r="6" spans="1:60" ht="39.6">
      <c r="A6" s="211" t="s">
        <v>133</v>
      </c>
      <c r="B6" s="213" t="s">
        <v>134</v>
      </c>
      <c r="C6" s="213" t="s">
        <v>135</v>
      </c>
      <c r="D6" s="212" t="s">
        <v>136</v>
      </c>
      <c r="E6" s="211" t="s">
        <v>137</v>
      </c>
      <c r="F6" s="210" t="s">
        <v>138</v>
      </c>
      <c r="G6" s="211" t="s">
        <v>29</v>
      </c>
      <c r="H6" s="214" t="s">
        <v>30</v>
      </c>
      <c r="I6" s="214" t="s">
        <v>139</v>
      </c>
      <c r="J6" s="214" t="s">
        <v>31</v>
      </c>
      <c r="K6" s="214" t="s">
        <v>140</v>
      </c>
      <c r="L6" s="214" t="s">
        <v>141</v>
      </c>
      <c r="M6" s="214" t="s">
        <v>142</v>
      </c>
      <c r="N6" s="214" t="s">
        <v>143</v>
      </c>
      <c r="O6" s="214" t="s">
        <v>144</v>
      </c>
      <c r="P6" s="214" t="s">
        <v>145</v>
      </c>
      <c r="Q6" s="214" t="s">
        <v>146</v>
      </c>
      <c r="R6" s="214" t="s">
        <v>147</v>
      </c>
      <c r="S6" s="214" t="s">
        <v>148</v>
      </c>
      <c r="T6" s="214" t="s">
        <v>149</v>
      </c>
      <c r="U6" s="214" t="s">
        <v>150</v>
      </c>
      <c r="V6" s="214" t="s">
        <v>151</v>
      </c>
      <c r="W6" s="214" t="s">
        <v>152</v>
      </c>
      <c r="X6" s="214" t="s">
        <v>153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154</v>
      </c>
      <c r="B8" s="232" t="s">
        <v>73</v>
      </c>
      <c r="C8" s="258" t="s">
        <v>74</v>
      </c>
      <c r="D8" s="233"/>
      <c r="E8" s="234"/>
      <c r="F8" s="235"/>
      <c r="G8" s="235">
        <f>SUMIF(AG9:AG40,"&lt;&gt;NOR",G9:G40)</f>
        <v>0</v>
      </c>
      <c r="H8" s="235"/>
      <c r="I8" s="235">
        <f>SUM(I9:I40)</f>
        <v>0</v>
      </c>
      <c r="J8" s="235"/>
      <c r="K8" s="235">
        <f>SUM(K9:K40)</f>
        <v>0</v>
      </c>
      <c r="L8" s="235"/>
      <c r="M8" s="235">
        <f>SUM(M9:M40)</f>
        <v>0</v>
      </c>
      <c r="N8" s="234"/>
      <c r="O8" s="234">
        <f>SUM(O9:O40)</f>
        <v>1.78</v>
      </c>
      <c r="P8" s="234"/>
      <c r="Q8" s="234">
        <f>SUM(Q9:Q40)</f>
        <v>0</v>
      </c>
      <c r="R8" s="235"/>
      <c r="S8" s="235"/>
      <c r="T8" s="236"/>
      <c r="U8" s="230"/>
      <c r="V8" s="230">
        <f>SUM(V9:V40)</f>
        <v>19.13</v>
      </c>
      <c r="W8" s="230"/>
      <c r="X8" s="230"/>
      <c r="AG8" t="s">
        <v>155</v>
      </c>
    </row>
    <row r="9" spans="1:60" outlineLevel="1">
      <c r="A9" s="238">
        <v>1</v>
      </c>
      <c r="B9" s="239" t="s">
        <v>156</v>
      </c>
      <c r="C9" s="259" t="s">
        <v>157</v>
      </c>
      <c r="D9" s="240" t="s">
        <v>158</v>
      </c>
      <c r="E9" s="241">
        <v>0.01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1.9539999999999998E-2</v>
      </c>
      <c r="O9" s="241">
        <f>ROUND(E9*N9,2)</f>
        <v>0</v>
      </c>
      <c r="P9" s="241">
        <v>0</v>
      </c>
      <c r="Q9" s="241">
        <f>ROUND(E9*P9,2)</f>
        <v>0</v>
      </c>
      <c r="R9" s="243" t="s">
        <v>159</v>
      </c>
      <c r="S9" s="243" t="s">
        <v>160</v>
      </c>
      <c r="T9" s="244" t="s">
        <v>160</v>
      </c>
      <c r="U9" s="226">
        <v>18.175000000000001</v>
      </c>
      <c r="V9" s="226">
        <f>ROUND(E9*U9,2)</f>
        <v>0.18</v>
      </c>
      <c r="W9" s="226"/>
      <c r="X9" s="226" t="s">
        <v>161</v>
      </c>
      <c r="Y9" s="215"/>
      <c r="Z9" s="215"/>
      <c r="AA9" s="215"/>
      <c r="AB9" s="215"/>
      <c r="AC9" s="215"/>
      <c r="AD9" s="215"/>
      <c r="AE9" s="215"/>
      <c r="AF9" s="215"/>
      <c r="AG9" s="215" t="s">
        <v>162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0" t="s">
        <v>163</v>
      </c>
      <c r="D10" s="245"/>
      <c r="E10" s="245"/>
      <c r="F10" s="245"/>
      <c r="G10" s="24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164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61" t="s">
        <v>165</v>
      </c>
      <c r="D11" s="228"/>
      <c r="E11" s="229"/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15"/>
      <c r="Z11" s="215"/>
      <c r="AA11" s="215"/>
      <c r="AB11" s="215"/>
      <c r="AC11" s="215"/>
      <c r="AD11" s="215"/>
      <c r="AE11" s="215"/>
      <c r="AF11" s="215"/>
      <c r="AG11" s="215" t="s">
        <v>166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22"/>
      <c r="B12" s="223"/>
      <c r="C12" s="261" t="s">
        <v>167</v>
      </c>
      <c r="D12" s="228"/>
      <c r="E12" s="229">
        <v>5.0000000000000001E-3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15"/>
      <c r="Z12" s="215"/>
      <c r="AA12" s="215"/>
      <c r="AB12" s="215"/>
      <c r="AC12" s="215"/>
      <c r="AD12" s="215"/>
      <c r="AE12" s="215"/>
      <c r="AF12" s="215"/>
      <c r="AG12" s="215" t="s">
        <v>166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61" t="s">
        <v>168</v>
      </c>
      <c r="D13" s="228"/>
      <c r="E13" s="229">
        <v>5.0000000000000001E-3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15"/>
      <c r="Z13" s="215"/>
      <c r="AA13" s="215"/>
      <c r="AB13" s="215"/>
      <c r="AC13" s="215"/>
      <c r="AD13" s="215"/>
      <c r="AE13" s="215"/>
      <c r="AF13" s="215"/>
      <c r="AG13" s="215" t="s">
        <v>166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8">
        <v>2</v>
      </c>
      <c r="B14" s="239" t="s">
        <v>169</v>
      </c>
      <c r="C14" s="259" t="s">
        <v>170</v>
      </c>
      <c r="D14" s="240" t="s">
        <v>171</v>
      </c>
      <c r="E14" s="241">
        <v>1.4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15</v>
      </c>
      <c r="M14" s="243">
        <f>G14*(1+L14/100)</f>
        <v>0</v>
      </c>
      <c r="N14" s="241">
        <v>8.2500000000000004E-3</v>
      </c>
      <c r="O14" s="241">
        <f>ROUND(E14*N14,2)</f>
        <v>0.01</v>
      </c>
      <c r="P14" s="241">
        <v>0</v>
      </c>
      <c r="Q14" s="241">
        <f>ROUND(E14*P14,2)</f>
        <v>0</v>
      </c>
      <c r="R14" s="243" t="s">
        <v>159</v>
      </c>
      <c r="S14" s="243" t="s">
        <v>160</v>
      </c>
      <c r="T14" s="244" t="s">
        <v>160</v>
      </c>
      <c r="U14" s="226">
        <v>0.3</v>
      </c>
      <c r="V14" s="226">
        <f>ROUND(E14*U14,2)</f>
        <v>0.42</v>
      </c>
      <c r="W14" s="226"/>
      <c r="X14" s="226" t="s">
        <v>161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162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60" t="s">
        <v>172</v>
      </c>
      <c r="D15" s="245"/>
      <c r="E15" s="245"/>
      <c r="F15" s="245"/>
      <c r="G15" s="245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15"/>
      <c r="Z15" s="215"/>
      <c r="AA15" s="215"/>
      <c r="AB15" s="215"/>
      <c r="AC15" s="215"/>
      <c r="AD15" s="215"/>
      <c r="AE15" s="215"/>
      <c r="AF15" s="215"/>
      <c r="AG15" s="215" t="s">
        <v>164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61" t="s">
        <v>173</v>
      </c>
      <c r="D16" s="228"/>
      <c r="E16" s="229">
        <v>1.4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15"/>
      <c r="Z16" s="215"/>
      <c r="AA16" s="215"/>
      <c r="AB16" s="215"/>
      <c r="AC16" s="215"/>
      <c r="AD16" s="215"/>
      <c r="AE16" s="215"/>
      <c r="AF16" s="215"/>
      <c r="AG16" s="215" t="s">
        <v>166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20.399999999999999" outlineLevel="1">
      <c r="A17" s="238">
        <v>3</v>
      </c>
      <c r="B17" s="239" t="s">
        <v>174</v>
      </c>
      <c r="C17" s="259" t="s">
        <v>175</v>
      </c>
      <c r="D17" s="240" t="s">
        <v>176</v>
      </c>
      <c r="E17" s="241">
        <v>1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15</v>
      </c>
      <c r="M17" s="243">
        <f>G17*(1+L17/100)</f>
        <v>0</v>
      </c>
      <c r="N17" s="241">
        <v>2.4000000000000001E-4</v>
      </c>
      <c r="O17" s="241">
        <f>ROUND(E17*N17,2)</f>
        <v>0</v>
      </c>
      <c r="P17" s="241">
        <v>0</v>
      </c>
      <c r="Q17" s="241">
        <f>ROUND(E17*P17,2)</f>
        <v>0</v>
      </c>
      <c r="R17" s="243" t="s">
        <v>159</v>
      </c>
      <c r="S17" s="243" t="s">
        <v>160</v>
      </c>
      <c r="T17" s="244" t="s">
        <v>160</v>
      </c>
      <c r="U17" s="226">
        <v>1.04</v>
      </c>
      <c r="V17" s="226">
        <f>ROUND(E17*U17,2)</f>
        <v>1.04</v>
      </c>
      <c r="W17" s="226"/>
      <c r="X17" s="226" t="s">
        <v>161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162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62" t="s">
        <v>177</v>
      </c>
      <c r="D18" s="246"/>
      <c r="E18" s="246"/>
      <c r="F18" s="246"/>
      <c r="G18" s="24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15"/>
      <c r="Z18" s="215"/>
      <c r="AA18" s="215"/>
      <c r="AB18" s="215"/>
      <c r="AC18" s="215"/>
      <c r="AD18" s="215"/>
      <c r="AE18" s="215"/>
      <c r="AF18" s="215"/>
      <c r="AG18" s="215" t="s">
        <v>178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22"/>
      <c r="B19" s="223"/>
      <c r="C19" s="261" t="s">
        <v>179</v>
      </c>
      <c r="D19" s="228"/>
      <c r="E19" s="229">
        <v>1</v>
      </c>
      <c r="F19" s="226"/>
      <c r="G19" s="226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15"/>
      <c r="Z19" s="215"/>
      <c r="AA19" s="215"/>
      <c r="AB19" s="215"/>
      <c r="AC19" s="215"/>
      <c r="AD19" s="215"/>
      <c r="AE19" s="215"/>
      <c r="AF19" s="215"/>
      <c r="AG19" s="215" t="s">
        <v>166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38">
        <v>4</v>
      </c>
      <c r="B20" s="239" t="s">
        <v>180</v>
      </c>
      <c r="C20" s="259" t="s">
        <v>181</v>
      </c>
      <c r="D20" s="240" t="s">
        <v>171</v>
      </c>
      <c r="E20" s="241">
        <v>17.038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15</v>
      </c>
      <c r="M20" s="243">
        <f>G20*(1+L20/100)</f>
        <v>0</v>
      </c>
      <c r="N20" s="241">
        <v>9.1350000000000001E-2</v>
      </c>
      <c r="O20" s="241">
        <f>ROUND(E20*N20,2)</f>
        <v>1.56</v>
      </c>
      <c r="P20" s="241">
        <v>0</v>
      </c>
      <c r="Q20" s="241">
        <f>ROUND(E20*P20,2)</f>
        <v>0</v>
      </c>
      <c r="R20" s="243" t="s">
        <v>159</v>
      </c>
      <c r="S20" s="243" t="s">
        <v>160</v>
      </c>
      <c r="T20" s="244" t="s">
        <v>160</v>
      </c>
      <c r="U20" s="226">
        <v>0.64</v>
      </c>
      <c r="V20" s="226">
        <f>ROUND(E20*U20,2)</f>
        <v>10.9</v>
      </c>
      <c r="W20" s="226"/>
      <c r="X20" s="226" t="s">
        <v>161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162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60" t="s">
        <v>182</v>
      </c>
      <c r="D21" s="245"/>
      <c r="E21" s="245"/>
      <c r="F21" s="245"/>
      <c r="G21" s="245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15"/>
      <c r="Z21" s="215"/>
      <c r="AA21" s="215"/>
      <c r="AB21" s="215"/>
      <c r="AC21" s="215"/>
      <c r="AD21" s="215"/>
      <c r="AE21" s="215"/>
      <c r="AF21" s="215"/>
      <c r="AG21" s="215" t="s">
        <v>164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61" t="s">
        <v>183</v>
      </c>
      <c r="D22" s="228"/>
      <c r="E22" s="229">
        <v>17.038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15"/>
      <c r="Z22" s="215"/>
      <c r="AA22" s="215"/>
      <c r="AB22" s="215"/>
      <c r="AC22" s="215"/>
      <c r="AD22" s="215"/>
      <c r="AE22" s="215"/>
      <c r="AF22" s="215"/>
      <c r="AG22" s="215" t="s">
        <v>166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38">
        <v>5</v>
      </c>
      <c r="B23" s="239" t="s">
        <v>184</v>
      </c>
      <c r="C23" s="259" t="s">
        <v>185</v>
      </c>
      <c r="D23" s="240" t="s">
        <v>186</v>
      </c>
      <c r="E23" s="241">
        <v>13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15</v>
      </c>
      <c r="M23" s="243">
        <f>G23*(1+L23/100)</f>
        <v>0</v>
      </c>
      <c r="N23" s="241">
        <v>1.0200000000000001E-3</v>
      </c>
      <c r="O23" s="241">
        <f>ROUND(E23*N23,2)</f>
        <v>0.01</v>
      </c>
      <c r="P23" s="241">
        <v>0</v>
      </c>
      <c r="Q23" s="241">
        <f>ROUND(E23*P23,2)</f>
        <v>0</v>
      </c>
      <c r="R23" s="243" t="s">
        <v>159</v>
      </c>
      <c r="S23" s="243" t="s">
        <v>160</v>
      </c>
      <c r="T23" s="244" t="s">
        <v>160</v>
      </c>
      <c r="U23" s="226">
        <v>0.223</v>
      </c>
      <c r="V23" s="226">
        <f>ROUND(E23*U23,2)</f>
        <v>2.9</v>
      </c>
      <c r="W23" s="226"/>
      <c r="X23" s="226" t="s">
        <v>161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162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60" t="s">
        <v>187</v>
      </c>
      <c r="D24" s="245"/>
      <c r="E24" s="245"/>
      <c r="F24" s="245"/>
      <c r="G24" s="245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15"/>
      <c r="Z24" s="215"/>
      <c r="AA24" s="215"/>
      <c r="AB24" s="215"/>
      <c r="AC24" s="215"/>
      <c r="AD24" s="215"/>
      <c r="AE24" s="215"/>
      <c r="AF24" s="215"/>
      <c r="AG24" s="215" t="s">
        <v>164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22"/>
      <c r="B25" s="223"/>
      <c r="C25" s="263" t="s">
        <v>188</v>
      </c>
      <c r="D25" s="247"/>
      <c r="E25" s="247"/>
      <c r="F25" s="247"/>
      <c r="G25" s="247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15"/>
      <c r="Z25" s="215"/>
      <c r="AA25" s="215"/>
      <c r="AB25" s="215"/>
      <c r="AC25" s="215"/>
      <c r="AD25" s="215"/>
      <c r="AE25" s="215"/>
      <c r="AF25" s="215"/>
      <c r="AG25" s="215" t="s">
        <v>178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22"/>
      <c r="B26" s="223"/>
      <c r="C26" s="261" t="s">
        <v>189</v>
      </c>
      <c r="D26" s="228"/>
      <c r="E26" s="229">
        <v>13</v>
      </c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15"/>
      <c r="Z26" s="215"/>
      <c r="AA26" s="215"/>
      <c r="AB26" s="215"/>
      <c r="AC26" s="215"/>
      <c r="AD26" s="215"/>
      <c r="AE26" s="215"/>
      <c r="AF26" s="215"/>
      <c r="AG26" s="215" t="s">
        <v>166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38">
        <v>6</v>
      </c>
      <c r="B27" s="239" t="s">
        <v>190</v>
      </c>
      <c r="C27" s="259" t="s">
        <v>191</v>
      </c>
      <c r="D27" s="240" t="s">
        <v>171</v>
      </c>
      <c r="E27" s="241">
        <v>2.2999999999999998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15</v>
      </c>
      <c r="M27" s="243">
        <f>G27*(1+L27/100)</f>
        <v>0</v>
      </c>
      <c r="N27" s="241">
        <v>7.392E-2</v>
      </c>
      <c r="O27" s="241">
        <f>ROUND(E27*N27,2)</f>
        <v>0.17</v>
      </c>
      <c r="P27" s="241">
        <v>0</v>
      </c>
      <c r="Q27" s="241">
        <f>ROUND(E27*P27,2)</f>
        <v>0</v>
      </c>
      <c r="R27" s="243" t="s">
        <v>159</v>
      </c>
      <c r="S27" s="243" t="s">
        <v>160</v>
      </c>
      <c r="T27" s="244" t="s">
        <v>160</v>
      </c>
      <c r="U27" s="226">
        <v>0.77700000000000002</v>
      </c>
      <c r="V27" s="226">
        <f>ROUND(E27*U27,2)</f>
        <v>1.79</v>
      </c>
      <c r="W27" s="226"/>
      <c r="X27" s="226" t="s">
        <v>161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162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22"/>
      <c r="B28" s="223"/>
      <c r="C28" s="261" t="s">
        <v>192</v>
      </c>
      <c r="D28" s="228"/>
      <c r="E28" s="229">
        <v>2.2999999999999998</v>
      </c>
      <c r="F28" s="226"/>
      <c r="G28" s="22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15"/>
      <c r="Z28" s="215"/>
      <c r="AA28" s="215"/>
      <c r="AB28" s="215"/>
      <c r="AC28" s="215"/>
      <c r="AD28" s="215"/>
      <c r="AE28" s="215"/>
      <c r="AF28" s="215"/>
      <c r="AG28" s="215" t="s">
        <v>166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38">
        <v>7</v>
      </c>
      <c r="B29" s="239" t="s">
        <v>193</v>
      </c>
      <c r="C29" s="259" t="s">
        <v>194</v>
      </c>
      <c r="D29" s="240" t="s">
        <v>171</v>
      </c>
      <c r="E29" s="241">
        <v>2.2360000000000002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15</v>
      </c>
      <c r="M29" s="243">
        <f>G29*(1+L29/100)</f>
        <v>0</v>
      </c>
      <c r="N29" s="241">
        <v>1.29E-2</v>
      </c>
      <c r="O29" s="241">
        <f>ROUND(E29*N29,2)</f>
        <v>0.03</v>
      </c>
      <c r="P29" s="241">
        <v>0</v>
      </c>
      <c r="Q29" s="241">
        <f>ROUND(E29*P29,2)</f>
        <v>0</v>
      </c>
      <c r="R29" s="243" t="s">
        <v>159</v>
      </c>
      <c r="S29" s="243" t="s">
        <v>160</v>
      </c>
      <c r="T29" s="244" t="s">
        <v>160</v>
      </c>
      <c r="U29" s="226">
        <v>0.85</v>
      </c>
      <c r="V29" s="226">
        <f>ROUND(E29*U29,2)</f>
        <v>1.9</v>
      </c>
      <c r="W29" s="226"/>
      <c r="X29" s="226" t="s">
        <v>161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162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62" t="s">
        <v>691</v>
      </c>
      <c r="D30" s="246"/>
      <c r="E30" s="246"/>
      <c r="F30" s="246"/>
      <c r="G30" s="24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15"/>
      <c r="Z30" s="215"/>
      <c r="AA30" s="215"/>
      <c r="AB30" s="215"/>
      <c r="AC30" s="215"/>
      <c r="AD30" s="215"/>
      <c r="AE30" s="215"/>
      <c r="AF30" s="215"/>
      <c r="AG30" s="215" t="s">
        <v>178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22"/>
      <c r="B31" s="223"/>
      <c r="C31" s="263" t="s">
        <v>195</v>
      </c>
      <c r="D31" s="247"/>
      <c r="E31" s="247"/>
      <c r="F31" s="247"/>
      <c r="G31" s="247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15"/>
      <c r="Z31" s="215"/>
      <c r="AA31" s="215"/>
      <c r="AB31" s="215"/>
      <c r="AC31" s="215"/>
      <c r="AD31" s="215"/>
      <c r="AE31" s="215"/>
      <c r="AF31" s="215"/>
      <c r="AG31" s="215" t="s">
        <v>178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22"/>
      <c r="B32" s="223"/>
      <c r="C32" s="263" t="s">
        <v>196</v>
      </c>
      <c r="D32" s="247"/>
      <c r="E32" s="247"/>
      <c r="F32" s="247"/>
      <c r="G32" s="247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15"/>
      <c r="Z32" s="215"/>
      <c r="AA32" s="215"/>
      <c r="AB32" s="215"/>
      <c r="AC32" s="215"/>
      <c r="AD32" s="215"/>
      <c r="AE32" s="215"/>
      <c r="AF32" s="215"/>
      <c r="AG32" s="215" t="s">
        <v>178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63" t="s">
        <v>197</v>
      </c>
      <c r="D33" s="247"/>
      <c r="E33" s="247"/>
      <c r="F33" s="247"/>
      <c r="G33" s="247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15"/>
      <c r="Z33" s="215"/>
      <c r="AA33" s="215"/>
      <c r="AB33" s="215"/>
      <c r="AC33" s="215"/>
      <c r="AD33" s="215"/>
      <c r="AE33" s="215"/>
      <c r="AF33" s="215"/>
      <c r="AG33" s="215" t="s">
        <v>178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48" t="str">
        <f>C33</f>
        <v>- standardního tmelení Q2, to je: základní tmelení Q1+ dodatečné tmelení (tmelení najemno) a případné přebroušení.</v>
      </c>
      <c r="BB33" s="215"/>
      <c r="BC33" s="215"/>
      <c r="BD33" s="215"/>
      <c r="BE33" s="215"/>
      <c r="BF33" s="215"/>
      <c r="BG33" s="215"/>
      <c r="BH33" s="215"/>
    </row>
    <row r="34" spans="1:60" outlineLevel="1">
      <c r="A34" s="222"/>
      <c r="B34" s="223"/>
      <c r="C34" s="261" t="s">
        <v>198</v>
      </c>
      <c r="D34" s="228"/>
      <c r="E34" s="229">
        <v>2.2360000000000002</v>
      </c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15"/>
      <c r="Z34" s="215"/>
      <c r="AA34" s="215"/>
      <c r="AB34" s="215"/>
      <c r="AC34" s="215"/>
      <c r="AD34" s="215"/>
      <c r="AE34" s="215"/>
      <c r="AF34" s="215"/>
      <c r="AG34" s="215" t="s">
        <v>166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38">
        <v>8</v>
      </c>
      <c r="B35" s="239" t="s">
        <v>199</v>
      </c>
      <c r="C35" s="259" t="s">
        <v>200</v>
      </c>
      <c r="D35" s="240" t="s">
        <v>158</v>
      </c>
      <c r="E35" s="241">
        <v>1.0500000000000001E-2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15</v>
      </c>
      <c r="M35" s="243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3"/>
      <c r="S35" s="243" t="s">
        <v>201</v>
      </c>
      <c r="T35" s="244" t="s">
        <v>202</v>
      </c>
      <c r="U35" s="226">
        <v>0</v>
      </c>
      <c r="V35" s="226">
        <f>ROUND(E35*U35,2)</f>
        <v>0</v>
      </c>
      <c r="W35" s="226"/>
      <c r="X35" s="226" t="s">
        <v>203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204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22"/>
      <c r="B36" s="223"/>
      <c r="C36" s="261" t="s">
        <v>165</v>
      </c>
      <c r="D36" s="228"/>
      <c r="E36" s="229"/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15"/>
      <c r="Z36" s="215"/>
      <c r="AA36" s="215"/>
      <c r="AB36" s="215"/>
      <c r="AC36" s="215"/>
      <c r="AD36" s="215"/>
      <c r="AE36" s="215"/>
      <c r="AF36" s="215"/>
      <c r="AG36" s="215" t="s">
        <v>166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22"/>
      <c r="B37" s="223"/>
      <c r="C37" s="261" t="s">
        <v>205</v>
      </c>
      <c r="D37" s="228"/>
      <c r="E37" s="229">
        <v>5.2500000000000003E-3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15"/>
      <c r="Z37" s="215"/>
      <c r="AA37" s="215"/>
      <c r="AB37" s="215"/>
      <c r="AC37" s="215"/>
      <c r="AD37" s="215"/>
      <c r="AE37" s="215"/>
      <c r="AF37" s="215"/>
      <c r="AG37" s="215" t="s">
        <v>166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22"/>
      <c r="B38" s="223"/>
      <c r="C38" s="261" t="s">
        <v>206</v>
      </c>
      <c r="D38" s="228"/>
      <c r="E38" s="229">
        <v>5.2500000000000003E-3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15"/>
      <c r="Z38" s="215"/>
      <c r="AA38" s="215"/>
      <c r="AB38" s="215"/>
      <c r="AC38" s="215"/>
      <c r="AD38" s="215"/>
      <c r="AE38" s="215"/>
      <c r="AF38" s="215"/>
      <c r="AG38" s="215" t="s">
        <v>166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20.399999999999999" outlineLevel="1">
      <c r="A39" s="238">
        <v>9</v>
      </c>
      <c r="B39" s="239" t="s">
        <v>207</v>
      </c>
      <c r="C39" s="259" t="s">
        <v>208</v>
      </c>
      <c r="D39" s="240" t="s">
        <v>176</v>
      </c>
      <c r="E39" s="241">
        <v>1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15</v>
      </c>
      <c r="M39" s="243">
        <f>G39*(1+L39/100)</f>
        <v>0</v>
      </c>
      <c r="N39" s="241">
        <v>4.5999999999999999E-3</v>
      </c>
      <c r="O39" s="241">
        <f>ROUND(E39*N39,2)</f>
        <v>0</v>
      </c>
      <c r="P39" s="241">
        <v>0</v>
      </c>
      <c r="Q39" s="241">
        <f>ROUND(E39*P39,2)</f>
        <v>0</v>
      </c>
      <c r="R39" s="243" t="s">
        <v>209</v>
      </c>
      <c r="S39" s="243" t="s">
        <v>160</v>
      </c>
      <c r="T39" s="244" t="s">
        <v>160</v>
      </c>
      <c r="U39" s="226">
        <v>0</v>
      </c>
      <c r="V39" s="226">
        <f>ROUND(E39*U39,2)</f>
        <v>0</v>
      </c>
      <c r="W39" s="226"/>
      <c r="X39" s="226" t="s">
        <v>203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204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22"/>
      <c r="B40" s="223"/>
      <c r="C40" s="261" t="s">
        <v>179</v>
      </c>
      <c r="D40" s="228"/>
      <c r="E40" s="229">
        <v>1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15"/>
      <c r="Z40" s="215"/>
      <c r="AA40" s="215"/>
      <c r="AB40" s="215"/>
      <c r="AC40" s="215"/>
      <c r="AD40" s="215"/>
      <c r="AE40" s="215"/>
      <c r="AF40" s="215"/>
      <c r="AG40" s="215" t="s">
        <v>166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>
      <c r="A41" s="231" t="s">
        <v>154</v>
      </c>
      <c r="B41" s="232" t="s">
        <v>75</v>
      </c>
      <c r="C41" s="258" t="s">
        <v>76</v>
      </c>
      <c r="D41" s="233"/>
      <c r="E41" s="234"/>
      <c r="F41" s="235"/>
      <c r="G41" s="235">
        <f>SUMIF(AG42:AG45,"&lt;&gt;NOR",G42:G45)</f>
        <v>0</v>
      </c>
      <c r="H41" s="235"/>
      <c r="I41" s="235">
        <f>SUM(I42:I45)</f>
        <v>0</v>
      </c>
      <c r="J41" s="235"/>
      <c r="K41" s="235">
        <f>SUM(K42:K45)</f>
        <v>0</v>
      </c>
      <c r="L41" s="235"/>
      <c r="M41" s="235">
        <f>SUM(M42:M45)</f>
        <v>0</v>
      </c>
      <c r="N41" s="234"/>
      <c r="O41" s="234">
        <f>SUM(O42:O45)</f>
        <v>0.04</v>
      </c>
      <c r="P41" s="234"/>
      <c r="Q41" s="234">
        <f>SUM(Q42:Q45)</f>
        <v>0</v>
      </c>
      <c r="R41" s="235"/>
      <c r="S41" s="235"/>
      <c r="T41" s="236"/>
      <c r="U41" s="230"/>
      <c r="V41" s="230">
        <f>SUM(V42:V45)</f>
        <v>3.56</v>
      </c>
      <c r="W41" s="230"/>
      <c r="X41" s="230"/>
      <c r="AG41" t="s">
        <v>155</v>
      </c>
    </row>
    <row r="42" spans="1:60" ht="20.399999999999999" outlineLevel="1">
      <c r="A42" s="238">
        <v>10</v>
      </c>
      <c r="B42" s="239" t="s">
        <v>210</v>
      </c>
      <c r="C42" s="259" t="s">
        <v>211</v>
      </c>
      <c r="D42" s="240" t="s">
        <v>171</v>
      </c>
      <c r="E42" s="241">
        <v>3.746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15</v>
      </c>
      <c r="M42" s="243">
        <f>G42*(1+L42/100)</f>
        <v>0</v>
      </c>
      <c r="N42" s="241">
        <v>1.201E-2</v>
      </c>
      <c r="O42" s="241">
        <f>ROUND(E42*N42,2)</f>
        <v>0.04</v>
      </c>
      <c r="P42" s="241">
        <v>0</v>
      </c>
      <c r="Q42" s="241">
        <f>ROUND(E42*P42,2)</f>
        <v>0</v>
      </c>
      <c r="R42" s="243" t="s">
        <v>159</v>
      </c>
      <c r="S42" s="243" t="s">
        <v>160</v>
      </c>
      <c r="T42" s="244" t="s">
        <v>160</v>
      </c>
      <c r="U42" s="226">
        <v>0.95</v>
      </c>
      <c r="V42" s="226">
        <f>ROUND(E42*U42,2)</f>
        <v>3.56</v>
      </c>
      <c r="W42" s="226"/>
      <c r="X42" s="226" t="s">
        <v>161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162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22"/>
      <c r="B43" s="223"/>
      <c r="C43" s="262" t="s">
        <v>212</v>
      </c>
      <c r="D43" s="246"/>
      <c r="E43" s="246"/>
      <c r="F43" s="246"/>
      <c r="G43" s="24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15"/>
      <c r="Z43" s="215"/>
      <c r="AA43" s="215"/>
      <c r="AB43" s="215"/>
      <c r="AC43" s="215"/>
      <c r="AD43" s="215"/>
      <c r="AE43" s="215"/>
      <c r="AF43" s="215"/>
      <c r="AG43" s="215" t="s">
        <v>178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22"/>
      <c r="B44" s="223"/>
      <c r="C44" s="261" t="s">
        <v>213</v>
      </c>
      <c r="D44" s="228"/>
      <c r="E44" s="229">
        <v>2.8</v>
      </c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15"/>
      <c r="Z44" s="215"/>
      <c r="AA44" s="215"/>
      <c r="AB44" s="215"/>
      <c r="AC44" s="215"/>
      <c r="AD44" s="215"/>
      <c r="AE44" s="215"/>
      <c r="AF44" s="215"/>
      <c r="AG44" s="215" t="s">
        <v>166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22"/>
      <c r="B45" s="223"/>
      <c r="C45" s="261" t="s">
        <v>214</v>
      </c>
      <c r="D45" s="228"/>
      <c r="E45" s="229">
        <v>0.94599999999999995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15"/>
      <c r="Z45" s="215"/>
      <c r="AA45" s="215"/>
      <c r="AB45" s="215"/>
      <c r="AC45" s="215"/>
      <c r="AD45" s="215"/>
      <c r="AE45" s="215"/>
      <c r="AF45" s="215"/>
      <c r="AG45" s="215" t="s">
        <v>166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>
      <c r="A46" s="231" t="s">
        <v>154</v>
      </c>
      <c r="B46" s="232" t="s">
        <v>77</v>
      </c>
      <c r="C46" s="258" t="s">
        <v>78</v>
      </c>
      <c r="D46" s="233"/>
      <c r="E46" s="234"/>
      <c r="F46" s="235"/>
      <c r="G46" s="235">
        <f>SUMIF(AG47:AG73,"&lt;&gt;NOR",G47:G73)</f>
        <v>0</v>
      </c>
      <c r="H46" s="235"/>
      <c r="I46" s="235">
        <f>SUM(I47:I73)</f>
        <v>0</v>
      </c>
      <c r="J46" s="235"/>
      <c r="K46" s="235">
        <f>SUM(K47:K73)</f>
        <v>0</v>
      </c>
      <c r="L46" s="235"/>
      <c r="M46" s="235">
        <f>SUM(M47:M73)</f>
        <v>0</v>
      </c>
      <c r="N46" s="234"/>
      <c r="O46" s="234">
        <f>SUM(O47:O73)</f>
        <v>1.42</v>
      </c>
      <c r="P46" s="234"/>
      <c r="Q46" s="234">
        <f>SUM(Q47:Q73)</f>
        <v>0</v>
      </c>
      <c r="R46" s="235"/>
      <c r="S46" s="235"/>
      <c r="T46" s="236"/>
      <c r="U46" s="230"/>
      <c r="V46" s="230">
        <f>SUM(V47:V73)</f>
        <v>58.17</v>
      </c>
      <c r="W46" s="230"/>
      <c r="X46" s="230"/>
      <c r="AG46" t="s">
        <v>155</v>
      </c>
    </row>
    <row r="47" spans="1:60" outlineLevel="1">
      <c r="A47" s="238">
        <v>11</v>
      </c>
      <c r="B47" s="239" t="s">
        <v>215</v>
      </c>
      <c r="C47" s="259" t="s">
        <v>216</v>
      </c>
      <c r="D47" s="240" t="s">
        <v>171</v>
      </c>
      <c r="E47" s="241">
        <v>26.504000000000001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15</v>
      </c>
      <c r="M47" s="243">
        <f>G47*(1+L47/100)</f>
        <v>0</v>
      </c>
      <c r="N47" s="241">
        <v>2.5000000000000001E-3</v>
      </c>
      <c r="O47" s="241">
        <f>ROUND(E47*N47,2)</f>
        <v>7.0000000000000007E-2</v>
      </c>
      <c r="P47" s="241">
        <v>0</v>
      </c>
      <c r="Q47" s="241">
        <f>ROUND(E47*P47,2)</f>
        <v>0</v>
      </c>
      <c r="R47" s="243" t="s">
        <v>159</v>
      </c>
      <c r="S47" s="243" t="s">
        <v>160</v>
      </c>
      <c r="T47" s="244" t="s">
        <v>160</v>
      </c>
      <c r="U47" s="226">
        <v>0.24</v>
      </c>
      <c r="V47" s="226">
        <f>ROUND(E47*U47,2)</f>
        <v>6.36</v>
      </c>
      <c r="W47" s="226"/>
      <c r="X47" s="226" t="s">
        <v>161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162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22"/>
      <c r="B48" s="223"/>
      <c r="C48" s="260" t="s">
        <v>217</v>
      </c>
      <c r="D48" s="245"/>
      <c r="E48" s="245"/>
      <c r="F48" s="245"/>
      <c r="G48" s="245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15"/>
      <c r="Z48" s="215"/>
      <c r="AA48" s="215"/>
      <c r="AB48" s="215"/>
      <c r="AC48" s="215"/>
      <c r="AD48" s="215"/>
      <c r="AE48" s="215"/>
      <c r="AF48" s="215"/>
      <c r="AG48" s="215" t="s">
        <v>164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22"/>
      <c r="B49" s="223"/>
      <c r="C49" s="261" t="s">
        <v>218</v>
      </c>
      <c r="D49" s="228"/>
      <c r="E49" s="229">
        <v>4.1680000000000001</v>
      </c>
      <c r="F49" s="226"/>
      <c r="G49" s="226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15"/>
      <c r="Z49" s="215"/>
      <c r="AA49" s="215"/>
      <c r="AB49" s="215"/>
      <c r="AC49" s="215"/>
      <c r="AD49" s="215"/>
      <c r="AE49" s="215"/>
      <c r="AF49" s="215"/>
      <c r="AG49" s="215" t="s">
        <v>166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22"/>
      <c r="B50" s="223"/>
      <c r="C50" s="261" t="s">
        <v>219</v>
      </c>
      <c r="D50" s="228"/>
      <c r="E50" s="229">
        <v>4.0199999999999996</v>
      </c>
      <c r="F50" s="226"/>
      <c r="G50" s="226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15"/>
      <c r="Z50" s="215"/>
      <c r="AA50" s="215"/>
      <c r="AB50" s="215"/>
      <c r="AC50" s="215"/>
      <c r="AD50" s="215"/>
      <c r="AE50" s="215"/>
      <c r="AF50" s="215"/>
      <c r="AG50" s="215" t="s">
        <v>166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22"/>
      <c r="B51" s="223"/>
      <c r="C51" s="261" t="s">
        <v>220</v>
      </c>
      <c r="D51" s="228"/>
      <c r="E51" s="229">
        <v>6.556</v>
      </c>
      <c r="F51" s="226"/>
      <c r="G51" s="226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15"/>
      <c r="Z51" s="215"/>
      <c r="AA51" s="215"/>
      <c r="AB51" s="215"/>
      <c r="AC51" s="215"/>
      <c r="AD51" s="215"/>
      <c r="AE51" s="215"/>
      <c r="AF51" s="215"/>
      <c r="AG51" s="215" t="s">
        <v>166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22"/>
      <c r="B52" s="223"/>
      <c r="C52" s="261" t="s">
        <v>221</v>
      </c>
      <c r="D52" s="228"/>
      <c r="E52" s="229">
        <v>6.76</v>
      </c>
      <c r="F52" s="226"/>
      <c r="G52" s="226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15"/>
      <c r="Z52" s="215"/>
      <c r="AA52" s="215"/>
      <c r="AB52" s="215"/>
      <c r="AC52" s="215"/>
      <c r="AD52" s="215"/>
      <c r="AE52" s="215"/>
      <c r="AF52" s="215"/>
      <c r="AG52" s="215" t="s">
        <v>166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22"/>
      <c r="B53" s="223"/>
      <c r="C53" s="261" t="s">
        <v>222</v>
      </c>
      <c r="D53" s="228"/>
      <c r="E53" s="229">
        <v>5</v>
      </c>
      <c r="F53" s="226"/>
      <c r="G53" s="226"/>
      <c r="H53" s="226"/>
      <c r="I53" s="226"/>
      <c r="J53" s="226"/>
      <c r="K53" s="226"/>
      <c r="L53" s="226"/>
      <c r="M53" s="226"/>
      <c r="N53" s="225"/>
      <c r="O53" s="225"/>
      <c r="P53" s="225"/>
      <c r="Q53" s="225"/>
      <c r="R53" s="226"/>
      <c r="S53" s="226"/>
      <c r="T53" s="226"/>
      <c r="U53" s="226"/>
      <c r="V53" s="226"/>
      <c r="W53" s="226"/>
      <c r="X53" s="226"/>
      <c r="Y53" s="215"/>
      <c r="Z53" s="215"/>
      <c r="AA53" s="215"/>
      <c r="AB53" s="215"/>
      <c r="AC53" s="215"/>
      <c r="AD53" s="215"/>
      <c r="AE53" s="215"/>
      <c r="AF53" s="215"/>
      <c r="AG53" s="215" t="s">
        <v>166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ht="20.399999999999999" outlineLevel="1">
      <c r="A54" s="238">
        <v>12</v>
      </c>
      <c r="B54" s="239" t="s">
        <v>223</v>
      </c>
      <c r="C54" s="259" t="s">
        <v>224</v>
      </c>
      <c r="D54" s="240" t="s">
        <v>171</v>
      </c>
      <c r="E54" s="241">
        <v>41.998399999999997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15</v>
      </c>
      <c r="M54" s="243">
        <f>G54*(1+L54/100)</f>
        <v>0</v>
      </c>
      <c r="N54" s="241">
        <v>6.0899999999999999E-3</v>
      </c>
      <c r="O54" s="241">
        <f>ROUND(E54*N54,2)</f>
        <v>0.26</v>
      </c>
      <c r="P54" s="241">
        <v>0</v>
      </c>
      <c r="Q54" s="241">
        <f>ROUND(E54*P54,2)</f>
        <v>0</v>
      </c>
      <c r="R54" s="243" t="s">
        <v>225</v>
      </c>
      <c r="S54" s="243" t="s">
        <v>160</v>
      </c>
      <c r="T54" s="244" t="s">
        <v>160</v>
      </c>
      <c r="U54" s="226">
        <v>0.19</v>
      </c>
      <c r="V54" s="226">
        <f>ROUND(E54*U54,2)</f>
        <v>7.98</v>
      </c>
      <c r="W54" s="226"/>
      <c r="X54" s="226" t="s">
        <v>161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162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22"/>
      <c r="B55" s="223"/>
      <c r="C55" s="262" t="s">
        <v>226</v>
      </c>
      <c r="D55" s="246"/>
      <c r="E55" s="246"/>
      <c r="F55" s="246"/>
      <c r="G55" s="246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15"/>
      <c r="Z55" s="215"/>
      <c r="AA55" s="215"/>
      <c r="AB55" s="215"/>
      <c r="AC55" s="215"/>
      <c r="AD55" s="215"/>
      <c r="AE55" s="215"/>
      <c r="AF55" s="215"/>
      <c r="AG55" s="215" t="s">
        <v>178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22"/>
      <c r="B56" s="223"/>
      <c r="C56" s="261" t="s">
        <v>227</v>
      </c>
      <c r="D56" s="228"/>
      <c r="E56" s="229">
        <v>5.9724000000000004</v>
      </c>
      <c r="F56" s="226"/>
      <c r="G56" s="22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15"/>
      <c r="Z56" s="215"/>
      <c r="AA56" s="215"/>
      <c r="AB56" s="215"/>
      <c r="AC56" s="215"/>
      <c r="AD56" s="215"/>
      <c r="AE56" s="215"/>
      <c r="AF56" s="215"/>
      <c r="AG56" s="215" t="s">
        <v>166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22"/>
      <c r="B57" s="223"/>
      <c r="C57" s="261" t="s">
        <v>228</v>
      </c>
      <c r="D57" s="228"/>
      <c r="E57" s="229">
        <v>12.103</v>
      </c>
      <c r="F57" s="226"/>
      <c r="G57" s="226"/>
      <c r="H57" s="226"/>
      <c r="I57" s="226"/>
      <c r="J57" s="226"/>
      <c r="K57" s="226"/>
      <c r="L57" s="226"/>
      <c r="M57" s="226"/>
      <c r="N57" s="225"/>
      <c r="O57" s="225"/>
      <c r="P57" s="225"/>
      <c r="Q57" s="225"/>
      <c r="R57" s="226"/>
      <c r="S57" s="226"/>
      <c r="T57" s="226"/>
      <c r="U57" s="226"/>
      <c r="V57" s="226"/>
      <c r="W57" s="226"/>
      <c r="X57" s="226"/>
      <c r="Y57" s="215"/>
      <c r="Z57" s="215"/>
      <c r="AA57" s="215"/>
      <c r="AB57" s="215"/>
      <c r="AC57" s="215"/>
      <c r="AD57" s="215"/>
      <c r="AE57" s="215"/>
      <c r="AF57" s="215"/>
      <c r="AG57" s="215" t="s">
        <v>166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22"/>
      <c r="B58" s="223"/>
      <c r="C58" s="261" t="s">
        <v>229</v>
      </c>
      <c r="D58" s="228"/>
      <c r="E58" s="229">
        <v>23.922999999999998</v>
      </c>
      <c r="F58" s="226"/>
      <c r="G58" s="226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15"/>
      <c r="Z58" s="215"/>
      <c r="AA58" s="215"/>
      <c r="AB58" s="215"/>
      <c r="AC58" s="215"/>
      <c r="AD58" s="215"/>
      <c r="AE58" s="215"/>
      <c r="AF58" s="215"/>
      <c r="AG58" s="215" t="s">
        <v>166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38">
        <v>13</v>
      </c>
      <c r="B59" s="239" t="s">
        <v>230</v>
      </c>
      <c r="C59" s="259" t="s">
        <v>231</v>
      </c>
      <c r="D59" s="240" t="s">
        <v>186</v>
      </c>
      <c r="E59" s="241">
        <v>80</v>
      </c>
      <c r="F59" s="242"/>
      <c r="G59" s="243">
        <f>ROUND(E59*F59,2)</f>
        <v>0</v>
      </c>
      <c r="H59" s="242"/>
      <c r="I59" s="243">
        <f>ROUND(E59*H59,2)</f>
        <v>0</v>
      </c>
      <c r="J59" s="242"/>
      <c r="K59" s="243">
        <f>ROUND(E59*J59,2)</f>
        <v>0</v>
      </c>
      <c r="L59" s="243">
        <v>15</v>
      </c>
      <c r="M59" s="243">
        <f>G59*(1+L59/100)</f>
        <v>0</v>
      </c>
      <c r="N59" s="241">
        <v>1.56E-3</v>
      </c>
      <c r="O59" s="241">
        <f>ROUND(E59*N59,2)</f>
        <v>0.12</v>
      </c>
      <c r="P59" s="241">
        <v>0</v>
      </c>
      <c r="Q59" s="241">
        <f>ROUND(E59*P59,2)</f>
        <v>0</v>
      </c>
      <c r="R59" s="243" t="s">
        <v>225</v>
      </c>
      <c r="S59" s="243" t="s">
        <v>160</v>
      </c>
      <c r="T59" s="244" t="s">
        <v>160</v>
      </c>
      <c r="U59" s="226">
        <v>0.12</v>
      </c>
      <c r="V59" s="226">
        <f>ROUND(E59*U59,2)</f>
        <v>9.6</v>
      </c>
      <c r="W59" s="226"/>
      <c r="X59" s="226" t="s">
        <v>161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162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22"/>
      <c r="B60" s="223"/>
      <c r="C60" s="260" t="s">
        <v>232</v>
      </c>
      <c r="D60" s="245"/>
      <c r="E60" s="245"/>
      <c r="F60" s="245"/>
      <c r="G60" s="245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15"/>
      <c r="Z60" s="215"/>
      <c r="AA60" s="215"/>
      <c r="AB60" s="215"/>
      <c r="AC60" s="215"/>
      <c r="AD60" s="215"/>
      <c r="AE60" s="215"/>
      <c r="AF60" s="215"/>
      <c r="AG60" s="215" t="s">
        <v>164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22"/>
      <c r="B61" s="223"/>
      <c r="C61" s="261" t="s">
        <v>233</v>
      </c>
      <c r="D61" s="228"/>
      <c r="E61" s="229">
        <v>80</v>
      </c>
      <c r="F61" s="226"/>
      <c r="G61" s="226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15"/>
      <c r="Z61" s="215"/>
      <c r="AA61" s="215"/>
      <c r="AB61" s="215"/>
      <c r="AC61" s="215"/>
      <c r="AD61" s="215"/>
      <c r="AE61" s="215"/>
      <c r="AF61" s="215"/>
      <c r="AG61" s="215" t="s">
        <v>166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38">
        <v>14</v>
      </c>
      <c r="B62" s="239" t="s">
        <v>234</v>
      </c>
      <c r="C62" s="259" t="s">
        <v>235</v>
      </c>
      <c r="D62" s="240" t="s">
        <v>186</v>
      </c>
      <c r="E62" s="241">
        <v>15</v>
      </c>
      <c r="F62" s="242"/>
      <c r="G62" s="243">
        <f>ROUND(E62*F62,2)</f>
        <v>0</v>
      </c>
      <c r="H62" s="242"/>
      <c r="I62" s="243">
        <f>ROUND(E62*H62,2)</f>
        <v>0</v>
      </c>
      <c r="J62" s="242"/>
      <c r="K62" s="243">
        <f>ROUND(E62*J62,2)</f>
        <v>0</v>
      </c>
      <c r="L62" s="243">
        <v>15</v>
      </c>
      <c r="M62" s="243">
        <f>G62*(1+L62/100)</f>
        <v>0</v>
      </c>
      <c r="N62" s="241">
        <v>1.7330000000000002E-2</v>
      </c>
      <c r="O62" s="241">
        <f>ROUND(E62*N62,2)</f>
        <v>0.26</v>
      </c>
      <c r="P62" s="241">
        <v>0</v>
      </c>
      <c r="Q62" s="241">
        <f>ROUND(E62*P62,2)</f>
        <v>0</v>
      </c>
      <c r="R62" s="243" t="s">
        <v>225</v>
      </c>
      <c r="S62" s="243" t="s">
        <v>160</v>
      </c>
      <c r="T62" s="244" t="s">
        <v>160</v>
      </c>
      <c r="U62" s="226">
        <v>0.253</v>
      </c>
      <c r="V62" s="226">
        <f>ROUND(E62*U62,2)</f>
        <v>3.8</v>
      </c>
      <c r="W62" s="226"/>
      <c r="X62" s="226" t="s">
        <v>161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162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22"/>
      <c r="B63" s="223"/>
      <c r="C63" s="260" t="s">
        <v>232</v>
      </c>
      <c r="D63" s="245"/>
      <c r="E63" s="245"/>
      <c r="F63" s="245"/>
      <c r="G63" s="245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15"/>
      <c r="Z63" s="215"/>
      <c r="AA63" s="215"/>
      <c r="AB63" s="215"/>
      <c r="AC63" s="215"/>
      <c r="AD63" s="215"/>
      <c r="AE63" s="215"/>
      <c r="AF63" s="215"/>
      <c r="AG63" s="215" t="s">
        <v>164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22"/>
      <c r="B64" s="223"/>
      <c r="C64" s="261" t="s">
        <v>236</v>
      </c>
      <c r="D64" s="228"/>
      <c r="E64" s="229">
        <v>15</v>
      </c>
      <c r="F64" s="226"/>
      <c r="G64" s="226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15"/>
      <c r="Z64" s="215"/>
      <c r="AA64" s="215"/>
      <c r="AB64" s="215"/>
      <c r="AC64" s="215"/>
      <c r="AD64" s="215"/>
      <c r="AE64" s="215"/>
      <c r="AF64" s="215"/>
      <c r="AG64" s="215" t="s">
        <v>166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ht="20.399999999999999" outlineLevel="1">
      <c r="A65" s="238">
        <v>15</v>
      </c>
      <c r="B65" s="239" t="s">
        <v>237</v>
      </c>
      <c r="C65" s="259" t="s">
        <v>238</v>
      </c>
      <c r="D65" s="240" t="s">
        <v>171</v>
      </c>
      <c r="E65" s="241">
        <v>108.04900000000001</v>
      </c>
      <c r="F65" s="242"/>
      <c r="G65" s="243">
        <f>ROUND(E65*F65,2)</f>
        <v>0</v>
      </c>
      <c r="H65" s="242"/>
      <c r="I65" s="243">
        <f>ROUND(E65*H65,2)</f>
        <v>0</v>
      </c>
      <c r="J65" s="242"/>
      <c r="K65" s="243">
        <f>ROUND(E65*J65,2)</f>
        <v>0</v>
      </c>
      <c r="L65" s="243">
        <v>15</v>
      </c>
      <c r="M65" s="243">
        <f>G65*(1+L65/100)</f>
        <v>0</v>
      </c>
      <c r="N65" s="241">
        <v>5.4299999999999999E-3</v>
      </c>
      <c r="O65" s="241">
        <f>ROUND(E65*N65,2)</f>
        <v>0.59</v>
      </c>
      <c r="P65" s="241">
        <v>0</v>
      </c>
      <c r="Q65" s="241">
        <f>ROUND(E65*P65,2)</f>
        <v>0</v>
      </c>
      <c r="R65" s="243" t="s">
        <v>225</v>
      </c>
      <c r="S65" s="243" t="s">
        <v>160</v>
      </c>
      <c r="T65" s="244" t="s">
        <v>160</v>
      </c>
      <c r="U65" s="226">
        <v>0.17</v>
      </c>
      <c r="V65" s="226">
        <f>ROUND(E65*U65,2)</f>
        <v>18.37</v>
      </c>
      <c r="W65" s="226"/>
      <c r="X65" s="226" t="s">
        <v>161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162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22"/>
      <c r="B66" s="223"/>
      <c r="C66" s="261" t="s">
        <v>239</v>
      </c>
      <c r="D66" s="228"/>
      <c r="E66" s="229">
        <v>20.420000000000002</v>
      </c>
      <c r="F66" s="226"/>
      <c r="G66" s="226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15"/>
      <c r="Z66" s="215"/>
      <c r="AA66" s="215"/>
      <c r="AB66" s="215"/>
      <c r="AC66" s="215"/>
      <c r="AD66" s="215"/>
      <c r="AE66" s="215"/>
      <c r="AF66" s="215"/>
      <c r="AG66" s="215" t="s">
        <v>166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22"/>
      <c r="B67" s="223"/>
      <c r="C67" s="261" t="s">
        <v>240</v>
      </c>
      <c r="D67" s="228"/>
      <c r="E67" s="229">
        <v>33.274000000000001</v>
      </c>
      <c r="F67" s="226"/>
      <c r="G67" s="226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15"/>
      <c r="Z67" s="215"/>
      <c r="AA67" s="215"/>
      <c r="AB67" s="215"/>
      <c r="AC67" s="215"/>
      <c r="AD67" s="215"/>
      <c r="AE67" s="215"/>
      <c r="AF67" s="215"/>
      <c r="AG67" s="215" t="s">
        <v>166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22"/>
      <c r="B68" s="223"/>
      <c r="C68" s="261" t="s">
        <v>241</v>
      </c>
      <c r="D68" s="228"/>
      <c r="E68" s="229">
        <v>54.354999999999997</v>
      </c>
      <c r="F68" s="226"/>
      <c r="G68" s="226"/>
      <c r="H68" s="226"/>
      <c r="I68" s="226"/>
      <c r="J68" s="226"/>
      <c r="K68" s="226"/>
      <c r="L68" s="226"/>
      <c r="M68" s="226"/>
      <c r="N68" s="225"/>
      <c r="O68" s="225"/>
      <c r="P68" s="225"/>
      <c r="Q68" s="225"/>
      <c r="R68" s="226"/>
      <c r="S68" s="226"/>
      <c r="T68" s="226"/>
      <c r="U68" s="226"/>
      <c r="V68" s="226"/>
      <c r="W68" s="226"/>
      <c r="X68" s="226"/>
      <c r="Y68" s="215"/>
      <c r="Z68" s="215"/>
      <c r="AA68" s="215"/>
      <c r="AB68" s="215"/>
      <c r="AC68" s="215"/>
      <c r="AD68" s="215"/>
      <c r="AE68" s="215"/>
      <c r="AF68" s="215"/>
      <c r="AG68" s="215" t="s">
        <v>166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38">
        <v>16</v>
      </c>
      <c r="B69" s="239" t="s">
        <v>242</v>
      </c>
      <c r="C69" s="259" t="s">
        <v>243</v>
      </c>
      <c r="D69" s="240" t="s">
        <v>171</v>
      </c>
      <c r="E69" s="241">
        <v>33.503999999999998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15</v>
      </c>
      <c r="M69" s="243">
        <f>G69*(1+L69/100)</f>
        <v>0</v>
      </c>
      <c r="N69" s="241">
        <v>3.6700000000000001E-3</v>
      </c>
      <c r="O69" s="241">
        <f>ROUND(E69*N69,2)</f>
        <v>0.12</v>
      </c>
      <c r="P69" s="241">
        <v>0</v>
      </c>
      <c r="Q69" s="241">
        <f>ROUND(E69*P69,2)</f>
        <v>0</v>
      </c>
      <c r="R69" s="243"/>
      <c r="S69" s="243" t="s">
        <v>201</v>
      </c>
      <c r="T69" s="244" t="s">
        <v>160</v>
      </c>
      <c r="U69" s="226">
        <v>0.36</v>
      </c>
      <c r="V69" s="226">
        <f>ROUND(E69*U69,2)</f>
        <v>12.06</v>
      </c>
      <c r="W69" s="226"/>
      <c r="X69" s="226" t="s">
        <v>161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162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22"/>
      <c r="B70" s="223"/>
      <c r="C70" s="261" t="s">
        <v>218</v>
      </c>
      <c r="D70" s="228"/>
      <c r="E70" s="229">
        <v>4.1680000000000001</v>
      </c>
      <c r="F70" s="226"/>
      <c r="G70" s="226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15"/>
      <c r="Z70" s="215"/>
      <c r="AA70" s="215"/>
      <c r="AB70" s="215"/>
      <c r="AC70" s="215"/>
      <c r="AD70" s="215"/>
      <c r="AE70" s="215"/>
      <c r="AF70" s="215"/>
      <c r="AG70" s="215" t="s">
        <v>166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22"/>
      <c r="B71" s="223"/>
      <c r="C71" s="261" t="s">
        <v>244</v>
      </c>
      <c r="D71" s="228"/>
      <c r="E71" s="229">
        <v>16.02</v>
      </c>
      <c r="F71" s="226"/>
      <c r="G71" s="226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15"/>
      <c r="Z71" s="215"/>
      <c r="AA71" s="215"/>
      <c r="AB71" s="215"/>
      <c r="AC71" s="215"/>
      <c r="AD71" s="215"/>
      <c r="AE71" s="215"/>
      <c r="AF71" s="215"/>
      <c r="AG71" s="215" t="s">
        <v>166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22"/>
      <c r="B72" s="223"/>
      <c r="C72" s="261" t="s">
        <v>220</v>
      </c>
      <c r="D72" s="228"/>
      <c r="E72" s="229">
        <v>6.556</v>
      </c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15"/>
      <c r="Z72" s="215"/>
      <c r="AA72" s="215"/>
      <c r="AB72" s="215"/>
      <c r="AC72" s="215"/>
      <c r="AD72" s="215"/>
      <c r="AE72" s="215"/>
      <c r="AF72" s="215"/>
      <c r="AG72" s="215" t="s">
        <v>166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22"/>
      <c r="B73" s="223"/>
      <c r="C73" s="261" t="s">
        <v>221</v>
      </c>
      <c r="D73" s="228"/>
      <c r="E73" s="229">
        <v>6.76</v>
      </c>
      <c r="F73" s="226"/>
      <c r="G73" s="226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15"/>
      <c r="Z73" s="215"/>
      <c r="AA73" s="215"/>
      <c r="AB73" s="215"/>
      <c r="AC73" s="215"/>
      <c r="AD73" s="215"/>
      <c r="AE73" s="215"/>
      <c r="AF73" s="215"/>
      <c r="AG73" s="215" t="s">
        <v>166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>
      <c r="A74" s="231" t="s">
        <v>154</v>
      </c>
      <c r="B74" s="232" t="s">
        <v>79</v>
      </c>
      <c r="C74" s="258" t="s">
        <v>80</v>
      </c>
      <c r="D74" s="233"/>
      <c r="E74" s="234"/>
      <c r="F74" s="235"/>
      <c r="G74" s="235">
        <f>SUMIF(AG75:AG77,"&lt;&gt;NOR",G75:G77)</f>
        <v>0</v>
      </c>
      <c r="H74" s="235"/>
      <c r="I74" s="235">
        <f>SUM(I75:I77)</f>
        <v>0</v>
      </c>
      <c r="J74" s="235"/>
      <c r="K74" s="235">
        <f>SUM(K75:K77)</f>
        <v>0</v>
      </c>
      <c r="L74" s="235"/>
      <c r="M74" s="235">
        <f>SUM(M75:M77)</f>
        <v>0</v>
      </c>
      <c r="N74" s="234"/>
      <c r="O74" s="234">
        <f>SUM(O75:O77)</f>
        <v>0.33</v>
      </c>
      <c r="P74" s="234"/>
      <c r="Q74" s="234">
        <f>SUM(Q75:Q77)</f>
        <v>0</v>
      </c>
      <c r="R74" s="235"/>
      <c r="S74" s="235"/>
      <c r="T74" s="236"/>
      <c r="U74" s="230"/>
      <c r="V74" s="230">
        <f>SUM(V75:V77)</f>
        <v>4.72</v>
      </c>
      <c r="W74" s="230"/>
      <c r="X74" s="230"/>
      <c r="AG74" t="s">
        <v>155</v>
      </c>
    </row>
    <row r="75" spans="1:60" ht="20.399999999999999" outlineLevel="1">
      <c r="A75" s="238">
        <v>17</v>
      </c>
      <c r="B75" s="239" t="s">
        <v>245</v>
      </c>
      <c r="C75" s="259" t="s">
        <v>246</v>
      </c>
      <c r="D75" s="240" t="s">
        <v>171</v>
      </c>
      <c r="E75" s="241">
        <v>12.103</v>
      </c>
      <c r="F75" s="242"/>
      <c r="G75" s="243">
        <f>ROUND(E75*F75,2)</f>
        <v>0</v>
      </c>
      <c r="H75" s="242"/>
      <c r="I75" s="243">
        <f>ROUND(E75*H75,2)</f>
        <v>0</v>
      </c>
      <c r="J75" s="242"/>
      <c r="K75" s="243">
        <f>ROUND(E75*J75,2)</f>
        <v>0</v>
      </c>
      <c r="L75" s="243">
        <v>15</v>
      </c>
      <c r="M75" s="243">
        <f>G75*(1+L75/100)</f>
        <v>0</v>
      </c>
      <c r="N75" s="241">
        <v>2.699E-2</v>
      </c>
      <c r="O75" s="241">
        <f>ROUND(E75*N75,2)</f>
        <v>0.33</v>
      </c>
      <c r="P75" s="241">
        <v>0</v>
      </c>
      <c r="Q75" s="241">
        <f>ROUND(E75*P75,2)</f>
        <v>0</v>
      </c>
      <c r="R75" s="243"/>
      <c r="S75" s="243" t="s">
        <v>201</v>
      </c>
      <c r="T75" s="244" t="s">
        <v>160</v>
      </c>
      <c r="U75" s="226">
        <v>0.39</v>
      </c>
      <c r="V75" s="226">
        <f>ROUND(E75*U75,2)</f>
        <v>4.72</v>
      </c>
      <c r="W75" s="226"/>
      <c r="X75" s="226" t="s">
        <v>247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248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22"/>
      <c r="B76" s="223"/>
      <c r="C76" s="262" t="s">
        <v>249</v>
      </c>
      <c r="D76" s="246"/>
      <c r="E76" s="246"/>
      <c r="F76" s="246"/>
      <c r="G76" s="246"/>
      <c r="H76" s="226"/>
      <c r="I76" s="226"/>
      <c r="J76" s="226"/>
      <c r="K76" s="226"/>
      <c r="L76" s="226"/>
      <c r="M76" s="226"/>
      <c r="N76" s="225"/>
      <c r="O76" s="225"/>
      <c r="P76" s="225"/>
      <c r="Q76" s="225"/>
      <c r="R76" s="226"/>
      <c r="S76" s="226"/>
      <c r="T76" s="226"/>
      <c r="U76" s="226"/>
      <c r="V76" s="226"/>
      <c r="W76" s="226"/>
      <c r="X76" s="226"/>
      <c r="Y76" s="215"/>
      <c r="Z76" s="215"/>
      <c r="AA76" s="215"/>
      <c r="AB76" s="215"/>
      <c r="AC76" s="215"/>
      <c r="AD76" s="215"/>
      <c r="AE76" s="215"/>
      <c r="AF76" s="215"/>
      <c r="AG76" s="215" t="s">
        <v>178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>
      <c r="A77" s="222"/>
      <c r="B77" s="223"/>
      <c r="C77" s="261" t="s">
        <v>228</v>
      </c>
      <c r="D77" s="228"/>
      <c r="E77" s="229">
        <v>12.103</v>
      </c>
      <c r="F77" s="226"/>
      <c r="G77" s="226"/>
      <c r="H77" s="226"/>
      <c r="I77" s="226"/>
      <c r="J77" s="226"/>
      <c r="K77" s="226"/>
      <c r="L77" s="226"/>
      <c r="M77" s="226"/>
      <c r="N77" s="225"/>
      <c r="O77" s="225"/>
      <c r="P77" s="225"/>
      <c r="Q77" s="225"/>
      <c r="R77" s="226"/>
      <c r="S77" s="226"/>
      <c r="T77" s="226"/>
      <c r="U77" s="226"/>
      <c r="V77" s="226"/>
      <c r="W77" s="226"/>
      <c r="X77" s="226"/>
      <c r="Y77" s="215"/>
      <c r="Z77" s="215"/>
      <c r="AA77" s="215"/>
      <c r="AB77" s="215"/>
      <c r="AC77" s="215"/>
      <c r="AD77" s="215"/>
      <c r="AE77" s="215"/>
      <c r="AF77" s="215"/>
      <c r="AG77" s="215" t="s">
        <v>166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>
      <c r="A78" s="231" t="s">
        <v>154</v>
      </c>
      <c r="B78" s="232" t="s">
        <v>81</v>
      </c>
      <c r="C78" s="258" t="s">
        <v>82</v>
      </c>
      <c r="D78" s="233"/>
      <c r="E78" s="234"/>
      <c r="F78" s="235"/>
      <c r="G78" s="235">
        <f>SUMIF(AG79:AG81,"&lt;&gt;NOR",G79:G81)</f>
        <v>0</v>
      </c>
      <c r="H78" s="235"/>
      <c r="I78" s="235">
        <f>SUM(I79:I81)</f>
        <v>0</v>
      </c>
      <c r="J78" s="235"/>
      <c r="K78" s="235">
        <f>SUM(K79:K81)</f>
        <v>0</v>
      </c>
      <c r="L78" s="235"/>
      <c r="M78" s="235">
        <f>SUM(M79:M81)</f>
        <v>0</v>
      </c>
      <c r="N78" s="234"/>
      <c r="O78" s="234">
        <f>SUM(O79:O81)</f>
        <v>0.06</v>
      </c>
      <c r="P78" s="234"/>
      <c r="Q78" s="234">
        <f>SUM(Q79:Q81)</f>
        <v>0</v>
      </c>
      <c r="R78" s="235"/>
      <c r="S78" s="235"/>
      <c r="T78" s="236"/>
      <c r="U78" s="230"/>
      <c r="V78" s="230">
        <f>SUM(V79:V81)</f>
        <v>3.72</v>
      </c>
      <c r="W78" s="230"/>
      <c r="X78" s="230"/>
      <c r="AG78" t="s">
        <v>155</v>
      </c>
    </row>
    <row r="79" spans="1:60" ht="30.6" outlineLevel="1">
      <c r="A79" s="238">
        <v>18</v>
      </c>
      <c r="B79" s="239" t="s">
        <v>250</v>
      </c>
      <c r="C79" s="259" t="s">
        <v>251</v>
      </c>
      <c r="D79" s="240" t="s">
        <v>176</v>
      </c>
      <c r="E79" s="241">
        <v>2</v>
      </c>
      <c r="F79" s="242"/>
      <c r="G79" s="243">
        <f>ROUND(E79*F79,2)</f>
        <v>0</v>
      </c>
      <c r="H79" s="242"/>
      <c r="I79" s="243">
        <f>ROUND(E79*H79,2)</f>
        <v>0</v>
      </c>
      <c r="J79" s="242"/>
      <c r="K79" s="243">
        <f>ROUND(E79*J79,2)</f>
        <v>0</v>
      </c>
      <c r="L79" s="243">
        <v>15</v>
      </c>
      <c r="M79" s="243">
        <f>G79*(1+L79/100)</f>
        <v>0</v>
      </c>
      <c r="N79" s="241">
        <v>2.937E-2</v>
      </c>
      <c r="O79" s="241">
        <f>ROUND(E79*N79,2)</f>
        <v>0.06</v>
      </c>
      <c r="P79" s="241">
        <v>0</v>
      </c>
      <c r="Q79" s="241">
        <f>ROUND(E79*P79,2)</f>
        <v>0</v>
      </c>
      <c r="R79" s="243" t="s">
        <v>159</v>
      </c>
      <c r="S79" s="243" t="s">
        <v>160</v>
      </c>
      <c r="T79" s="244" t="s">
        <v>160</v>
      </c>
      <c r="U79" s="226">
        <v>1.86</v>
      </c>
      <c r="V79" s="226">
        <f>ROUND(E79*U79,2)</f>
        <v>3.72</v>
      </c>
      <c r="W79" s="226"/>
      <c r="X79" s="226" t="s">
        <v>161</v>
      </c>
      <c r="Y79" s="215"/>
      <c r="Z79" s="215"/>
      <c r="AA79" s="215"/>
      <c r="AB79" s="215"/>
      <c r="AC79" s="215"/>
      <c r="AD79" s="215"/>
      <c r="AE79" s="215"/>
      <c r="AF79" s="215"/>
      <c r="AG79" s="215" t="s">
        <v>162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22"/>
      <c r="B80" s="223"/>
      <c r="C80" s="261" t="s">
        <v>252</v>
      </c>
      <c r="D80" s="228"/>
      <c r="E80" s="229">
        <v>1</v>
      </c>
      <c r="F80" s="226"/>
      <c r="G80" s="226"/>
      <c r="H80" s="226"/>
      <c r="I80" s="226"/>
      <c r="J80" s="226"/>
      <c r="K80" s="226"/>
      <c r="L80" s="226"/>
      <c r="M80" s="226"/>
      <c r="N80" s="225"/>
      <c r="O80" s="225"/>
      <c r="P80" s="225"/>
      <c r="Q80" s="225"/>
      <c r="R80" s="226"/>
      <c r="S80" s="226"/>
      <c r="T80" s="226"/>
      <c r="U80" s="226"/>
      <c r="V80" s="226"/>
      <c r="W80" s="226"/>
      <c r="X80" s="226"/>
      <c r="Y80" s="215"/>
      <c r="Z80" s="215"/>
      <c r="AA80" s="215"/>
      <c r="AB80" s="215"/>
      <c r="AC80" s="215"/>
      <c r="AD80" s="215"/>
      <c r="AE80" s="215"/>
      <c r="AF80" s="215"/>
      <c r="AG80" s="215" t="s">
        <v>166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22"/>
      <c r="B81" s="223"/>
      <c r="C81" s="261" t="s">
        <v>253</v>
      </c>
      <c r="D81" s="228"/>
      <c r="E81" s="229">
        <v>1</v>
      </c>
      <c r="F81" s="226"/>
      <c r="G81" s="226"/>
      <c r="H81" s="226"/>
      <c r="I81" s="226"/>
      <c r="J81" s="226"/>
      <c r="K81" s="226"/>
      <c r="L81" s="226"/>
      <c r="M81" s="226"/>
      <c r="N81" s="225"/>
      <c r="O81" s="225"/>
      <c r="P81" s="225"/>
      <c r="Q81" s="225"/>
      <c r="R81" s="226"/>
      <c r="S81" s="226"/>
      <c r="T81" s="226"/>
      <c r="U81" s="226"/>
      <c r="V81" s="226"/>
      <c r="W81" s="226"/>
      <c r="X81" s="226"/>
      <c r="Y81" s="215"/>
      <c r="Z81" s="215"/>
      <c r="AA81" s="215"/>
      <c r="AB81" s="215"/>
      <c r="AC81" s="215"/>
      <c r="AD81" s="215"/>
      <c r="AE81" s="215"/>
      <c r="AF81" s="215"/>
      <c r="AG81" s="215" t="s">
        <v>166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>
      <c r="A82" s="231" t="s">
        <v>154</v>
      </c>
      <c r="B82" s="232" t="s">
        <v>83</v>
      </c>
      <c r="C82" s="258" t="s">
        <v>84</v>
      </c>
      <c r="D82" s="233"/>
      <c r="E82" s="234"/>
      <c r="F82" s="235"/>
      <c r="G82" s="235">
        <f>SUMIF(AG83:AG88,"&lt;&gt;NOR",G83:G88)</f>
        <v>0</v>
      </c>
      <c r="H82" s="235"/>
      <c r="I82" s="235">
        <f>SUM(I83:I88)</f>
        <v>0</v>
      </c>
      <c r="J82" s="235"/>
      <c r="K82" s="235">
        <f>SUM(K83:K88)</f>
        <v>0</v>
      </c>
      <c r="L82" s="235"/>
      <c r="M82" s="235">
        <f>SUM(M83:M88)</f>
        <v>0</v>
      </c>
      <c r="N82" s="234"/>
      <c r="O82" s="234">
        <f>SUM(O83:O88)</f>
        <v>0.06</v>
      </c>
      <c r="P82" s="234"/>
      <c r="Q82" s="234">
        <f>SUM(Q83:Q88)</f>
        <v>0</v>
      </c>
      <c r="R82" s="235"/>
      <c r="S82" s="235"/>
      <c r="T82" s="236"/>
      <c r="U82" s="230"/>
      <c r="V82" s="230">
        <f>SUM(V83:V88)</f>
        <v>8.23</v>
      </c>
      <c r="W82" s="230"/>
      <c r="X82" s="230"/>
      <c r="AG82" t="s">
        <v>155</v>
      </c>
    </row>
    <row r="83" spans="1:60" outlineLevel="1">
      <c r="A83" s="238">
        <v>19</v>
      </c>
      <c r="B83" s="239" t="s">
        <v>254</v>
      </c>
      <c r="C83" s="259" t="s">
        <v>255</v>
      </c>
      <c r="D83" s="240" t="s">
        <v>171</v>
      </c>
      <c r="E83" s="241">
        <v>45.744399999999999</v>
      </c>
      <c r="F83" s="242"/>
      <c r="G83" s="243">
        <f>ROUND(E83*F83,2)</f>
        <v>0</v>
      </c>
      <c r="H83" s="242"/>
      <c r="I83" s="243">
        <f>ROUND(E83*H83,2)</f>
        <v>0</v>
      </c>
      <c r="J83" s="242"/>
      <c r="K83" s="243">
        <f>ROUND(E83*J83,2)</f>
        <v>0</v>
      </c>
      <c r="L83" s="243">
        <v>15</v>
      </c>
      <c r="M83" s="243">
        <f>G83*(1+L83/100)</f>
        <v>0</v>
      </c>
      <c r="N83" s="241">
        <v>1.2099999999999999E-3</v>
      </c>
      <c r="O83" s="241">
        <f>ROUND(E83*N83,2)</f>
        <v>0.06</v>
      </c>
      <c r="P83" s="241">
        <v>0</v>
      </c>
      <c r="Q83" s="241">
        <f>ROUND(E83*P83,2)</f>
        <v>0</v>
      </c>
      <c r="R83" s="243" t="s">
        <v>256</v>
      </c>
      <c r="S83" s="243" t="s">
        <v>160</v>
      </c>
      <c r="T83" s="244" t="s">
        <v>160</v>
      </c>
      <c r="U83" s="226">
        <v>0.18</v>
      </c>
      <c r="V83" s="226">
        <f>ROUND(E83*U83,2)</f>
        <v>8.23</v>
      </c>
      <c r="W83" s="226"/>
      <c r="X83" s="226" t="s">
        <v>161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162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22"/>
      <c r="B84" s="223"/>
      <c r="C84" s="261" t="s">
        <v>227</v>
      </c>
      <c r="D84" s="228"/>
      <c r="E84" s="229">
        <v>5.9724000000000004</v>
      </c>
      <c r="F84" s="226"/>
      <c r="G84" s="226"/>
      <c r="H84" s="226"/>
      <c r="I84" s="226"/>
      <c r="J84" s="226"/>
      <c r="K84" s="226"/>
      <c r="L84" s="226"/>
      <c r="M84" s="226"/>
      <c r="N84" s="225"/>
      <c r="O84" s="225"/>
      <c r="P84" s="225"/>
      <c r="Q84" s="225"/>
      <c r="R84" s="226"/>
      <c r="S84" s="226"/>
      <c r="T84" s="226"/>
      <c r="U84" s="226"/>
      <c r="V84" s="226"/>
      <c r="W84" s="226"/>
      <c r="X84" s="226"/>
      <c r="Y84" s="215"/>
      <c r="Z84" s="215"/>
      <c r="AA84" s="215"/>
      <c r="AB84" s="215"/>
      <c r="AC84" s="215"/>
      <c r="AD84" s="215"/>
      <c r="AE84" s="215"/>
      <c r="AF84" s="215"/>
      <c r="AG84" s="215" t="s">
        <v>166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22"/>
      <c r="B85" s="223"/>
      <c r="C85" s="261" t="s">
        <v>213</v>
      </c>
      <c r="D85" s="228"/>
      <c r="E85" s="229">
        <v>2.8</v>
      </c>
      <c r="F85" s="226"/>
      <c r="G85" s="226"/>
      <c r="H85" s="226"/>
      <c r="I85" s="226"/>
      <c r="J85" s="226"/>
      <c r="K85" s="226"/>
      <c r="L85" s="226"/>
      <c r="M85" s="226"/>
      <c r="N85" s="225"/>
      <c r="O85" s="225"/>
      <c r="P85" s="225"/>
      <c r="Q85" s="225"/>
      <c r="R85" s="226"/>
      <c r="S85" s="226"/>
      <c r="T85" s="226"/>
      <c r="U85" s="226"/>
      <c r="V85" s="226"/>
      <c r="W85" s="226"/>
      <c r="X85" s="226"/>
      <c r="Y85" s="215"/>
      <c r="Z85" s="215"/>
      <c r="AA85" s="215"/>
      <c r="AB85" s="215"/>
      <c r="AC85" s="215"/>
      <c r="AD85" s="215"/>
      <c r="AE85" s="215"/>
      <c r="AF85" s="215"/>
      <c r="AG85" s="215" t="s">
        <v>166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22"/>
      <c r="B86" s="223"/>
      <c r="C86" s="261" t="s">
        <v>214</v>
      </c>
      <c r="D86" s="228"/>
      <c r="E86" s="229">
        <v>0.94599999999999995</v>
      </c>
      <c r="F86" s="226"/>
      <c r="G86" s="226"/>
      <c r="H86" s="226"/>
      <c r="I86" s="226"/>
      <c r="J86" s="226"/>
      <c r="K86" s="226"/>
      <c r="L86" s="226"/>
      <c r="M86" s="226"/>
      <c r="N86" s="225"/>
      <c r="O86" s="225"/>
      <c r="P86" s="225"/>
      <c r="Q86" s="225"/>
      <c r="R86" s="226"/>
      <c r="S86" s="226"/>
      <c r="T86" s="226"/>
      <c r="U86" s="226"/>
      <c r="V86" s="226"/>
      <c r="W86" s="226"/>
      <c r="X86" s="226"/>
      <c r="Y86" s="215"/>
      <c r="Z86" s="215"/>
      <c r="AA86" s="215"/>
      <c r="AB86" s="215"/>
      <c r="AC86" s="215"/>
      <c r="AD86" s="215"/>
      <c r="AE86" s="215"/>
      <c r="AF86" s="215"/>
      <c r="AG86" s="215" t="s">
        <v>166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22"/>
      <c r="B87" s="223"/>
      <c r="C87" s="261" t="s">
        <v>228</v>
      </c>
      <c r="D87" s="228"/>
      <c r="E87" s="229">
        <v>12.103</v>
      </c>
      <c r="F87" s="226"/>
      <c r="G87" s="226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15"/>
      <c r="Z87" s="215"/>
      <c r="AA87" s="215"/>
      <c r="AB87" s="215"/>
      <c r="AC87" s="215"/>
      <c r="AD87" s="215"/>
      <c r="AE87" s="215"/>
      <c r="AF87" s="215"/>
      <c r="AG87" s="215" t="s">
        <v>166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22"/>
      <c r="B88" s="223"/>
      <c r="C88" s="261" t="s">
        <v>229</v>
      </c>
      <c r="D88" s="228"/>
      <c r="E88" s="229">
        <v>23.922999999999998</v>
      </c>
      <c r="F88" s="226"/>
      <c r="G88" s="226"/>
      <c r="H88" s="226"/>
      <c r="I88" s="226"/>
      <c r="J88" s="226"/>
      <c r="K88" s="226"/>
      <c r="L88" s="226"/>
      <c r="M88" s="226"/>
      <c r="N88" s="225"/>
      <c r="O88" s="225"/>
      <c r="P88" s="225"/>
      <c r="Q88" s="225"/>
      <c r="R88" s="226"/>
      <c r="S88" s="226"/>
      <c r="T88" s="226"/>
      <c r="U88" s="226"/>
      <c r="V88" s="226"/>
      <c r="W88" s="226"/>
      <c r="X88" s="226"/>
      <c r="Y88" s="215"/>
      <c r="Z88" s="215"/>
      <c r="AA88" s="215"/>
      <c r="AB88" s="215"/>
      <c r="AC88" s="215"/>
      <c r="AD88" s="215"/>
      <c r="AE88" s="215"/>
      <c r="AF88" s="215"/>
      <c r="AG88" s="215" t="s">
        <v>166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>
      <c r="A89" s="231" t="s">
        <v>154</v>
      </c>
      <c r="B89" s="232" t="s">
        <v>85</v>
      </c>
      <c r="C89" s="258" t="s">
        <v>86</v>
      </c>
      <c r="D89" s="233"/>
      <c r="E89" s="234"/>
      <c r="F89" s="235"/>
      <c r="G89" s="235">
        <f>SUMIF(AG90:AG93,"&lt;&gt;NOR",G90:G93)</f>
        <v>0</v>
      </c>
      <c r="H89" s="235"/>
      <c r="I89" s="235">
        <f>SUM(I90:I93)</f>
        <v>0</v>
      </c>
      <c r="J89" s="235"/>
      <c r="K89" s="235">
        <f>SUM(K90:K93)</f>
        <v>0</v>
      </c>
      <c r="L89" s="235"/>
      <c r="M89" s="235">
        <f>SUM(M90:M93)</f>
        <v>0</v>
      </c>
      <c r="N89" s="234"/>
      <c r="O89" s="234">
        <f>SUM(O90:O93)</f>
        <v>0.02</v>
      </c>
      <c r="P89" s="234"/>
      <c r="Q89" s="234">
        <f>SUM(Q90:Q93)</f>
        <v>0</v>
      </c>
      <c r="R89" s="235"/>
      <c r="S89" s="235"/>
      <c r="T89" s="236"/>
      <c r="U89" s="230"/>
      <c r="V89" s="230">
        <f>SUM(V90:V93)</f>
        <v>14.459999999999999</v>
      </c>
      <c r="W89" s="230"/>
      <c r="X89" s="230"/>
      <c r="AG89" t="s">
        <v>155</v>
      </c>
    </row>
    <row r="90" spans="1:60" outlineLevel="1">
      <c r="A90" s="249">
        <v>20</v>
      </c>
      <c r="B90" s="250" t="s">
        <v>257</v>
      </c>
      <c r="C90" s="264" t="s">
        <v>258</v>
      </c>
      <c r="D90" s="251" t="s">
        <v>171</v>
      </c>
      <c r="E90" s="252">
        <v>45.744399999999999</v>
      </c>
      <c r="F90" s="253"/>
      <c r="G90" s="254">
        <f>ROUND(E90*F90,2)</f>
        <v>0</v>
      </c>
      <c r="H90" s="253"/>
      <c r="I90" s="254">
        <f>ROUND(E90*H90,2)</f>
        <v>0</v>
      </c>
      <c r="J90" s="253"/>
      <c r="K90" s="254">
        <f>ROUND(E90*J90,2)</f>
        <v>0</v>
      </c>
      <c r="L90" s="254">
        <v>15</v>
      </c>
      <c r="M90" s="254">
        <f>G90*(1+L90/100)</f>
        <v>0</v>
      </c>
      <c r="N90" s="252">
        <v>4.0000000000000003E-5</v>
      </c>
      <c r="O90" s="252">
        <f>ROUND(E90*N90,2)</f>
        <v>0</v>
      </c>
      <c r="P90" s="252">
        <v>0</v>
      </c>
      <c r="Q90" s="252">
        <f>ROUND(E90*P90,2)</f>
        <v>0</v>
      </c>
      <c r="R90" s="254" t="s">
        <v>159</v>
      </c>
      <c r="S90" s="254" t="s">
        <v>160</v>
      </c>
      <c r="T90" s="255" t="s">
        <v>202</v>
      </c>
      <c r="U90" s="226">
        <v>0.308</v>
      </c>
      <c r="V90" s="226">
        <f>ROUND(E90*U90,2)</f>
        <v>14.09</v>
      </c>
      <c r="W90" s="226"/>
      <c r="X90" s="226" t="s">
        <v>161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259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>
      <c r="A91" s="238">
        <v>21</v>
      </c>
      <c r="B91" s="239" t="s">
        <v>260</v>
      </c>
      <c r="C91" s="259" t="s">
        <v>261</v>
      </c>
      <c r="D91" s="240" t="s">
        <v>176</v>
      </c>
      <c r="E91" s="241">
        <v>1</v>
      </c>
      <c r="F91" s="242"/>
      <c r="G91" s="243">
        <f>ROUND(E91*F91,2)</f>
        <v>0</v>
      </c>
      <c r="H91" s="242"/>
      <c r="I91" s="243">
        <f>ROUND(E91*H91,2)</f>
        <v>0</v>
      </c>
      <c r="J91" s="242"/>
      <c r="K91" s="243">
        <f>ROUND(E91*J91,2)</f>
        <v>0</v>
      </c>
      <c r="L91" s="243">
        <v>15</v>
      </c>
      <c r="M91" s="243">
        <f>G91*(1+L91/100)</f>
        <v>0</v>
      </c>
      <c r="N91" s="241">
        <v>1.6379999999999999E-2</v>
      </c>
      <c r="O91" s="241">
        <f>ROUND(E91*N91,2)</f>
        <v>0.02</v>
      </c>
      <c r="P91" s="241">
        <v>0</v>
      </c>
      <c r="Q91" s="241">
        <f>ROUND(E91*P91,2)</f>
        <v>0</v>
      </c>
      <c r="R91" s="243"/>
      <c r="S91" s="243" t="s">
        <v>201</v>
      </c>
      <c r="T91" s="244" t="s">
        <v>160</v>
      </c>
      <c r="U91" s="226">
        <v>0.37</v>
      </c>
      <c r="V91" s="226">
        <f>ROUND(E91*U91,2)</f>
        <v>0.37</v>
      </c>
      <c r="W91" s="226"/>
      <c r="X91" s="226" t="s">
        <v>161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162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>
      <c r="A92" s="222"/>
      <c r="B92" s="223"/>
      <c r="C92" s="261" t="s">
        <v>262</v>
      </c>
      <c r="D92" s="228"/>
      <c r="E92" s="229">
        <v>1</v>
      </c>
      <c r="F92" s="226"/>
      <c r="G92" s="226"/>
      <c r="H92" s="226"/>
      <c r="I92" s="226"/>
      <c r="J92" s="226"/>
      <c r="K92" s="226"/>
      <c r="L92" s="226"/>
      <c r="M92" s="226"/>
      <c r="N92" s="225"/>
      <c r="O92" s="225"/>
      <c r="P92" s="225"/>
      <c r="Q92" s="225"/>
      <c r="R92" s="226"/>
      <c r="S92" s="226"/>
      <c r="T92" s="226"/>
      <c r="U92" s="226"/>
      <c r="V92" s="226"/>
      <c r="W92" s="226"/>
      <c r="X92" s="226"/>
      <c r="Y92" s="215"/>
      <c r="Z92" s="215"/>
      <c r="AA92" s="215"/>
      <c r="AB92" s="215"/>
      <c r="AC92" s="215"/>
      <c r="AD92" s="215"/>
      <c r="AE92" s="215"/>
      <c r="AF92" s="215"/>
      <c r="AG92" s="215" t="s">
        <v>166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49">
        <v>22</v>
      </c>
      <c r="B93" s="250" t="s">
        <v>263</v>
      </c>
      <c r="C93" s="264" t="s">
        <v>264</v>
      </c>
      <c r="D93" s="251" t="s">
        <v>176</v>
      </c>
      <c r="E93" s="252">
        <v>1</v>
      </c>
      <c r="F93" s="253"/>
      <c r="G93" s="254">
        <f>ROUND(E93*F93,2)</f>
        <v>0</v>
      </c>
      <c r="H93" s="253"/>
      <c r="I93" s="254">
        <f>ROUND(E93*H93,2)</f>
        <v>0</v>
      </c>
      <c r="J93" s="253"/>
      <c r="K93" s="254">
        <f>ROUND(E93*J93,2)</f>
        <v>0</v>
      </c>
      <c r="L93" s="254">
        <v>15</v>
      </c>
      <c r="M93" s="254">
        <f>G93*(1+L93/100)</f>
        <v>0</v>
      </c>
      <c r="N93" s="252">
        <v>5.9999999999999995E-4</v>
      </c>
      <c r="O93" s="252">
        <f>ROUND(E93*N93,2)</f>
        <v>0</v>
      </c>
      <c r="P93" s="252">
        <v>0</v>
      </c>
      <c r="Q93" s="252">
        <f>ROUND(E93*P93,2)</f>
        <v>0</v>
      </c>
      <c r="R93" s="254"/>
      <c r="S93" s="254" t="s">
        <v>201</v>
      </c>
      <c r="T93" s="255" t="s">
        <v>160</v>
      </c>
      <c r="U93" s="226">
        <v>0</v>
      </c>
      <c r="V93" s="226">
        <f>ROUND(E93*U93,2)</f>
        <v>0</v>
      </c>
      <c r="W93" s="226"/>
      <c r="X93" s="226" t="s">
        <v>203</v>
      </c>
      <c r="Y93" s="215"/>
      <c r="Z93" s="215"/>
      <c r="AA93" s="215"/>
      <c r="AB93" s="215"/>
      <c r="AC93" s="215"/>
      <c r="AD93" s="215"/>
      <c r="AE93" s="215"/>
      <c r="AF93" s="215"/>
      <c r="AG93" s="215" t="s">
        <v>204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>
      <c r="A94" s="231" t="s">
        <v>154</v>
      </c>
      <c r="B94" s="232" t="s">
        <v>87</v>
      </c>
      <c r="C94" s="258" t="s">
        <v>88</v>
      </c>
      <c r="D94" s="233"/>
      <c r="E94" s="234"/>
      <c r="F94" s="235"/>
      <c r="G94" s="235">
        <f>SUMIF(AG95:AG110,"&lt;&gt;NOR",G95:G110)</f>
        <v>0</v>
      </c>
      <c r="H94" s="235"/>
      <c r="I94" s="235">
        <f>SUM(I95:I110)</f>
        <v>0</v>
      </c>
      <c r="J94" s="235"/>
      <c r="K94" s="235">
        <f>SUM(K95:K110)</f>
        <v>0</v>
      </c>
      <c r="L94" s="235"/>
      <c r="M94" s="235">
        <f>SUM(M95:M110)</f>
        <v>0</v>
      </c>
      <c r="N94" s="234"/>
      <c r="O94" s="234">
        <f>SUM(O95:O110)</f>
        <v>0.05</v>
      </c>
      <c r="P94" s="234"/>
      <c r="Q94" s="234">
        <f>SUM(Q95:Q110)</f>
        <v>1.32</v>
      </c>
      <c r="R94" s="235"/>
      <c r="S94" s="235"/>
      <c r="T94" s="236"/>
      <c r="U94" s="230"/>
      <c r="V94" s="230">
        <f>SUM(V95:V110)</f>
        <v>27.3</v>
      </c>
      <c r="W94" s="230"/>
      <c r="X94" s="230"/>
      <c r="AG94" t="s">
        <v>155</v>
      </c>
    </row>
    <row r="95" spans="1:60" outlineLevel="1">
      <c r="A95" s="238">
        <v>23</v>
      </c>
      <c r="B95" s="239" t="s">
        <v>265</v>
      </c>
      <c r="C95" s="259" t="s">
        <v>266</v>
      </c>
      <c r="D95" s="240" t="s">
        <v>176</v>
      </c>
      <c r="E95" s="241">
        <v>4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15</v>
      </c>
      <c r="M95" s="243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3" t="s">
        <v>267</v>
      </c>
      <c r="S95" s="243" t="s">
        <v>160</v>
      </c>
      <c r="T95" s="244" t="s">
        <v>160</v>
      </c>
      <c r="U95" s="226">
        <v>0.05</v>
      </c>
      <c r="V95" s="226">
        <f>ROUND(E95*U95,2)</f>
        <v>0.2</v>
      </c>
      <c r="W95" s="226"/>
      <c r="X95" s="226" t="s">
        <v>161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162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22"/>
      <c r="B96" s="223"/>
      <c r="C96" s="260" t="s">
        <v>268</v>
      </c>
      <c r="D96" s="245"/>
      <c r="E96" s="245"/>
      <c r="F96" s="245"/>
      <c r="G96" s="245"/>
      <c r="H96" s="226"/>
      <c r="I96" s="226"/>
      <c r="J96" s="226"/>
      <c r="K96" s="226"/>
      <c r="L96" s="226"/>
      <c r="M96" s="226"/>
      <c r="N96" s="225"/>
      <c r="O96" s="225"/>
      <c r="P96" s="225"/>
      <c r="Q96" s="225"/>
      <c r="R96" s="226"/>
      <c r="S96" s="226"/>
      <c r="T96" s="226"/>
      <c r="U96" s="226"/>
      <c r="V96" s="226"/>
      <c r="W96" s="226"/>
      <c r="X96" s="226"/>
      <c r="Y96" s="215"/>
      <c r="Z96" s="215"/>
      <c r="AA96" s="215"/>
      <c r="AB96" s="215"/>
      <c r="AC96" s="215"/>
      <c r="AD96" s="215"/>
      <c r="AE96" s="215"/>
      <c r="AF96" s="215"/>
      <c r="AG96" s="215" t="s">
        <v>164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ht="20.399999999999999" outlineLevel="1">
      <c r="A97" s="238">
        <v>24</v>
      </c>
      <c r="B97" s="239" t="s">
        <v>269</v>
      </c>
      <c r="C97" s="259" t="s">
        <v>270</v>
      </c>
      <c r="D97" s="240" t="s">
        <v>171</v>
      </c>
      <c r="E97" s="241">
        <v>2.4</v>
      </c>
      <c r="F97" s="242"/>
      <c r="G97" s="243">
        <f>ROUND(E97*F97,2)</f>
        <v>0</v>
      </c>
      <c r="H97" s="242"/>
      <c r="I97" s="243">
        <f>ROUND(E97*H97,2)</f>
        <v>0</v>
      </c>
      <c r="J97" s="242"/>
      <c r="K97" s="243">
        <f>ROUND(E97*J97,2)</f>
        <v>0</v>
      </c>
      <c r="L97" s="243">
        <v>15</v>
      </c>
      <c r="M97" s="243">
        <f>G97*(1+L97/100)</f>
        <v>0</v>
      </c>
      <c r="N97" s="241">
        <v>1.17E-3</v>
      </c>
      <c r="O97" s="241">
        <f>ROUND(E97*N97,2)</f>
        <v>0</v>
      </c>
      <c r="P97" s="241">
        <v>7.5999999999999998E-2</v>
      </c>
      <c r="Q97" s="241">
        <f>ROUND(E97*P97,2)</f>
        <v>0.18</v>
      </c>
      <c r="R97" s="243" t="s">
        <v>267</v>
      </c>
      <c r="S97" s="243" t="s">
        <v>160</v>
      </c>
      <c r="T97" s="244" t="s">
        <v>160</v>
      </c>
      <c r="U97" s="226">
        <v>0.94</v>
      </c>
      <c r="V97" s="226">
        <f>ROUND(E97*U97,2)</f>
        <v>2.2599999999999998</v>
      </c>
      <c r="W97" s="226"/>
      <c r="X97" s="226" t="s">
        <v>161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162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22"/>
      <c r="B98" s="223"/>
      <c r="C98" s="261" t="s">
        <v>271</v>
      </c>
      <c r="D98" s="228"/>
      <c r="E98" s="229">
        <v>1.2</v>
      </c>
      <c r="F98" s="226"/>
      <c r="G98" s="226"/>
      <c r="H98" s="226"/>
      <c r="I98" s="226"/>
      <c r="J98" s="226"/>
      <c r="K98" s="226"/>
      <c r="L98" s="226"/>
      <c r="M98" s="226"/>
      <c r="N98" s="225"/>
      <c r="O98" s="225"/>
      <c r="P98" s="225"/>
      <c r="Q98" s="225"/>
      <c r="R98" s="226"/>
      <c r="S98" s="226"/>
      <c r="T98" s="226"/>
      <c r="U98" s="226"/>
      <c r="V98" s="226"/>
      <c r="W98" s="226"/>
      <c r="X98" s="226"/>
      <c r="Y98" s="215"/>
      <c r="Z98" s="215"/>
      <c r="AA98" s="215"/>
      <c r="AB98" s="215"/>
      <c r="AC98" s="215"/>
      <c r="AD98" s="215"/>
      <c r="AE98" s="215"/>
      <c r="AF98" s="215"/>
      <c r="AG98" s="215" t="s">
        <v>166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22"/>
      <c r="B99" s="223"/>
      <c r="C99" s="261" t="s">
        <v>272</v>
      </c>
      <c r="D99" s="228"/>
      <c r="E99" s="229">
        <v>1.2</v>
      </c>
      <c r="F99" s="226"/>
      <c r="G99" s="226"/>
      <c r="H99" s="226"/>
      <c r="I99" s="226"/>
      <c r="J99" s="226"/>
      <c r="K99" s="226"/>
      <c r="L99" s="226"/>
      <c r="M99" s="226"/>
      <c r="N99" s="225"/>
      <c r="O99" s="225"/>
      <c r="P99" s="225"/>
      <c r="Q99" s="225"/>
      <c r="R99" s="226"/>
      <c r="S99" s="226"/>
      <c r="T99" s="226"/>
      <c r="U99" s="226"/>
      <c r="V99" s="226"/>
      <c r="W99" s="226"/>
      <c r="X99" s="226"/>
      <c r="Y99" s="215"/>
      <c r="Z99" s="215"/>
      <c r="AA99" s="215"/>
      <c r="AB99" s="215"/>
      <c r="AC99" s="215"/>
      <c r="AD99" s="215"/>
      <c r="AE99" s="215"/>
      <c r="AF99" s="215"/>
      <c r="AG99" s="215" t="s">
        <v>166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>
      <c r="A100" s="238">
        <v>25</v>
      </c>
      <c r="B100" s="239" t="s">
        <v>273</v>
      </c>
      <c r="C100" s="259" t="s">
        <v>274</v>
      </c>
      <c r="D100" s="240" t="s">
        <v>186</v>
      </c>
      <c r="E100" s="241">
        <v>80</v>
      </c>
      <c r="F100" s="242"/>
      <c r="G100" s="243">
        <f>ROUND(E100*F100,2)</f>
        <v>0</v>
      </c>
      <c r="H100" s="242"/>
      <c r="I100" s="243">
        <f>ROUND(E100*H100,2)</f>
        <v>0</v>
      </c>
      <c r="J100" s="242"/>
      <c r="K100" s="243">
        <f>ROUND(E100*J100,2)</f>
        <v>0</v>
      </c>
      <c r="L100" s="243">
        <v>15</v>
      </c>
      <c r="M100" s="243">
        <f>G100*(1+L100/100)</f>
        <v>0</v>
      </c>
      <c r="N100" s="241">
        <v>4.8999999999999998E-4</v>
      </c>
      <c r="O100" s="241">
        <f>ROUND(E100*N100,2)</f>
        <v>0.04</v>
      </c>
      <c r="P100" s="241">
        <v>2E-3</v>
      </c>
      <c r="Q100" s="241">
        <f>ROUND(E100*P100,2)</f>
        <v>0.16</v>
      </c>
      <c r="R100" s="243" t="s">
        <v>267</v>
      </c>
      <c r="S100" s="243" t="s">
        <v>160</v>
      </c>
      <c r="T100" s="244" t="s">
        <v>160</v>
      </c>
      <c r="U100" s="226">
        <v>0.18</v>
      </c>
      <c r="V100" s="226">
        <f>ROUND(E100*U100,2)</f>
        <v>14.4</v>
      </c>
      <c r="W100" s="226"/>
      <c r="X100" s="226" t="s">
        <v>161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162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22"/>
      <c r="B101" s="223"/>
      <c r="C101" s="262" t="s">
        <v>275</v>
      </c>
      <c r="D101" s="246"/>
      <c r="E101" s="246"/>
      <c r="F101" s="246"/>
      <c r="G101" s="246"/>
      <c r="H101" s="226"/>
      <c r="I101" s="226"/>
      <c r="J101" s="226"/>
      <c r="K101" s="226"/>
      <c r="L101" s="226"/>
      <c r="M101" s="226"/>
      <c r="N101" s="225"/>
      <c r="O101" s="225"/>
      <c r="P101" s="225"/>
      <c r="Q101" s="225"/>
      <c r="R101" s="226"/>
      <c r="S101" s="226"/>
      <c r="T101" s="226"/>
      <c r="U101" s="226"/>
      <c r="V101" s="226"/>
      <c r="W101" s="226"/>
      <c r="X101" s="226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178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22"/>
      <c r="B102" s="223"/>
      <c r="C102" s="261" t="s">
        <v>233</v>
      </c>
      <c r="D102" s="228"/>
      <c r="E102" s="229">
        <v>80</v>
      </c>
      <c r="F102" s="226"/>
      <c r="G102" s="226"/>
      <c r="H102" s="226"/>
      <c r="I102" s="226"/>
      <c r="J102" s="226"/>
      <c r="K102" s="226"/>
      <c r="L102" s="226"/>
      <c r="M102" s="226"/>
      <c r="N102" s="225"/>
      <c r="O102" s="225"/>
      <c r="P102" s="225"/>
      <c r="Q102" s="225"/>
      <c r="R102" s="226"/>
      <c r="S102" s="226"/>
      <c r="T102" s="226"/>
      <c r="U102" s="226"/>
      <c r="V102" s="226"/>
      <c r="W102" s="226"/>
      <c r="X102" s="226"/>
      <c r="Y102" s="215"/>
      <c r="Z102" s="215"/>
      <c r="AA102" s="215"/>
      <c r="AB102" s="215"/>
      <c r="AC102" s="215"/>
      <c r="AD102" s="215"/>
      <c r="AE102" s="215"/>
      <c r="AF102" s="215"/>
      <c r="AG102" s="215" t="s">
        <v>166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38">
        <v>26</v>
      </c>
      <c r="B103" s="239" t="s">
        <v>276</v>
      </c>
      <c r="C103" s="259" t="s">
        <v>277</v>
      </c>
      <c r="D103" s="240" t="s">
        <v>186</v>
      </c>
      <c r="E103" s="241">
        <v>15</v>
      </c>
      <c r="F103" s="242"/>
      <c r="G103" s="243">
        <f>ROUND(E103*F103,2)</f>
        <v>0</v>
      </c>
      <c r="H103" s="242"/>
      <c r="I103" s="243">
        <f>ROUND(E103*H103,2)</f>
        <v>0</v>
      </c>
      <c r="J103" s="242"/>
      <c r="K103" s="243">
        <f>ROUND(E103*J103,2)</f>
        <v>0</v>
      </c>
      <c r="L103" s="243">
        <v>15</v>
      </c>
      <c r="M103" s="243">
        <f>G103*(1+L103/100)</f>
        <v>0</v>
      </c>
      <c r="N103" s="241">
        <v>4.8999999999999998E-4</v>
      </c>
      <c r="O103" s="241">
        <f>ROUND(E103*N103,2)</f>
        <v>0.01</v>
      </c>
      <c r="P103" s="241">
        <v>1.7999999999999999E-2</v>
      </c>
      <c r="Q103" s="241">
        <f>ROUND(E103*P103,2)</f>
        <v>0.27</v>
      </c>
      <c r="R103" s="243" t="s">
        <v>267</v>
      </c>
      <c r="S103" s="243" t="s">
        <v>160</v>
      </c>
      <c r="T103" s="244" t="s">
        <v>160</v>
      </c>
      <c r="U103" s="226">
        <v>0.34200000000000003</v>
      </c>
      <c r="V103" s="226">
        <f>ROUND(E103*U103,2)</f>
        <v>5.13</v>
      </c>
      <c r="W103" s="226"/>
      <c r="X103" s="226" t="s">
        <v>161</v>
      </c>
      <c r="Y103" s="215"/>
      <c r="Z103" s="215"/>
      <c r="AA103" s="215"/>
      <c r="AB103" s="215"/>
      <c r="AC103" s="215"/>
      <c r="AD103" s="215"/>
      <c r="AE103" s="215"/>
      <c r="AF103" s="215"/>
      <c r="AG103" s="215" t="s">
        <v>162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22"/>
      <c r="B104" s="223"/>
      <c r="C104" s="262" t="s">
        <v>275</v>
      </c>
      <c r="D104" s="246"/>
      <c r="E104" s="246"/>
      <c r="F104" s="246"/>
      <c r="G104" s="246"/>
      <c r="H104" s="226"/>
      <c r="I104" s="226"/>
      <c r="J104" s="226"/>
      <c r="K104" s="226"/>
      <c r="L104" s="226"/>
      <c r="M104" s="226"/>
      <c r="N104" s="225"/>
      <c r="O104" s="225"/>
      <c r="P104" s="225"/>
      <c r="Q104" s="225"/>
      <c r="R104" s="226"/>
      <c r="S104" s="226"/>
      <c r="T104" s="226"/>
      <c r="U104" s="226"/>
      <c r="V104" s="226"/>
      <c r="W104" s="226"/>
      <c r="X104" s="226"/>
      <c r="Y104" s="215"/>
      <c r="Z104" s="215"/>
      <c r="AA104" s="215"/>
      <c r="AB104" s="215"/>
      <c r="AC104" s="215"/>
      <c r="AD104" s="215"/>
      <c r="AE104" s="215"/>
      <c r="AF104" s="215"/>
      <c r="AG104" s="215" t="s">
        <v>178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22"/>
      <c r="B105" s="223"/>
      <c r="C105" s="261" t="s">
        <v>236</v>
      </c>
      <c r="D105" s="228"/>
      <c r="E105" s="229">
        <v>15</v>
      </c>
      <c r="F105" s="226"/>
      <c r="G105" s="226"/>
      <c r="H105" s="226"/>
      <c r="I105" s="226"/>
      <c r="J105" s="226"/>
      <c r="K105" s="226"/>
      <c r="L105" s="226"/>
      <c r="M105" s="226"/>
      <c r="N105" s="225"/>
      <c r="O105" s="225"/>
      <c r="P105" s="225"/>
      <c r="Q105" s="225"/>
      <c r="R105" s="226"/>
      <c r="S105" s="226"/>
      <c r="T105" s="226"/>
      <c r="U105" s="226"/>
      <c r="V105" s="226"/>
      <c r="W105" s="226"/>
      <c r="X105" s="226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166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ht="20.399999999999999" outlineLevel="1">
      <c r="A106" s="249">
        <v>27</v>
      </c>
      <c r="B106" s="250" t="s">
        <v>278</v>
      </c>
      <c r="C106" s="264" t="s">
        <v>279</v>
      </c>
      <c r="D106" s="251" t="s">
        <v>171</v>
      </c>
      <c r="E106" s="252">
        <v>41.998399999999997</v>
      </c>
      <c r="F106" s="253"/>
      <c r="G106" s="254">
        <f>ROUND(E106*F106,2)</f>
        <v>0</v>
      </c>
      <c r="H106" s="253"/>
      <c r="I106" s="254">
        <f>ROUND(E106*H106,2)</f>
        <v>0</v>
      </c>
      <c r="J106" s="253"/>
      <c r="K106" s="254">
        <f>ROUND(E106*J106,2)</f>
        <v>0</v>
      </c>
      <c r="L106" s="254">
        <v>15</v>
      </c>
      <c r="M106" s="254">
        <f>G106*(1+L106/100)</f>
        <v>0</v>
      </c>
      <c r="N106" s="252">
        <v>0</v>
      </c>
      <c r="O106" s="252">
        <f>ROUND(E106*N106,2)</f>
        <v>0</v>
      </c>
      <c r="P106" s="252">
        <v>4.0000000000000001E-3</v>
      </c>
      <c r="Q106" s="252">
        <f>ROUND(E106*P106,2)</f>
        <v>0.17</v>
      </c>
      <c r="R106" s="254" t="s">
        <v>267</v>
      </c>
      <c r="S106" s="254" t="s">
        <v>160</v>
      </c>
      <c r="T106" s="255" t="s">
        <v>160</v>
      </c>
      <c r="U106" s="226">
        <v>0.03</v>
      </c>
      <c r="V106" s="226">
        <f>ROUND(E106*U106,2)</f>
        <v>1.26</v>
      </c>
      <c r="W106" s="226"/>
      <c r="X106" s="226" t="s">
        <v>161</v>
      </c>
      <c r="Y106" s="215"/>
      <c r="Z106" s="215"/>
      <c r="AA106" s="215"/>
      <c r="AB106" s="215"/>
      <c r="AC106" s="215"/>
      <c r="AD106" s="215"/>
      <c r="AE106" s="215"/>
      <c r="AF106" s="215"/>
      <c r="AG106" s="215" t="s">
        <v>162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ht="20.399999999999999" outlineLevel="1">
      <c r="A107" s="249">
        <v>28</v>
      </c>
      <c r="B107" s="250" t="s">
        <v>280</v>
      </c>
      <c r="C107" s="264" t="s">
        <v>281</v>
      </c>
      <c r="D107" s="251" t="s">
        <v>171</v>
      </c>
      <c r="E107" s="252">
        <v>108.04900000000001</v>
      </c>
      <c r="F107" s="253"/>
      <c r="G107" s="254">
        <f>ROUND(E107*F107,2)</f>
        <v>0</v>
      </c>
      <c r="H107" s="253"/>
      <c r="I107" s="254">
        <f>ROUND(E107*H107,2)</f>
        <v>0</v>
      </c>
      <c r="J107" s="253"/>
      <c r="K107" s="254">
        <f>ROUND(E107*J107,2)</f>
        <v>0</v>
      </c>
      <c r="L107" s="254">
        <v>15</v>
      </c>
      <c r="M107" s="254">
        <f>G107*(1+L107/100)</f>
        <v>0</v>
      </c>
      <c r="N107" s="252">
        <v>0</v>
      </c>
      <c r="O107" s="252">
        <f>ROUND(E107*N107,2)</f>
        <v>0</v>
      </c>
      <c r="P107" s="252">
        <v>4.0000000000000001E-3</v>
      </c>
      <c r="Q107" s="252">
        <f>ROUND(E107*P107,2)</f>
        <v>0.43</v>
      </c>
      <c r="R107" s="254" t="s">
        <v>267</v>
      </c>
      <c r="S107" s="254" t="s">
        <v>160</v>
      </c>
      <c r="T107" s="255" t="s">
        <v>160</v>
      </c>
      <c r="U107" s="226">
        <v>0.03</v>
      </c>
      <c r="V107" s="226">
        <f>ROUND(E107*U107,2)</f>
        <v>3.24</v>
      </c>
      <c r="W107" s="226"/>
      <c r="X107" s="226" t="s">
        <v>161</v>
      </c>
      <c r="Y107" s="215"/>
      <c r="Z107" s="215"/>
      <c r="AA107" s="215"/>
      <c r="AB107" s="215"/>
      <c r="AC107" s="215"/>
      <c r="AD107" s="215"/>
      <c r="AE107" s="215"/>
      <c r="AF107" s="215"/>
      <c r="AG107" s="215" t="s">
        <v>162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ht="20.399999999999999" outlineLevel="1">
      <c r="A108" s="238">
        <v>29</v>
      </c>
      <c r="B108" s="239" t="s">
        <v>282</v>
      </c>
      <c r="C108" s="259" t="s">
        <v>283</v>
      </c>
      <c r="D108" s="240" t="s">
        <v>171</v>
      </c>
      <c r="E108" s="241">
        <v>1.68</v>
      </c>
      <c r="F108" s="242"/>
      <c r="G108" s="243">
        <f>ROUND(E108*F108,2)</f>
        <v>0</v>
      </c>
      <c r="H108" s="242"/>
      <c r="I108" s="243">
        <f>ROUND(E108*H108,2)</f>
        <v>0</v>
      </c>
      <c r="J108" s="242"/>
      <c r="K108" s="243">
        <f>ROUND(E108*J108,2)</f>
        <v>0</v>
      </c>
      <c r="L108" s="243">
        <v>15</v>
      </c>
      <c r="M108" s="243">
        <f>G108*(1+L108/100)</f>
        <v>0</v>
      </c>
      <c r="N108" s="241">
        <v>0</v>
      </c>
      <c r="O108" s="241">
        <f>ROUND(E108*N108,2)</f>
        <v>0</v>
      </c>
      <c r="P108" s="241">
        <v>6.8000000000000005E-2</v>
      </c>
      <c r="Q108" s="241">
        <f>ROUND(E108*P108,2)</f>
        <v>0.11</v>
      </c>
      <c r="R108" s="243" t="s">
        <v>267</v>
      </c>
      <c r="S108" s="243" t="s">
        <v>160</v>
      </c>
      <c r="T108" s="244" t="s">
        <v>160</v>
      </c>
      <c r="U108" s="226">
        <v>0.48</v>
      </c>
      <c r="V108" s="226">
        <f>ROUND(E108*U108,2)</f>
        <v>0.81</v>
      </c>
      <c r="W108" s="226"/>
      <c r="X108" s="226" t="s">
        <v>161</v>
      </c>
      <c r="Y108" s="215"/>
      <c r="Z108" s="215"/>
      <c r="AA108" s="215"/>
      <c r="AB108" s="215"/>
      <c r="AC108" s="215"/>
      <c r="AD108" s="215"/>
      <c r="AE108" s="215"/>
      <c r="AF108" s="215"/>
      <c r="AG108" s="215" t="s">
        <v>162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22"/>
      <c r="B109" s="223"/>
      <c r="C109" s="260" t="s">
        <v>284</v>
      </c>
      <c r="D109" s="245"/>
      <c r="E109" s="245"/>
      <c r="F109" s="245"/>
      <c r="G109" s="245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164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>
      <c r="A110" s="222"/>
      <c r="B110" s="223"/>
      <c r="C110" s="261" t="s">
        <v>285</v>
      </c>
      <c r="D110" s="228"/>
      <c r="E110" s="229">
        <v>1.68</v>
      </c>
      <c r="F110" s="226"/>
      <c r="G110" s="226"/>
      <c r="H110" s="226"/>
      <c r="I110" s="226"/>
      <c r="J110" s="226"/>
      <c r="K110" s="226"/>
      <c r="L110" s="226"/>
      <c r="M110" s="226"/>
      <c r="N110" s="225"/>
      <c r="O110" s="225"/>
      <c r="P110" s="225"/>
      <c r="Q110" s="225"/>
      <c r="R110" s="226"/>
      <c r="S110" s="226"/>
      <c r="T110" s="226"/>
      <c r="U110" s="226"/>
      <c r="V110" s="226"/>
      <c r="W110" s="226"/>
      <c r="X110" s="226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166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>
      <c r="A111" s="231" t="s">
        <v>154</v>
      </c>
      <c r="B111" s="232" t="s">
        <v>89</v>
      </c>
      <c r="C111" s="258" t="s">
        <v>90</v>
      </c>
      <c r="D111" s="233"/>
      <c r="E111" s="234"/>
      <c r="F111" s="235"/>
      <c r="G111" s="235">
        <f>SUMIF(AG112:AG113,"&lt;&gt;NOR",G112:G113)</f>
        <v>0</v>
      </c>
      <c r="H111" s="235"/>
      <c r="I111" s="235">
        <f>SUM(I112:I113)</f>
        <v>0</v>
      </c>
      <c r="J111" s="235"/>
      <c r="K111" s="235">
        <f>SUM(K112:K113)</f>
        <v>0</v>
      </c>
      <c r="L111" s="235"/>
      <c r="M111" s="235">
        <f>SUM(M112:M113)</f>
        <v>0</v>
      </c>
      <c r="N111" s="234"/>
      <c r="O111" s="234">
        <f>SUM(O112:O113)</f>
        <v>0</v>
      </c>
      <c r="P111" s="234"/>
      <c r="Q111" s="234">
        <f>SUM(Q112:Q113)</f>
        <v>0</v>
      </c>
      <c r="R111" s="235"/>
      <c r="S111" s="235"/>
      <c r="T111" s="236"/>
      <c r="U111" s="230"/>
      <c r="V111" s="230">
        <f>SUM(V112:V113)</f>
        <v>9.68</v>
      </c>
      <c r="W111" s="230"/>
      <c r="X111" s="230"/>
      <c r="AG111" t="s">
        <v>155</v>
      </c>
    </row>
    <row r="112" spans="1:60" ht="20.399999999999999" outlineLevel="1">
      <c r="A112" s="238">
        <v>30</v>
      </c>
      <c r="B112" s="239" t="s">
        <v>286</v>
      </c>
      <c r="C112" s="259" t="s">
        <v>287</v>
      </c>
      <c r="D112" s="240" t="s">
        <v>158</v>
      </c>
      <c r="E112" s="241">
        <v>3.7554799999999999</v>
      </c>
      <c r="F112" s="242"/>
      <c r="G112" s="243">
        <f>ROUND(E112*F112,2)</f>
        <v>0</v>
      </c>
      <c r="H112" s="242"/>
      <c r="I112" s="243">
        <f>ROUND(E112*H112,2)</f>
        <v>0</v>
      </c>
      <c r="J112" s="242"/>
      <c r="K112" s="243">
        <f>ROUND(E112*J112,2)</f>
        <v>0</v>
      </c>
      <c r="L112" s="243">
        <v>15</v>
      </c>
      <c r="M112" s="243">
        <f>G112*(1+L112/100)</f>
        <v>0</v>
      </c>
      <c r="N112" s="241">
        <v>0</v>
      </c>
      <c r="O112" s="241">
        <f>ROUND(E112*N112,2)</f>
        <v>0</v>
      </c>
      <c r="P112" s="241">
        <v>0</v>
      </c>
      <c r="Q112" s="241">
        <f>ROUND(E112*P112,2)</f>
        <v>0</v>
      </c>
      <c r="R112" s="243" t="s">
        <v>225</v>
      </c>
      <c r="S112" s="243" t="s">
        <v>160</v>
      </c>
      <c r="T112" s="244" t="s">
        <v>160</v>
      </c>
      <c r="U112" s="226">
        <v>2.577</v>
      </c>
      <c r="V112" s="226">
        <f>ROUND(E112*U112,2)</f>
        <v>9.68</v>
      </c>
      <c r="W112" s="226"/>
      <c r="X112" s="226" t="s">
        <v>288</v>
      </c>
      <c r="Y112" s="215"/>
      <c r="Z112" s="215"/>
      <c r="AA112" s="215"/>
      <c r="AB112" s="215"/>
      <c r="AC112" s="215"/>
      <c r="AD112" s="215"/>
      <c r="AE112" s="215"/>
      <c r="AF112" s="215"/>
      <c r="AG112" s="215" t="s">
        <v>289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22"/>
      <c r="B113" s="223"/>
      <c r="C113" s="260" t="s">
        <v>290</v>
      </c>
      <c r="D113" s="245"/>
      <c r="E113" s="245"/>
      <c r="F113" s="245"/>
      <c r="G113" s="245"/>
      <c r="H113" s="226"/>
      <c r="I113" s="226"/>
      <c r="J113" s="226"/>
      <c r="K113" s="226"/>
      <c r="L113" s="226"/>
      <c r="M113" s="226"/>
      <c r="N113" s="225"/>
      <c r="O113" s="225"/>
      <c r="P113" s="225"/>
      <c r="Q113" s="225"/>
      <c r="R113" s="226"/>
      <c r="S113" s="226"/>
      <c r="T113" s="226"/>
      <c r="U113" s="226"/>
      <c r="V113" s="226"/>
      <c r="W113" s="226"/>
      <c r="X113" s="226"/>
      <c r="Y113" s="215"/>
      <c r="Z113" s="215"/>
      <c r="AA113" s="215"/>
      <c r="AB113" s="215"/>
      <c r="AC113" s="215"/>
      <c r="AD113" s="215"/>
      <c r="AE113" s="215"/>
      <c r="AF113" s="215"/>
      <c r="AG113" s="215" t="s">
        <v>164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>
      <c r="A114" s="231" t="s">
        <v>154</v>
      </c>
      <c r="B114" s="232" t="s">
        <v>91</v>
      </c>
      <c r="C114" s="258" t="s">
        <v>92</v>
      </c>
      <c r="D114" s="233"/>
      <c r="E114" s="234"/>
      <c r="F114" s="235"/>
      <c r="G114" s="235">
        <f>SUMIF(AG115:AG123,"&lt;&gt;NOR",G115:G123)</f>
        <v>0</v>
      </c>
      <c r="H114" s="235"/>
      <c r="I114" s="235">
        <f>SUM(I115:I123)</f>
        <v>0</v>
      </c>
      <c r="J114" s="235"/>
      <c r="K114" s="235">
        <f>SUM(K115:K123)</f>
        <v>0</v>
      </c>
      <c r="L114" s="235"/>
      <c r="M114" s="235">
        <f>SUM(M115:M123)</f>
        <v>0</v>
      </c>
      <c r="N114" s="234"/>
      <c r="O114" s="234">
        <f>SUM(O115:O123)</f>
        <v>0.06</v>
      </c>
      <c r="P114" s="234"/>
      <c r="Q114" s="234">
        <f>SUM(Q115:Q123)</f>
        <v>0</v>
      </c>
      <c r="R114" s="235"/>
      <c r="S114" s="235"/>
      <c r="T114" s="236"/>
      <c r="U114" s="230"/>
      <c r="V114" s="230">
        <f>SUM(V115:V123)</f>
        <v>9.01</v>
      </c>
      <c r="W114" s="230"/>
      <c r="X114" s="230"/>
      <c r="AG114" t="s">
        <v>155</v>
      </c>
    </row>
    <row r="115" spans="1:60" outlineLevel="1">
      <c r="A115" s="238">
        <v>31</v>
      </c>
      <c r="B115" s="239" t="s">
        <v>291</v>
      </c>
      <c r="C115" s="259" t="s">
        <v>292</v>
      </c>
      <c r="D115" s="240" t="s">
        <v>171</v>
      </c>
      <c r="E115" s="241">
        <v>14.968999999999999</v>
      </c>
      <c r="F115" s="242"/>
      <c r="G115" s="243">
        <f>ROUND(E115*F115,2)</f>
        <v>0</v>
      </c>
      <c r="H115" s="242"/>
      <c r="I115" s="243">
        <f>ROUND(E115*H115,2)</f>
        <v>0</v>
      </c>
      <c r="J115" s="242"/>
      <c r="K115" s="243">
        <f>ROUND(E115*J115,2)</f>
        <v>0</v>
      </c>
      <c r="L115" s="243">
        <v>15</v>
      </c>
      <c r="M115" s="243">
        <f>G115*(1+L115/100)</f>
        <v>0</v>
      </c>
      <c r="N115" s="241">
        <v>2.1000000000000001E-4</v>
      </c>
      <c r="O115" s="241">
        <f>ROUND(E115*N115,2)</f>
        <v>0</v>
      </c>
      <c r="P115" s="241">
        <v>0</v>
      </c>
      <c r="Q115" s="241">
        <f>ROUND(E115*P115,2)</f>
        <v>0</v>
      </c>
      <c r="R115" s="243" t="s">
        <v>293</v>
      </c>
      <c r="S115" s="243" t="s">
        <v>160</v>
      </c>
      <c r="T115" s="244" t="s">
        <v>160</v>
      </c>
      <c r="U115" s="226">
        <v>0.1</v>
      </c>
      <c r="V115" s="226">
        <f>ROUND(E115*U115,2)</f>
        <v>1.5</v>
      </c>
      <c r="W115" s="226"/>
      <c r="X115" s="226" t="s">
        <v>161</v>
      </c>
      <c r="Y115" s="215"/>
      <c r="Z115" s="215"/>
      <c r="AA115" s="215"/>
      <c r="AB115" s="215"/>
      <c r="AC115" s="215"/>
      <c r="AD115" s="215"/>
      <c r="AE115" s="215"/>
      <c r="AF115" s="215"/>
      <c r="AG115" s="215" t="s">
        <v>162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>
      <c r="A116" s="222"/>
      <c r="B116" s="223"/>
      <c r="C116" s="261" t="s">
        <v>294</v>
      </c>
      <c r="D116" s="228"/>
      <c r="E116" s="229">
        <v>13.67</v>
      </c>
      <c r="F116" s="226"/>
      <c r="G116" s="226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166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>
      <c r="A117" s="222"/>
      <c r="B117" s="223"/>
      <c r="C117" s="261" t="s">
        <v>295</v>
      </c>
      <c r="D117" s="228"/>
      <c r="E117" s="229">
        <v>1.2989999999999999</v>
      </c>
      <c r="F117" s="226"/>
      <c r="G117" s="226"/>
      <c r="H117" s="226"/>
      <c r="I117" s="226"/>
      <c r="J117" s="226"/>
      <c r="K117" s="226"/>
      <c r="L117" s="226"/>
      <c r="M117" s="226"/>
      <c r="N117" s="225"/>
      <c r="O117" s="225"/>
      <c r="P117" s="225"/>
      <c r="Q117" s="225"/>
      <c r="R117" s="226"/>
      <c r="S117" s="226"/>
      <c r="T117" s="226"/>
      <c r="U117" s="226"/>
      <c r="V117" s="226"/>
      <c r="W117" s="226"/>
      <c r="X117" s="226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166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>
      <c r="A118" s="249">
        <v>32</v>
      </c>
      <c r="B118" s="250" t="s">
        <v>296</v>
      </c>
      <c r="C118" s="264" t="s">
        <v>297</v>
      </c>
      <c r="D118" s="251" t="s">
        <v>171</v>
      </c>
      <c r="E118" s="252">
        <v>14.968999999999999</v>
      </c>
      <c r="F118" s="253"/>
      <c r="G118" s="254">
        <f>ROUND(E118*F118,2)</f>
        <v>0</v>
      </c>
      <c r="H118" s="253"/>
      <c r="I118" s="254">
        <f>ROUND(E118*H118,2)</f>
        <v>0</v>
      </c>
      <c r="J118" s="253"/>
      <c r="K118" s="254">
        <f>ROUND(E118*J118,2)</f>
        <v>0</v>
      </c>
      <c r="L118" s="254">
        <v>15</v>
      </c>
      <c r="M118" s="254">
        <f>G118*(1+L118/100)</f>
        <v>0</v>
      </c>
      <c r="N118" s="252">
        <v>3.6800000000000001E-3</v>
      </c>
      <c r="O118" s="252">
        <f>ROUND(E118*N118,2)</f>
        <v>0.06</v>
      </c>
      <c r="P118" s="252">
        <v>0</v>
      </c>
      <c r="Q118" s="252">
        <f>ROUND(E118*P118,2)</f>
        <v>0</v>
      </c>
      <c r="R118" s="254" t="s">
        <v>293</v>
      </c>
      <c r="S118" s="254" t="s">
        <v>160</v>
      </c>
      <c r="T118" s="255" t="s">
        <v>202</v>
      </c>
      <c r="U118" s="226">
        <v>0.39</v>
      </c>
      <c r="V118" s="226">
        <f>ROUND(E118*U118,2)</f>
        <v>5.84</v>
      </c>
      <c r="W118" s="226"/>
      <c r="X118" s="226" t="s">
        <v>161</v>
      </c>
      <c r="Y118" s="215"/>
      <c r="Z118" s="215"/>
      <c r="AA118" s="215"/>
      <c r="AB118" s="215"/>
      <c r="AC118" s="215"/>
      <c r="AD118" s="215"/>
      <c r="AE118" s="215"/>
      <c r="AF118" s="215"/>
      <c r="AG118" s="215" t="s">
        <v>298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38">
        <v>33</v>
      </c>
      <c r="B119" s="239" t="s">
        <v>299</v>
      </c>
      <c r="C119" s="259" t="s">
        <v>300</v>
      </c>
      <c r="D119" s="240" t="s">
        <v>186</v>
      </c>
      <c r="E119" s="241">
        <v>15.16</v>
      </c>
      <c r="F119" s="242"/>
      <c r="G119" s="243">
        <f>ROUND(E119*F119,2)</f>
        <v>0</v>
      </c>
      <c r="H119" s="242"/>
      <c r="I119" s="243">
        <f>ROUND(E119*H119,2)</f>
        <v>0</v>
      </c>
      <c r="J119" s="242"/>
      <c r="K119" s="243">
        <f>ROUND(E119*J119,2)</f>
        <v>0</v>
      </c>
      <c r="L119" s="243">
        <v>15</v>
      </c>
      <c r="M119" s="243">
        <f>G119*(1+L119/100)</f>
        <v>0</v>
      </c>
      <c r="N119" s="241">
        <v>3.2000000000000003E-4</v>
      </c>
      <c r="O119" s="241">
        <f>ROUND(E119*N119,2)</f>
        <v>0</v>
      </c>
      <c r="P119" s="241">
        <v>0</v>
      </c>
      <c r="Q119" s="241">
        <f>ROUND(E119*P119,2)</f>
        <v>0</v>
      </c>
      <c r="R119" s="243" t="s">
        <v>293</v>
      </c>
      <c r="S119" s="243" t="s">
        <v>160</v>
      </c>
      <c r="T119" s="244" t="s">
        <v>202</v>
      </c>
      <c r="U119" s="226">
        <v>0.11</v>
      </c>
      <c r="V119" s="226">
        <f>ROUND(E119*U119,2)</f>
        <v>1.67</v>
      </c>
      <c r="W119" s="226"/>
      <c r="X119" s="226" t="s">
        <v>161</v>
      </c>
      <c r="Y119" s="215"/>
      <c r="Z119" s="215"/>
      <c r="AA119" s="215"/>
      <c r="AB119" s="215"/>
      <c r="AC119" s="215"/>
      <c r="AD119" s="215"/>
      <c r="AE119" s="215"/>
      <c r="AF119" s="215"/>
      <c r="AG119" s="215" t="s">
        <v>298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>
      <c r="A120" s="222"/>
      <c r="B120" s="223"/>
      <c r="C120" s="261" t="s">
        <v>301</v>
      </c>
      <c r="D120" s="228"/>
      <c r="E120" s="229">
        <v>10.9</v>
      </c>
      <c r="F120" s="226"/>
      <c r="G120" s="226"/>
      <c r="H120" s="226"/>
      <c r="I120" s="226"/>
      <c r="J120" s="226"/>
      <c r="K120" s="226"/>
      <c r="L120" s="226"/>
      <c r="M120" s="226"/>
      <c r="N120" s="225"/>
      <c r="O120" s="225"/>
      <c r="P120" s="225"/>
      <c r="Q120" s="225"/>
      <c r="R120" s="226"/>
      <c r="S120" s="226"/>
      <c r="T120" s="226"/>
      <c r="U120" s="226"/>
      <c r="V120" s="226"/>
      <c r="W120" s="226"/>
      <c r="X120" s="226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166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>
      <c r="A121" s="222"/>
      <c r="B121" s="223"/>
      <c r="C121" s="261" t="s">
        <v>302</v>
      </c>
      <c r="D121" s="228"/>
      <c r="E121" s="229">
        <v>4.26</v>
      </c>
      <c r="F121" s="226"/>
      <c r="G121" s="226"/>
      <c r="H121" s="226"/>
      <c r="I121" s="226"/>
      <c r="J121" s="226"/>
      <c r="K121" s="226"/>
      <c r="L121" s="226"/>
      <c r="M121" s="226"/>
      <c r="N121" s="225"/>
      <c r="O121" s="225"/>
      <c r="P121" s="225"/>
      <c r="Q121" s="225"/>
      <c r="R121" s="226"/>
      <c r="S121" s="226"/>
      <c r="T121" s="226"/>
      <c r="U121" s="226"/>
      <c r="V121" s="226"/>
      <c r="W121" s="226"/>
      <c r="X121" s="226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166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>
      <c r="A122" s="222">
        <v>34</v>
      </c>
      <c r="B122" s="223" t="s">
        <v>303</v>
      </c>
      <c r="C122" s="265" t="s">
        <v>304</v>
      </c>
      <c r="D122" s="224" t="s">
        <v>0</v>
      </c>
      <c r="E122" s="256"/>
      <c r="F122" s="227"/>
      <c r="G122" s="226">
        <f>ROUND(E122*F122,2)</f>
        <v>0</v>
      </c>
      <c r="H122" s="227"/>
      <c r="I122" s="226">
        <f>ROUND(E122*H122,2)</f>
        <v>0</v>
      </c>
      <c r="J122" s="227"/>
      <c r="K122" s="226">
        <f>ROUND(E122*J122,2)</f>
        <v>0</v>
      </c>
      <c r="L122" s="226">
        <v>15</v>
      </c>
      <c r="M122" s="226">
        <f>G122*(1+L122/100)</f>
        <v>0</v>
      </c>
      <c r="N122" s="225">
        <v>0</v>
      </c>
      <c r="O122" s="225">
        <f>ROUND(E122*N122,2)</f>
        <v>0</v>
      </c>
      <c r="P122" s="225">
        <v>0</v>
      </c>
      <c r="Q122" s="225">
        <f>ROUND(E122*P122,2)</f>
        <v>0</v>
      </c>
      <c r="R122" s="226" t="s">
        <v>293</v>
      </c>
      <c r="S122" s="226" t="s">
        <v>160</v>
      </c>
      <c r="T122" s="226" t="s">
        <v>160</v>
      </c>
      <c r="U122" s="226">
        <v>0</v>
      </c>
      <c r="V122" s="226">
        <f>ROUND(E122*U122,2)</f>
        <v>0</v>
      </c>
      <c r="W122" s="226"/>
      <c r="X122" s="226" t="s">
        <v>288</v>
      </c>
      <c r="Y122" s="215"/>
      <c r="Z122" s="215"/>
      <c r="AA122" s="215"/>
      <c r="AB122" s="215"/>
      <c r="AC122" s="215"/>
      <c r="AD122" s="215"/>
      <c r="AE122" s="215"/>
      <c r="AF122" s="215"/>
      <c r="AG122" s="215" t="s">
        <v>289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>
      <c r="A123" s="222"/>
      <c r="B123" s="223"/>
      <c r="C123" s="266" t="s">
        <v>305</v>
      </c>
      <c r="D123" s="257"/>
      <c r="E123" s="257"/>
      <c r="F123" s="257"/>
      <c r="G123" s="257"/>
      <c r="H123" s="226"/>
      <c r="I123" s="226"/>
      <c r="J123" s="226"/>
      <c r="K123" s="226"/>
      <c r="L123" s="226"/>
      <c r="M123" s="226"/>
      <c r="N123" s="225"/>
      <c r="O123" s="225"/>
      <c r="P123" s="225"/>
      <c r="Q123" s="225"/>
      <c r="R123" s="226"/>
      <c r="S123" s="226"/>
      <c r="T123" s="226"/>
      <c r="U123" s="226"/>
      <c r="V123" s="226"/>
      <c r="W123" s="226"/>
      <c r="X123" s="226"/>
      <c r="Y123" s="215"/>
      <c r="Z123" s="215"/>
      <c r="AA123" s="215"/>
      <c r="AB123" s="215"/>
      <c r="AC123" s="215"/>
      <c r="AD123" s="215"/>
      <c r="AE123" s="215"/>
      <c r="AF123" s="215"/>
      <c r="AG123" s="215" t="s">
        <v>164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>
      <c r="A124" s="231" t="s">
        <v>154</v>
      </c>
      <c r="B124" s="232" t="s">
        <v>93</v>
      </c>
      <c r="C124" s="258" t="s">
        <v>94</v>
      </c>
      <c r="D124" s="233"/>
      <c r="E124" s="234"/>
      <c r="F124" s="235"/>
      <c r="G124" s="235">
        <f>SUMIF(AG125:AG125,"&lt;&gt;NOR",G125:G125)</f>
        <v>0</v>
      </c>
      <c r="H124" s="235"/>
      <c r="I124" s="235">
        <f>SUM(I125:I125)</f>
        <v>0</v>
      </c>
      <c r="J124" s="235"/>
      <c r="K124" s="235">
        <f>SUM(K125:K125)</f>
        <v>0</v>
      </c>
      <c r="L124" s="235"/>
      <c r="M124" s="235">
        <f>SUM(M125:M125)</f>
        <v>0</v>
      </c>
      <c r="N124" s="234"/>
      <c r="O124" s="234">
        <f>SUM(O125:O125)</f>
        <v>0</v>
      </c>
      <c r="P124" s="234"/>
      <c r="Q124" s="234">
        <f>SUM(Q125:Q125)</f>
        <v>0</v>
      </c>
      <c r="R124" s="235"/>
      <c r="S124" s="235"/>
      <c r="T124" s="236"/>
      <c r="U124" s="230"/>
      <c r="V124" s="230">
        <f>SUM(V125:V125)</f>
        <v>0</v>
      </c>
      <c r="W124" s="230"/>
      <c r="X124" s="230"/>
      <c r="AG124" t="s">
        <v>155</v>
      </c>
    </row>
    <row r="125" spans="1:60" outlineLevel="1">
      <c r="A125" s="249">
        <v>35</v>
      </c>
      <c r="B125" s="250" t="s">
        <v>306</v>
      </c>
      <c r="C125" s="264" t="s">
        <v>307</v>
      </c>
      <c r="D125" s="251" t="s">
        <v>308</v>
      </c>
      <c r="E125" s="252">
        <v>1</v>
      </c>
      <c r="F125" s="253"/>
      <c r="G125" s="254">
        <f>ROUND(E125*F125,2)</f>
        <v>0</v>
      </c>
      <c r="H125" s="253"/>
      <c r="I125" s="254">
        <f>ROUND(E125*H125,2)</f>
        <v>0</v>
      </c>
      <c r="J125" s="253"/>
      <c r="K125" s="254">
        <f>ROUND(E125*J125,2)</f>
        <v>0</v>
      </c>
      <c r="L125" s="254">
        <v>15</v>
      </c>
      <c r="M125" s="254">
        <f>G125*(1+L125/100)</f>
        <v>0</v>
      </c>
      <c r="N125" s="252">
        <v>0</v>
      </c>
      <c r="O125" s="252">
        <f>ROUND(E125*N125,2)</f>
        <v>0</v>
      </c>
      <c r="P125" s="252">
        <v>0</v>
      </c>
      <c r="Q125" s="252">
        <f>ROUND(E125*P125,2)</f>
        <v>0</v>
      </c>
      <c r="R125" s="254"/>
      <c r="S125" s="254" t="s">
        <v>201</v>
      </c>
      <c r="T125" s="255" t="s">
        <v>202</v>
      </c>
      <c r="U125" s="226">
        <v>0</v>
      </c>
      <c r="V125" s="226">
        <f>ROUND(E125*U125,2)</f>
        <v>0</v>
      </c>
      <c r="W125" s="226"/>
      <c r="X125" s="226" t="s">
        <v>161</v>
      </c>
      <c r="Y125" s="215"/>
      <c r="Z125" s="215"/>
      <c r="AA125" s="215"/>
      <c r="AB125" s="215"/>
      <c r="AC125" s="215"/>
      <c r="AD125" s="215"/>
      <c r="AE125" s="215"/>
      <c r="AF125" s="215"/>
      <c r="AG125" s="215" t="s">
        <v>298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>
      <c r="A126" s="231" t="s">
        <v>154</v>
      </c>
      <c r="B126" s="232" t="s">
        <v>95</v>
      </c>
      <c r="C126" s="258" t="s">
        <v>96</v>
      </c>
      <c r="D126" s="233"/>
      <c r="E126" s="234"/>
      <c r="F126" s="235"/>
      <c r="G126" s="235">
        <f>SUMIF(AG127:AG139,"&lt;&gt;NOR",G127:G139)</f>
        <v>0</v>
      </c>
      <c r="H126" s="235"/>
      <c r="I126" s="235">
        <f>SUM(I127:I139)</f>
        <v>0</v>
      </c>
      <c r="J126" s="235"/>
      <c r="K126" s="235">
        <f>SUM(K127:K139)</f>
        <v>0</v>
      </c>
      <c r="L126" s="235"/>
      <c r="M126" s="235">
        <f>SUM(M127:M139)</f>
        <v>0</v>
      </c>
      <c r="N126" s="234"/>
      <c r="O126" s="234">
        <f>SUM(O127:O139)</f>
        <v>0.01</v>
      </c>
      <c r="P126" s="234"/>
      <c r="Q126" s="234">
        <f>SUM(Q127:Q139)</f>
        <v>0</v>
      </c>
      <c r="R126" s="235"/>
      <c r="S126" s="235"/>
      <c r="T126" s="236"/>
      <c r="U126" s="230"/>
      <c r="V126" s="230">
        <f>SUM(V127:V139)</f>
        <v>7.3400000000000007</v>
      </c>
      <c r="W126" s="230"/>
      <c r="X126" s="230"/>
      <c r="AG126" t="s">
        <v>155</v>
      </c>
    </row>
    <row r="127" spans="1:60" outlineLevel="1">
      <c r="A127" s="238">
        <v>36</v>
      </c>
      <c r="B127" s="239" t="s">
        <v>309</v>
      </c>
      <c r="C127" s="259" t="s">
        <v>310</v>
      </c>
      <c r="D127" s="240" t="s">
        <v>186</v>
      </c>
      <c r="E127" s="241">
        <v>10</v>
      </c>
      <c r="F127" s="242"/>
      <c r="G127" s="243">
        <f>ROUND(E127*F127,2)</f>
        <v>0</v>
      </c>
      <c r="H127" s="242"/>
      <c r="I127" s="243">
        <f>ROUND(E127*H127,2)</f>
        <v>0</v>
      </c>
      <c r="J127" s="242"/>
      <c r="K127" s="243">
        <f>ROUND(E127*J127,2)</f>
        <v>0</v>
      </c>
      <c r="L127" s="243">
        <v>15</v>
      </c>
      <c r="M127" s="243">
        <f>G127*(1+L127/100)</f>
        <v>0</v>
      </c>
      <c r="N127" s="241">
        <v>5.1999999999999995E-4</v>
      </c>
      <c r="O127" s="241">
        <f>ROUND(E127*N127,2)</f>
        <v>0.01</v>
      </c>
      <c r="P127" s="241">
        <v>0</v>
      </c>
      <c r="Q127" s="241">
        <f>ROUND(E127*P127,2)</f>
        <v>0</v>
      </c>
      <c r="R127" s="243" t="s">
        <v>311</v>
      </c>
      <c r="S127" s="243" t="s">
        <v>160</v>
      </c>
      <c r="T127" s="244" t="s">
        <v>202</v>
      </c>
      <c r="U127" s="226">
        <v>0.52900000000000003</v>
      </c>
      <c r="V127" s="226">
        <f>ROUND(E127*U127,2)</f>
        <v>5.29</v>
      </c>
      <c r="W127" s="226"/>
      <c r="X127" s="226" t="s">
        <v>161</v>
      </c>
      <c r="Y127" s="215"/>
      <c r="Z127" s="215"/>
      <c r="AA127" s="215"/>
      <c r="AB127" s="215"/>
      <c r="AC127" s="215"/>
      <c r="AD127" s="215"/>
      <c r="AE127" s="215"/>
      <c r="AF127" s="215"/>
      <c r="AG127" s="215" t="s">
        <v>298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>
      <c r="A128" s="222"/>
      <c r="B128" s="223"/>
      <c r="C128" s="260" t="s">
        <v>312</v>
      </c>
      <c r="D128" s="245"/>
      <c r="E128" s="245"/>
      <c r="F128" s="245"/>
      <c r="G128" s="245"/>
      <c r="H128" s="226"/>
      <c r="I128" s="226"/>
      <c r="J128" s="226"/>
      <c r="K128" s="226"/>
      <c r="L128" s="226"/>
      <c r="M128" s="226"/>
      <c r="N128" s="225"/>
      <c r="O128" s="225"/>
      <c r="P128" s="225"/>
      <c r="Q128" s="225"/>
      <c r="R128" s="226"/>
      <c r="S128" s="226"/>
      <c r="T128" s="226"/>
      <c r="U128" s="226"/>
      <c r="V128" s="226"/>
      <c r="W128" s="226"/>
      <c r="X128" s="226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164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>
      <c r="A129" s="238">
        <v>37</v>
      </c>
      <c r="B129" s="239" t="s">
        <v>313</v>
      </c>
      <c r="C129" s="259" t="s">
        <v>314</v>
      </c>
      <c r="D129" s="240" t="s">
        <v>176</v>
      </c>
      <c r="E129" s="241">
        <v>1</v>
      </c>
      <c r="F129" s="242"/>
      <c r="G129" s="243">
        <f>ROUND(E129*F129,2)</f>
        <v>0</v>
      </c>
      <c r="H129" s="242"/>
      <c r="I129" s="243">
        <f>ROUND(E129*H129,2)</f>
        <v>0</v>
      </c>
      <c r="J129" s="242"/>
      <c r="K129" s="243">
        <f>ROUND(E129*J129,2)</f>
        <v>0</v>
      </c>
      <c r="L129" s="243">
        <v>15</v>
      </c>
      <c r="M129" s="243">
        <f>G129*(1+L129/100)</f>
        <v>0</v>
      </c>
      <c r="N129" s="241">
        <v>0</v>
      </c>
      <c r="O129" s="241">
        <f>ROUND(E129*N129,2)</f>
        <v>0</v>
      </c>
      <c r="P129" s="241">
        <v>0</v>
      </c>
      <c r="Q129" s="241">
        <f>ROUND(E129*P129,2)</f>
        <v>0</v>
      </c>
      <c r="R129" s="243" t="s">
        <v>311</v>
      </c>
      <c r="S129" s="243" t="s">
        <v>160</v>
      </c>
      <c r="T129" s="244" t="s">
        <v>202</v>
      </c>
      <c r="U129" s="226">
        <v>0.157</v>
      </c>
      <c r="V129" s="226">
        <f>ROUND(E129*U129,2)</f>
        <v>0.16</v>
      </c>
      <c r="W129" s="226"/>
      <c r="X129" s="226" t="s">
        <v>161</v>
      </c>
      <c r="Y129" s="215"/>
      <c r="Z129" s="215"/>
      <c r="AA129" s="215"/>
      <c r="AB129" s="215"/>
      <c r="AC129" s="215"/>
      <c r="AD129" s="215"/>
      <c r="AE129" s="215"/>
      <c r="AF129" s="215"/>
      <c r="AG129" s="215" t="s">
        <v>298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22"/>
      <c r="B130" s="223"/>
      <c r="C130" s="260" t="s">
        <v>315</v>
      </c>
      <c r="D130" s="245"/>
      <c r="E130" s="245"/>
      <c r="F130" s="245"/>
      <c r="G130" s="245"/>
      <c r="H130" s="226"/>
      <c r="I130" s="226"/>
      <c r="J130" s="226"/>
      <c r="K130" s="226"/>
      <c r="L130" s="226"/>
      <c r="M130" s="226"/>
      <c r="N130" s="225"/>
      <c r="O130" s="225"/>
      <c r="P130" s="225"/>
      <c r="Q130" s="225"/>
      <c r="R130" s="226"/>
      <c r="S130" s="226"/>
      <c r="T130" s="226"/>
      <c r="U130" s="226"/>
      <c r="V130" s="226"/>
      <c r="W130" s="226"/>
      <c r="X130" s="226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164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>
      <c r="A131" s="238">
        <v>38</v>
      </c>
      <c r="B131" s="239" t="s">
        <v>316</v>
      </c>
      <c r="C131" s="259" t="s">
        <v>317</v>
      </c>
      <c r="D131" s="240" t="s">
        <v>176</v>
      </c>
      <c r="E131" s="241">
        <v>4</v>
      </c>
      <c r="F131" s="242"/>
      <c r="G131" s="243">
        <f>ROUND(E131*F131,2)</f>
        <v>0</v>
      </c>
      <c r="H131" s="242"/>
      <c r="I131" s="243">
        <f>ROUND(E131*H131,2)</f>
        <v>0</v>
      </c>
      <c r="J131" s="242"/>
      <c r="K131" s="243">
        <f>ROUND(E131*J131,2)</f>
        <v>0</v>
      </c>
      <c r="L131" s="243">
        <v>15</v>
      </c>
      <c r="M131" s="243">
        <f>G131*(1+L131/100)</f>
        <v>0</v>
      </c>
      <c r="N131" s="241">
        <v>0</v>
      </c>
      <c r="O131" s="241">
        <f>ROUND(E131*N131,2)</f>
        <v>0</v>
      </c>
      <c r="P131" s="241">
        <v>0</v>
      </c>
      <c r="Q131" s="241">
        <f>ROUND(E131*P131,2)</f>
        <v>0</v>
      </c>
      <c r="R131" s="243" t="s">
        <v>311</v>
      </c>
      <c r="S131" s="243" t="s">
        <v>160</v>
      </c>
      <c r="T131" s="244" t="s">
        <v>202</v>
      </c>
      <c r="U131" s="226">
        <v>0.17399999999999999</v>
      </c>
      <c r="V131" s="226">
        <f>ROUND(E131*U131,2)</f>
        <v>0.7</v>
      </c>
      <c r="W131" s="226"/>
      <c r="X131" s="226" t="s">
        <v>161</v>
      </c>
      <c r="Y131" s="215"/>
      <c r="Z131" s="215"/>
      <c r="AA131" s="215"/>
      <c r="AB131" s="215"/>
      <c r="AC131" s="215"/>
      <c r="AD131" s="215"/>
      <c r="AE131" s="215"/>
      <c r="AF131" s="215"/>
      <c r="AG131" s="215" t="s">
        <v>298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>
      <c r="A132" s="222"/>
      <c r="B132" s="223"/>
      <c r="C132" s="260" t="s">
        <v>315</v>
      </c>
      <c r="D132" s="245"/>
      <c r="E132" s="245"/>
      <c r="F132" s="245"/>
      <c r="G132" s="245"/>
      <c r="H132" s="226"/>
      <c r="I132" s="226"/>
      <c r="J132" s="226"/>
      <c r="K132" s="226"/>
      <c r="L132" s="226"/>
      <c r="M132" s="226"/>
      <c r="N132" s="225"/>
      <c r="O132" s="225"/>
      <c r="P132" s="225"/>
      <c r="Q132" s="225"/>
      <c r="R132" s="226"/>
      <c r="S132" s="226"/>
      <c r="T132" s="226"/>
      <c r="U132" s="226"/>
      <c r="V132" s="226"/>
      <c r="W132" s="226"/>
      <c r="X132" s="226"/>
      <c r="Y132" s="215"/>
      <c r="Z132" s="215"/>
      <c r="AA132" s="215"/>
      <c r="AB132" s="215"/>
      <c r="AC132" s="215"/>
      <c r="AD132" s="215"/>
      <c r="AE132" s="215"/>
      <c r="AF132" s="215"/>
      <c r="AG132" s="215" t="s">
        <v>164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>
      <c r="A133" s="238">
        <v>39</v>
      </c>
      <c r="B133" s="239" t="s">
        <v>318</v>
      </c>
      <c r="C133" s="259" t="s">
        <v>319</v>
      </c>
      <c r="D133" s="240" t="s">
        <v>176</v>
      </c>
      <c r="E133" s="241">
        <v>1</v>
      </c>
      <c r="F133" s="242"/>
      <c r="G133" s="243">
        <f>ROUND(E133*F133,2)</f>
        <v>0</v>
      </c>
      <c r="H133" s="242"/>
      <c r="I133" s="243">
        <f>ROUND(E133*H133,2)</f>
        <v>0</v>
      </c>
      <c r="J133" s="242"/>
      <c r="K133" s="243">
        <f>ROUND(E133*J133,2)</f>
        <v>0</v>
      </c>
      <c r="L133" s="243">
        <v>15</v>
      </c>
      <c r="M133" s="243">
        <f>G133*(1+L133/100)</f>
        <v>0</v>
      </c>
      <c r="N133" s="241">
        <v>0</v>
      </c>
      <c r="O133" s="241">
        <f>ROUND(E133*N133,2)</f>
        <v>0</v>
      </c>
      <c r="P133" s="241">
        <v>0</v>
      </c>
      <c r="Q133" s="241">
        <f>ROUND(E133*P133,2)</f>
        <v>0</v>
      </c>
      <c r="R133" s="243" t="s">
        <v>311</v>
      </c>
      <c r="S133" s="243" t="s">
        <v>160</v>
      </c>
      <c r="T133" s="244" t="s">
        <v>202</v>
      </c>
      <c r="U133" s="226">
        <v>0.25900000000000001</v>
      </c>
      <c r="V133" s="226">
        <f>ROUND(E133*U133,2)</f>
        <v>0.26</v>
      </c>
      <c r="W133" s="226"/>
      <c r="X133" s="226" t="s">
        <v>161</v>
      </c>
      <c r="Y133" s="215"/>
      <c r="Z133" s="215"/>
      <c r="AA133" s="215"/>
      <c r="AB133" s="215"/>
      <c r="AC133" s="215"/>
      <c r="AD133" s="215"/>
      <c r="AE133" s="215"/>
      <c r="AF133" s="215"/>
      <c r="AG133" s="215" t="s">
        <v>298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>
      <c r="A134" s="222"/>
      <c r="B134" s="223"/>
      <c r="C134" s="260" t="s">
        <v>315</v>
      </c>
      <c r="D134" s="245"/>
      <c r="E134" s="245"/>
      <c r="F134" s="245"/>
      <c r="G134" s="245"/>
      <c r="H134" s="226"/>
      <c r="I134" s="226"/>
      <c r="J134" s="226"/>
      <c r="K134" s="226"/>
      <c r="L134" s="226"/>
      <c r="M134" s="226"/>
      <c r="N134" s="225"/>
      <c r="O134" s="225"/>
      <c r="P134" s="225"/>
      <c r="Q134" s="225"/>
      <c r="R134" s="226"/>
      <c r="S134" s="226"/>
      <c r="T134" s="226"/>
      <c r="U134" s="226"/>
      <c r="V134" s="226"/>
      <c r="W134" s="226"/>
      <c r="X134" s="226"/>
      <c r="Y134" s="215"/>
      <c r="Z134" s="215"/>
      <c r="AA134" s="215"/>
      <c r="AB134" s="215"/>
      <c r="AC134" s="215"/>
      <c r="AD134" s="215"/>
      <c r="AE134" s="215"/>
      <c r="AF134" s="215"/>
      <c r="AG134" s="215" t="s">
        <v>164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>
      <c r="A135" s="249">
        <v>40</v>
      </c>
      <c r="B135" s="250" t="s">
        <v>320</v>
      </c>
      <c r="C135" s="264" t="s">
        <v>321</v>
      </c>
      <c r="D135" s="251" t="s">
        <v>186</v>
      </c>
      <c r="E135" s="252">
        <v>10</v>
      </c>
      <c r="F135" s="253"/>
      <c r="G135" s="254">
        <f>ROUND(E135*F135,2)</f>
        <v>0</v>
      </c>
      <c r="H135" s="253"/>
      <c r="I135" s="254">
        <f>ROUND(E135*H135,2)</f>
        <v>0</v>
      </c>
      <c r="J135" s="253"/>
      <c r="K135" s="254">
        <f>ROUND(E135*J135,2)</f>
        <v>0</v>
      </c>
      <c r="L135" s="254">
        <v>15</v>
      </c>
      <c r="M135" s="254">
        <f>G135*(1+L135/100)</f>
        <v>0</v>
      </c>
      <c r="N135" s="252">
        <v>0</v>
      </c>
      <c r="O135" s="252">
        <f>ROUND(E135*N135,2)</f>
        <v>0</v>
      </c>
      <c r="P135" s="252">
        <v>0</v>
      </c>
      <c r="Q135" s="252">
        <f>ROUND(E135*P135,2)</f>
        <v>0</v>
      </c>
      <c r="R135" s="254" t="s">
        <v>311</v>
      </c>
      <c r="S135" s="254" t="s">
        <v>160</v>
      </c>
      <c r="T135" s="255" t="s">
        <v>202</v>
      </c>
      <c r="U135" s="226">
        <v>4.8000000000000001E-2</v>
      </c>
      <c r="V135" s="226">
        <f>ROUND(E135*U135,2)</f>
        <v>0.48</v>
      </c>
      <c r="W135" s="226"/>
      <c r="X135" s="226" t="s">
        <v>161</v>
      </c>
      <c r="Y135" s="215"/>
      <c r="Z135" s="215"/>
      <c r="AA135" s="215"/>
      <c r="AB135" s="215"/>
      <c r="AC135" s="215"/>
      <c r="AD135" s="215"/>
      <c r="AE135" s="215"/>
      <c r="AF135" s="215"/>
      <c r="AG135" s="215" t="s">
        <v>298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ht="20.399999999999999" outlineLevel="1">
      <c r="A136" s="249">
        <v>41</v>
      </c>
      <c r="B136" s="250" t="s">
        <v>322</v>
      </c>
      <c r="C136" s="264" t="s">
        <v>323</v>
      </c>
      <c r="D136" s="251" t="s">
        <v>176</v>
      </c>
      <c r="E136" s="252">
        <v>1</v>
      </c>
      <c r="F136" s="253"/>
      <c r="G136" s="254">
        <f>ROUND(E136*F136,2)</f>
        <v>0</v>
      </c>
      <c r="H136" s="253"/>
      <c r="I136" s="254">
        <f>ROUND(E136*H136,2)</f>
        <v>0</v>
      </c>
      <c r="J136" s="253"/>
      <c r="K136" s="254">
        <f>ROUND(E136*J136,2)</f>
        <v>0</v>
      </c>
      <c r="L136" s="254">
        <v>15</v>
      </c>
      <c r="M136" s="254">
        <f>G136*(1+L136/100)</f>
        <v>0</v>
      </c>
      <c r="N136" s="252">
        <v>0</v>
      </c>
      <c r="O136" s="252">
        <f>ROUND(E136*N136,2)</f>
        <v>0</v>
      </c>
      <c r="P136" s="252">
        <v>0</v>
      </c>
      <c r="Q136" s="252">
        <f>ROUND(E136*P136,2)</f>
        <v>0</v>
      </c>
      <c r="R136" s="254" t="s">
        <v>324</v>
      </c>
      <c r="S136" s="254" t="s">
        <v>160</v>
      </c>
      <c r="T136" s="255" t="s">
        <v>202</v>
      </c>
      <c r="U136" s="226">
        <v>0.45</v>
      </c>
      <c r="V136" s="226">
        <f>ROUND(E136*U136,2)</f>
        <v>0.45</v>
      </c>
      <c r="W136" s="226"/>
      <c r="X136" s="226" t="s">
        <v>161</v>
      </c>
      <c r="Y136" s="215"/>
      <c r="Z136" s="215"/>
      <c r="AA136" s="215"/>
      <c r="AB136" s="215"/>
      <c r="AC136" s="215"/>
      <c r="AD136" s="215"/>
      <c r="AE136" s="215"/>
      <c r="AF136" s="215"/>
      <c r="AG136" s="215" t="s">
        <v>298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>
      <c r="A137" s="238">
        <v>42</v>
      </c>
      <c r="B137" s="239" t="s">
        <v>325</v>
      </c>
      <c r="C137" s="259" t="s">
        <v>326</v>
      </c>
      <c r="D137" s="240" t="s">
        <v>327</v>
      </c>
      <c r="E137" s="241">
        <v>2</v>
      </c>
      <c r="F137" s="242"/>
      <c r="G137" s="243">
        <f>ROUND(E137*F137,2)</f>
        <v>0</v>
      </c>
      <c r="H137" s="242"/>
      <c r="I137" s="243">
        <f>ROUND(E137*H137,2)</f>
        <v>0</v>
      </c>
      <c r="J137" s="242"/>
      <c r="K137" s="243">
        <f>ROUND(E137*J137,2)</f>
        <v>0</v>
      </c>
      <c r="L137" s="243">
        <v>15</v>
      </c>
      <c r="M137" s="243">
        <f>G137*(1+L137/100)</f>
        <v>0</v>
      </c>
      <c r="N137" s="241">
        <v>0</v>
      </c>
      <c r="O137" s="241">
        <f>ROUND(E137*N137,2)</f>
        <v>0</v>
      </c>
      <c r="P137" s="241">
        <v>0</v>
      </c>
      <c r="Q137" s="241">
        <f>ROUND(E137*P137,2)</f>
        <v>0</v>
      </c>
      <c r="R137" s="243"/>
      <c r="S137" s="243" t="s">
        <v>201</v>
      </c>
      <c r="T137" s="244" t="s">
        <v>202</v>
      </c>
      <c r="U137" s="226">
        <v>0</v>
      </c>
      <c r="V137" s="226">
        <f>ROUND(E137*U137,2)</f>
        <v>0</v>
      </c>
      <c r="W137" s="226"/>
      <c r="X137" s="226" t="s">
        <v>161</v>
      </c>
      <c r="Y137" s="215"/>
      <c r="Z137" s="215"/>
      <c r="AA137" s="215"/>
      <c r="AB137" s="215"/>
      <c r="AC137" s="215"/>
      <c r="AD137" s="215"/>
      <c r="AE137" s="215"/>
      <c r="AF137" s="215"/>
      <c r="AG137" s="215" t="s">
        <v>298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>
      <c r="A138" s="222">
        <v>43</v>
      </c>
      <c r="B138" s="223" t="s">
        <v>328</v>
      </c>
      <c r="C138" s="265" t="s">
        <v>329</v>
      </c>
      <c r="D138" s="224" t="s">
        <v>0</v>
      </c>
      <c r="E138" s="256"/>
      <c r="F138" s="227"/>
      <c r="G138" s="226">
        <f>ROUND(E138*F138,2)</f>
        <v>0</v>
      </c>
      <c r="H138" s="227"/>
      <c r="I138" s="226">
        <f>ROUND(E138*H138,2)</f>
        <v>0</v>
      </c>
      <c r="J138" s="227"/>
      <c r="K138" s="226">
        <f>ROUND(E138*J138,2)</f>
        <v>0</v>
      </c>
      <c r="L138" s="226">
        <v>15</v>
      </c>
      <c r="M138" s="226">
        <f>G138*(1+L138/100)</f>
        <v>0</v>
      </c>
      <c r="N138" s="225">
        <v>0</v>
      </c>
      <c r="O138" s="225">
        <f>ROUND(E138*N138,2)</f>
        <v>0</v>
      </c>
      <c r="P138" s="225">
        <v>0</v>
      </c>
      <c r="Q138" s="225">
        <f>ROUND(E138*P138,2)</f>
        <v>0</v>
      </c>
      <c r="R138" s="226" t="s">
        <v>311</v>
      </c>
      <c r="S138" s="226" t="s">
        <v>160</v>
      </c>
      <c r="T138" s="226" t="s">
        <v>160</v>
      </c>
      <c r="U138" s="226">
        <v>0</v>
      </c>
      <c r="V138" s="226">
        <f>ROUND(E138*U138,2)</f>
        <v>0</v>
      </c>
      <c r="W138" s="226"/>
      <c r="X138" s="226" t="s">
        <v>288</v>
      </c>
      <c r="Y138" s="215"/>
      <c r="Z138" s="215"/>
      <c r="AA138" s="215"/>
      <c r="AB138" s="215"/>
      <c r="AC138" s="215"/>
      <c r="AD138" s="215"/>
      <c r="AE138" s="215"/>
      <c r="AF138" s="215"/>
      <c r="AG138" s="215" t="s">
        <v>289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>
      <c r="A139" s="222"/>
      <c r="B139" s="223"/>
      <c r="C139" s="266" t="s">
        <v>330</v>
      </c>
      <c r="D139" s="257"/>
      <c r="E139" s="257"/>
      <c r="F139" s="257"/>
      <c r="G139" s="257"/>
      <c r="H139" s="226"/>
      <c r="I139" s="226"/>
      <c r="J139" s="226"/>
      <c r="K139" s="226"/>
      <c r="L139" s="226"/>
      <c r="M139" s="226"/>
      <c r="N139" s="225"/>
      <c r="O139" s="225"/>
      <c r="P139" s="225"/>
      <c r="Q139" s="225"/>
      <c r="R139" s="226"/>
      <c r="S139" s="226"/>
      <c r="T139" s="226"/>
      <c r="U139" s="226"/>
      <c r="V139" s="226"/>
      <c r="W139" s="226"/>
      <c r="X139" s="226"/>
      <c r="Y139" s="215"/>
      <c r="Z139" s="215"/>
      <c r="AA139" s="215"/>
      <c r="AB139" s="215"/>
      <c r="AC139" s="215"/>
      <c r="AD139" s="215"/>
      <c r="AE139" s="215"/>
      <c r="AF139" s="215"/>
      <c r="AG139" s="215" t="s">
        <v>164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>
      <c r="A140" s="231" t="s">
        <v>154</v>
      </c>
      <c r="B140" s="232" t="s">
        <v>97</v>
      </c>
      <c r="C140" s="258" t="s">
        <v>98</v>
      </c>
      <c r="D140" s="233"/>
      <c r="E140" s="234"/>
      <c r="F140" s="235"/>
      <c r="G140" s="235">
        <f>SUMIF(AG141:AG149,"&lt;&gt;NOR",G141:G149)</f>
        <v>0</v>
      </c>
      <c r="H140" s="235"/>
      <c r="I140" s="235">
        <f>SUM(I141:I149)</f>
        <v>0</v>
      </c>
      <c r="J140" s="235"/>
      <c r="K140" s="235">
        <f>SUM(K141:K149)</f>
        <v>0</v>
      </c>
      <c r="L140" s="235"/>
      <c r="M140" s="235">
        <f>SUM(M141:M149)</f>
        <v>0</v>
      </c>
      <c r="N140" s="234"/>
      <c r="O140" s="234">
        <f>SUM(O141:O149)</f>
        <v>0.06</v>
      </c>
      <c r="P140" s="234"/>
      <c r="Q140" s="234">
        <f>SUM(Q141:Q149)</f>
        <v>0</v>
      </c>
      <c r="R140" s="235"/>
      <c r="S140" s="235"/>
      <c r="T140" s="236"/>
      <c r="U140" s="230"/>
      <c r="V140" s="230">
        <f>SUM(V141:V149)</f>
        <v>12.84</v>
      </c>
      <c r="W140" s="230"/>
      <c r="X140" s="230"/>
      <c r="AG140" t="s">
        <v>155</v>
      </c>
    </row>
    <row r="141" spans="1:60" ht="20.399999999999999" outlineLevel="1">
      <c r="A141" s="238">
        <v>44</v>
      </c>
      <c r="B141" s="239" t="s">
        <v>331</v>
      </c>
      <c r="C141" s="259" t="s">
        <v>332</v>
      </c>
      <c r="D141" s="240" t="s">
        <v>186</v>
      </c>
      <c r="E141" s="241">
        <v>15</v>
      </c>
      <c r="F141" s="242"/>
      <c r="G141" s="243">
        <f>ROUND(E141*F141,2)</f>
        <v>0</v>
      </c>
      <c r="H141" s="242"/>
      <c r="I141" s="243">
        <f>ROUND(E141*H141,2)</f>
        <v>0</v>
      </c>
      <c r="J141" s="242"/>
      <c r="K141" s="243">
        <f>ROUND(E141*J141,2)</f>
        <v>0</v>
      </c>
      <c r="L141" s="243">
        <v>15</v>
      </c>
      <c r="M141" s="243">
        <f>G141*(1+L141/100)</f>
        <v>0</v>
      </c>
      <c r="N141" s="241">
        <v>3.9899999999999996E-3</v>
      </c>
      <c r="O141" s="241">
        <f>ROUND(E141*N141,2)</f>
        <v>0.06</v>
      </c>
      <c r="P141" s="241">
        <v>0</v>
      </c>
      <c r="Q141" s="241">
        <f>ROUND(E141*P141,2)</f>
        <v>0</v>
      </c>
      <c r="R141" s="243" t="s">
        <v>311</v>
      </c>
      <c r="S141" s="243" t="s">
        <v>160</v>
      </c>
      <c r="T141" s="244" t="s">
        <v>202</v>
      </c>
      <c r="U141" s="226">
        <v>0.54290000000000005</v>
      </c>
      <c r="V141" s="226">
        <f>ROUND(E141*U141,2)</f>
        <v>8.14</v>
      </c>
      <c r="W141" s="226"/>
      <c r="X141" s="226" t="s">
        <v>161</v>
      </c>
      <c r="Y141" s="215"/>
      <c r="Z141" s="215"/>
      <c r="AA141" s="215"/>
      <c r="AB141" s="215"/>
      <c r="AC141" s="215"/>
      <c r="AD141" s="215"/>
      <c r="AE141" s="215"/>
      <c r="AF141" s="215"/>
      <c r="AG141" s="215" t="s">
        <v>298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>
      <c r="A142" s="222"/>
      <c r="B142" s="223"/>
      <c r="C142" s="260" t="s">
        <v>333</v>
      </c>
      <c r="D142" s="245"/>
      <c r="E142" s="245"/>
      <c r="F142" s="245"/>
      <c r="G142" s="245"/>
      <c r="H142" s="226"/>
      <c r="I142" s="226"/>
      <c r="J142" s="226"/>
      <c r="K142" s="226"/>
      <c r="L142" s="226"/>
      <c r="M142" s="226"/>
      <c r="N142" s="225"/>
      <c r="O142" s="225"/>
      <c r="P142" s="225"/>
      <c r="Q142" s="225"/>
      <c r="R142" s="226"/>
      <c r="S142" s="226"/>
      <c r="T142" s="226"/>
      <c r="U142" s="226"/>
      <c r="V142" s="226"/>
      <c r="W142" s="226"/>
      <c r="X142" s="226"/>
      <c r="Y142" s="215"/>
      <c r="Z142" s="215"/>
      <c r="AA142" s="215"/>
      <c r="AB142" s="215"/>
      <c r="AC142" s="215"/>
      <c r="AD142" s="215"/>
      <c r="AE142" s="215"/>
      <c r="AF142" s="215"/>
      <c r="AG142" s="215" t="s">
        <v>164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ht="20.399999999999999" outlineLevel="1">
      <c r="A143" s="249">
        <v>45</v>
      </c>
      <c r="B143" s="250" t="s">
        <v>334</v>
      </c>
      <c r="C143" s="264" t="s">
        <v>335</v>
      </c>
      <c r="D143" s="251" t="s">
        <v>186</v>
      </c>
      <c r="E143" s="252">
        <v>15</v>
      </c>
      <c r="F143" s="253"/>
      <c r="G143" s="254">
        <f>ROUND(E143*F143,2)</f>
        <v>0</v>
      </c>
      <c r="H143" s="253"/>
      <c r="I143" s="254">
        <f>ROUND(E143*H143,2)</f>
        <v>0</v>
      </c>
      <c r="J143" s="253"/>
      <c r="K143" s="254">
        <f>ROUND(E143*J143,2)</f>
        <v>0</v>
      </c>
      <c r="L143" s="254">
        <v>15</v>
      </c>
      <c r="M143" s="254">
        <f>G143*(1+L143/100)</f>
        <v>0</v>
      </c>
      <c r="N143" s="252">
        <v>4.0000000000000003E-5</v>
      </c>
      <c r="O143" s="252">
        <f>ROUND(E143*N143,2)</f>
        <v>0</v>
      </c>
      <c r="P143" s="252">
        <v>0</v>
      </c>
      <c r="Q143" s="252">
        <f>ROUND(E143*P143,2)</f>
        <v>0</v>
      </c>
      <c r="R143" s="254" t="s">
        <v>311</v>
      </c>
      <c r="S143" s="254" t="s">
        <v>160</v>
      </c>
      <c r="T143" s="255" t="s">
        <v>202</v>
      </c>
      <c r="U143" s="226">
        <v>0.129</v>
      </c>
      <c r="V143" s="226">
        <f>ROUND(E143*U143,2)</f>
        <v>1.94</v>
      </c>
      <c r="W143" s="226"/>
      <c r="X143" s="226" t="s">
        <v>161</v>
      </c>
      <c r="Y143" s="215"/>
      <c r="Z143" s="215"/>
      <c r="AA143" s="215"/>
      <c r="AB143" s="215"/>
      <c r="AC143" s="215"/>
      <c r="AD143" s="215"/>
      <c r="AE143" s="215"/>
      <c r="AF143" s="215"/>
      <c r="AG143" s="215" t="s">
        <v>298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ht="20.399999999999999" outlineLevel="1">
      <c r="A144" s="249">
        <v>46</v>
      </c>
      <c r="B144" s="250" t="s">
        <v>336</v>
      </c>
      <c r="C144" s="264" t="s">
        <v>337</v>
      </c>
      <c r="D144" s="251" t="s">
        <v>176</v>
      </c>
      <c r="E144" s="252">
        <v>3</v>
      </c>
      <c r="F144" s="253"/>
      <c r="G144" s="254">
        <f>ROUND(E144*F144,2)</f>
        <v>0</v>
      </c>
      <c r="H144" s="253"/>
      <c r="I144" s="254">
        <f>ROUND(E144*H144,2)</f>
        <v>0</v>
      </c>
      <c r="J144" s="253"/>
      <c r="K144" s="254">
        <f>ROUND(E144*J144,2)</f>
        <v>0</v>
      </c>
      <c r="L144" s="254">
        <v>15</v>
      </c>
      <c r="M144" s="254">
        <f>G144*(1+L144/100)</f>
        <v>0</v>
      </c>
      <c r="N144" s="252">
        <v>6.3000000000000003E-4</v>
      </c>
      <c r="O144" s="252">
        <f>ROUND(E144*N144,2)</f>
        <v>0</v>
      </c>
      <c r="P144" s="252">
        <v>0</v>
      </c>
      <c r="Q144" s="252">
        <f>ROUND(E144*P144,2)</f>
        <v>0</v>
      </c>
      <c r="R144" s="254" t="s">
        <v>311</v>
      </c>
      <c r="S144" s="254" t="s">
        <v>160</v>
      </c>
      <c r="T144" s="255" t="s">
        <v>202</v>
      </c>
      <c r="U144" s="226">
        <v>0.27200000000000002</v>
      </c>
      <c r="V144" s="226">
        <f>ROUND(E144*U144,2)</f>
        <v>0.82</v>
      </c>
      <c r="W144" s="226"/>
      <c r="X144" s="226" t="s">
        <v>161</v>
      </c>
      <c r="Y144" s="215"/>
      <c r="Z144" s="215"/>
      <c r="AA144" s="215"/>
      <c r="AB144" s="215"/>
      <c r="AC144" s="215"/>
      <c r="AD144" s="215"/>
      <c r="AE144" s="215"/>
      <c r="AF144" s="215"/>
      <c r="AG144" s="215" t="s">
        <v>298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ht="20.399999999999999" outlineLevel="1">
      <c r="A145" s="249">
        <v>47</v>
      </c>
      <c r="B145" s="250" t="s">
        <v>338</v>
      </c>
      <c r="C145" s="264" t="s">
        <v>339</v>
      </c>
      <c r="D145" s="251" t="s">
        <v>340</v>
      </c>
      <c r="E145" s="252">
        <v>3</v>
      </c>
      <c r="F145" s="253"/>
      <c r="G145" s="254">
        <f>ROUND(E145*F145,2)</f>
        <v>0</v>
      </c>
      <c r="H145" s="253"/>
      <c r="I145" s="254">
        <f>ROUND(E145*H145,2)</f>
        <v>0</v>
      </c>
      <c r="J145" s="253"/>
      <c r="K145" s="254">
        <f>ROUND(E145*J145,2)</f>
        <v>0</v>
      </c>
      <c r="L145" s="254">
        <v>15</v>
      </c>
      <c r="M145" s="254">
        <f>G145*(1+L145/100)</f>
        <v>0</v>
      </c>
      <c r="N145" s="252">
        <v>1.48E-3</v>
      </c>
      <c r="O145" s="252">
        <f>ROUND(E145*N145,2)</f>
        <v>0</v>
      </c>
      <c r="P145" s="252">
        <v>0</v>
      </c>
      <c r="Q145" s="252">
        <f>ROUND(E145*P145,2)</f>
        <v>0</v>
      </c>
      <c r="R145" s="254" t="s">
        <v>311</v>
      </c>
      <c r="S145" s="254" t="s">
        <v>160</v>
      </c>
      <c r="T145" s="255" t="s">
        <v>202</v>
      </c>
      <c r="U145" s="226">
        <v>0.54</v>
      </c>
      <c r="V145" s="226">
        <f>ROUND(E145*U145,2)</f>
        <v>1.62</v>
      </c>
      <c r="W145" s="226"/>
      <c r="X145" s="226" t="s">
        <v>161</v>
      </c>
      <c r="Y145" s="215"/>
      <c r="Z145" s="215"/>
      <c r="AA145" s="215"/>
      <c r="AB145" s="215"/>
      <c r="AC145" s="215"/>
      <c r="AD145" s="215"/>
      <c r="AE145" s="215"/>
      <c r="AF145" s="215"/>
      <c r="AG145" s="215" t="s">
        <v>298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>
      <c r="A146" s="249">
        <v>48</v>
      </c>
      <c r="B146" s="250" t="s">
        <v>341</v>
      </c>
      <c r="C146" s="264" t="s">
        <v>342</v>
      </c>
      <c r="D146" s="251" t="s">
        <v>186</v>
      </c>
      <c r="E146" s="252">
        <v>15</v>
      </c>
      <c r="F146" s="253"/>
      <c r="G146" s="254">
        <f>ROUND(E146*F146,2)</f>
        <v>0</v>
      </c>
      <c r="H146" s="253"/>
      <c r="I146" s="254">
        <f>ROUND(E146*H146,2)</f>
        <v>0</v>
      </c>
      <c r="J146" s="253"/>
      <c r="K146" s="254">
        <f>ROUND(E146*J146,2)</f>
        <v>0</v>
      </c>
      <c r="L146" s="254">
        <v>15</v>
      </c>
      <c r="M146" s="254">
        <f>G146*(1+L146/100)</f>
        <v>0</v>
      </c>
      <c r="N146" s="252">
        <v>0</v>
      </c>
      <c r="O146" s="252">
        <f>ROUND(E146*N146,2)</f>
        <v>0</v>
      </c>
      <c r="P146" s="252">
        <v>0</v>
      </c>
      <c r="Q146" s="252">
        <f>ROUND(E146*P146,2)</f>
        <v>0</v>
      </c>
      <c r="R146" s="254" t="s">
        <v>324</v>
      </c>
      <c r="S146" s="254" t="s">
        <v>160</v>
      </c>
      <c r="T146" s="255" t="s">
        <v>202</v>
      </c>
      <c r="U146" s="226">
        <v>2.1000000000000001E-2</v>
      </c>
      <c r="V146" s="226">
        <f>ROUND(E146*U146,2)</f>
        <v>0.32</v>
      </c>
      <c r="W146" s="226"/>
      <c r="X146" s="226" t="s">
        <v>161</v>
      </c>
      <c r="Y146" s="215"/>
      <c r="Z146" s="215"/>
      <c r="AA146" s="215"/>
      <c r="AB146" s="215"/>
      <c r="AC146" s="215"/>
      <c r="AD146" s="215"/>
      <c r="AE146" s="215"/>
      <c r="AF146" s="215"/>
      <c r="AG146" s="215" t="s">
        <v>298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>
      <c r="A147" s="238">
        <v>49</v>
      </c>
      <c r="B147" s="239" t="s">
        <v>343</v>
      </c>
      <c r="C147" s="259" t="s">
        <v>344</v>
      </c>
      <c r="D147" s="240" t="s">
        <v>176</v>
      </c>
      <c r="E147" s="241">
        <v>2</v>
      </c>
      <c r="F147" s="242"/>
      <c r="G147" s="243">
        <f>ROUND(E147*F147,2)</f>
        <v>0</v>
      </c>
      <c r="H147" s="242"/>
      <c r="I147" s="243">
        <f>ROUND(E147*H147,2)</f>
        <v>0</v>
      </c>
      <c r="J147" s="242"/>
      <c r="K147" s="243">
        <f>ROUND(E147*J147,2)</f>
        <v>0</v>
      </c>
      <c r="L147" s="243">
        <v>15</v>
      </c>
      <c r="M147" s="243">
        <f>G147*(1+L147/100)</f>
        <v>0</v>
      </c>
      <c r="N147" s="241">
        <v>0</v>
      </c>
      <c r="O147" s="241">
        <f>ROUND(E147*N147,2)</f>
        <v>0</v>
      </c>
      <c r="P147" s="241">
        <v>0</v>
      </c>
      <c r="Q147" s="241">
        <f>ROUND(E147*P147,2)</f>
        <v>0</v>
      </c>
      <c r="R147" s="243"/>
      <c r="S147" s="243" t="s">
        <v>201</v>
      </c>
      <c r="T147" s="244" t="s">
        <v>202</v>
      </c>
      <c r="U147" s="226">
        <v>0</v>
      </c>
      <c r="V147" s="226">
        <f>ROUND(E147*U147,2)</f>
        <v>0</v>
      </c>
      <c r="W147" s="226"/>
      <c r="X147" s="226" t="s">
        <v>161</v>
      </c>
      <c r="Y147" s="215"/>
      <c r="Z147" s="215"/>
      <c r="AA147" s="215"/>
      <c r="AB147" s="215"/>
      <c r="AC147" s="215"/>
      <c r="AD147" s="215"/>
      <c r="AE147" s="215"/>
      <c r="AF147" s="215"/>
      <c r="AG147" s="215" t="s">
        <v>162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>
      <c r="A148" s="222">
        <v>50</v>
      </c>
      <c r="B148" s="223" t="s">
        <v>345</v>
      </c>
      <c r="C148" s="265" t="s">
        <v>346</v>
      </c>
      <c r="D148" s="224" t="s">
        <v>0</v>
      </c>
      <c r="E148" s="256"/>
      <c r="F148" s="227"/>
      <c r="G148" s="226">
        <f>ROUND(E148*F148,2)</f>
        <v>0</v>
      </c>
      <c r="H148" s="227"/>
      <c r="I148" s="226">
        <f>ROUND(E148*H148,2)</f>
        <v>0</v>
      </c>
      <c r="J148" s="227"/>
      <c r="K148" s="226">
        <f>ROUND(E148*J148,2)</f>
        <v>0</v>
      </c>
      <c r="L148" s="226">
        <v>15</v>
      </c>
      <c r="M148" s="226">
        <f>G148*(1+L148/100)</f>
        <v>0</v>
      </c>
      <c r="N148" s="225">
        <v>0</v>
      </c>
      <c r="O148" s="225">
        <f>ROUND(E148*N148,2)</f>
        <v>0</v>
      </c>
      <c r="P148" s="225">
        <v>0</v>
      </c>
      <c r="Q148" s="225">
        <f>ROUND(E148*P148,2)</f>
        <v>0</v>
      </c>
      <c r="R148" s="226" t="s">
        <v>311</v>
      </c>
      <c r="S148" s="226" t="s">
        <v>160</v>
      </c>
      <c r="T148" s="226" t="s">
        <v>160</v>
      </c>
      <c r="U148" s="226">
        <v>0</v>
      </c>
      <c r="V148" s="226">
        <f>ROUND(E148*U148,2)</f>
        <v>0</v>
      </c>
      <c r="W148" s="226"/>
      <c r="X148" s="226" t="s">
        <v>288</v>
      </c>
      <c r="Y148" s="215"/>
      <c r="Z148" s="215"/>
      <c r="AA148" s="215"/>
      <c r="AB148" s="215"/>
      <c r="AC148" s="215"/>
      <c r="AD148" s="215"/>
      <c r="AE148" s="215"/>
      <c r="AF148" s="215"/>
      <c r="AG148" s="215" t="s">
        <v>289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>
      <c r="A149" s="222"/>
      <c r="B149" s="223"/>
      <c r="C149" s="266" t="s">
        <v>347</v>
      </c>
      <c r="D149" s="257"/>
      <c r="E149" s="257"/>
      <c r="F149" s="257"/>
      <c r="G149" s="257"/>
      <c r="H149" s="226"/>
      <c r="I149" s="226"/>
      <c r="J149" s="226"/>
      <c r="K149" s="226"/>
      <c r="L149" s="226"/>
      <c r="M149" s="226"/>
      <c r="N149" s="225"/>
      <c r="O149" s="225"/>
      <c r="P149" s="225"/>
      <c r="Q149" s="225"/>
      <c r="R149" s="226"/>
      <c r="S149" s="226"/>
      <c r="T149" s="226"/>
      <c r="U149" s="226"/>
      <c r="V149" s="226"/>
      <c r="W149" s="226"/>
      <c r="X149" s="226"/>
      <c r="Y149" s="215"/>
      <c r="Z149" s="215"/>
      <c r="AA149" s="215"/>
      <c r="AB149" s="215"/>
      <c r="AC149" s="215"/>
      <c r="AD149" s="215"/>
      <c r="AE149" s="215"/>
      <c r="AF149" s="215"/>
      <c r="AG149" s="215" t="s">
        <v>164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>
      <c r="A150" s="231" t="s">
        <v>154</v>
      </c>
      <c r="B150" s="232" t="s">
        <v>99</v>
      </c>
      <c r="C150" s="258" t="s">
        <v>100</v>
      </c>
      <c r="D150" s="233"/>
      <c r="E150" s="234"/>
      <c r="F150" s="235"/>
      <c r="G150" s="235">
        <f>SUMIF(AG151:AG179,"&lt;&gt;NOR",G151:G179)</f>
        <v>0</v>
      </c>
      <c r="H150" s="235"/>
      <c r="I150" s="235">
        <f>SUM(I151:I179)</f>
        <v>0</v>
      </c>
      <c r="J150" s="235"/>
      <c r="K150" s="235">
        <f>SUM(K151:K179)</f>
        <v>0</v>
      </c>
      <c r="L150" s="235"/>
      <c r="M150" s="235">
        <f>SUM(M151:M179)</f>
        <v>0</v>
      </c>
      <c r="N150" s="234"/>
      <c r="O150" s="234">
        <f>SUM(O151:O179)</f>
        <v>0.2</v>
      </c>
      <c r="P150" s="234"/>
      <c r="Q150" s="234">
        <f>SUM(Q151:Q179)</f>
        <v>0.14000000000000001</v>
      </c>
      <c r="R150" s="235"/>
      <c r="S150" s="235"/>
      <c r="T150" s="236"/>
      <c r="U150" s="230"/>
      <c r="V150" s="230">
        <f>SUM(V151:V179)</f>
        <v>17.12</v>
      </c>
      <c r="W150" s="230"/>
      <c r="X150" s="230"/>
      <c r="AG150" t="s">
        <v>155</v>
      </c>
    </row>
    <row r="151" spans="1:60" outlineLevel="1">
      <c r="A151" s="249">
        <v>51</v>
      </c>
      <c r="B151" s="250" t="s">
        <v>348</v>
      </c>
      <c r="C151" s="264" t="s">
        <v>349</v>
      </c>
      <c r="D151" s="251" t="s">
        <v>350</v>
      </c>
      <c r="E151" s="252">
        <v>1</v>
      </c>
      <c r="F151" s="253"/>
      <c r="G151" s="254">
        <f>ROUND(E151*F151,2)</f>
        <v>0</v>
      </c>
      <c r="H151" s="253"/>
      <c r="I151" s="254">
        <f>ROUND(E151*H151,2)</f>
        <v>0</v>
      </c>
      <c r="J151" s="253"/>
      <c r="K151" s="254">
        <f>ROUND(E151*J151,2)</f>
        <v>0</v>
      </c>
      <c r="L151" s="254">
        <v>15</v>
      </c>
      <c r="M151" s="254">
        <f>G151*(1+L151/100)</f>
        <v>0</v>
      </c>
      <c r="N151" s="252">
        <v>0</v>
      </c>
      <c r="O151" s="252">
        <f>ROUND(E151*N151,2)</f>
        <v>0</v>
      </c>
      <c r="P151" s="252">
        <v>1.933E-2</v>
      </c>
      <c r="Q151" s="252">
        <f>ROUND(E151*P151,2)</f>
        <v>0.02</v>
      </c>
      <c r="R151" s="254" t="s">
        <v>311</v>
      </c>
      <c r="S151" s="254" t="s">
        <v>160</v>
      </c>
      <c r="T151" s="255" t="s">
        <v>202</v>
      </c>
      <c r="U151" s="226">
        <v>0.59</v>
      </c>
      <c r="V151" s="226">
        <f>ROUND(E151*U151,2)</f>
        <v>0.59</v>
      </c>
      <c r="W151" s="226"/>
      <c r="X151" s="226" t="s">
        <v>161</v>
      </c>
      <c r="Y151" s="215"/>
      <c r="Z151" s="215"/>
      <c r="AA151" s="215"/>
      <c r="AB151" s="215"/>
      <c r="AC151" s="215"/>
      <c r="AD151" s="215"/>
      <c r="AE151" s="215"/>
      <c r="AF151" s="215"/>
      <c r="AG151" s="215" t="s">
        <v>298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ht="20.399999999999999" outlineLevel="1">
      <c r="A152" s="249">
        <v>52</v>
      </c>
      <c r="B152" s="250" t="s">
        <v>351</v>
      </c>
      <c r="C152" s="264" t="s">
        <v>352</v>
      </c>
      <c r="D152" s="251" t="s">
        <v>350</v>
      </c>
      <c r="E152" s="252">
        <v>1</v>
      </c>
      <c r="F152" s="253"/>
      <c r="G152" s="254">
        <f>ROUND(E152*F152,2)</f>
        <v>0</v>
      </c>
      <c r="H152" s="253"/>
      <c r="I152" s="254">
        <f>ROUND(E152*H152,2)</f>
        <v>0</v>
      </c>
      <c r="J152" s="253"/>
      <c r="K152" s="254">
        <f>ROUND(E152*J152,2)</f>
        <v>0</v>
      </c>
      <c r="L152" s="254">
        <v>15</v>
      </c>
      <c r="M152" s="254">
        <f>G152*(1+L152/100)</f>
        <v>0</v>
      </c>
      <c r="N152" s="252">
        <v>2.8719999999999999E-2</v>
      </c>
      <c r="O152" s="252">
        <f>ROUND(E152*N152,2)</f>
        <v>0.03</v>
      </c>
      <c r="P152" s="252">
        <v>0</v>
      </c>
      <c r="Q152" s="252">
        <f>ROUND(E152*P152,2)</f>
        <v>0</v>
      </c>
      <c r="R152" s="254" t="s">
        <v>311</v>
      </c>
      <c r="S152" s="254" t="s">
        <v>160</v>
      </c>
      <c r="T152" s="255" t="s">
        <v>353</v>
      </c>
      <c r="U152" s="226">
        <v>1.5</v>
      </c>
      <c r="V152" s="226">
        <f>ROUND(E152*U152,2)</f>
        <v>1.5</v>
      </c>
      <c r="W152" s="226"/>
      <c r="X152" s="226" t="s">
        <v>161</v>
      </c>
      <c r="Y152" s="215"/>
      <c r="Z152" s="215"/>
      <c r="AA152" s="215"/>
      <c r="AB152" s="215"/>
      <c r="AC152" s="215"/>
      <c r="AD152" s="215"/>
      <c r="AE152" s="215"/>
      <c r="AF152" s="215"/>
      <c r="AG152" s="215" t="s">
        <v>298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>
      <c r="A153" s="249">
        <v>53</v>
      </c>
      <c r="B153" s="250" t="s">
        <v>354</v>
      </c>
      <c r="C153" s="264" t="s">
        <v>355</v>
      </c>
      <c r="D153" s="251" t="s">
        <v>350</v>
      </c>
      <c r="E153" s="252">
        <v>1</v>
      </c>
      <c r="F153" s="253"/>
      <c r="G153" s="254">
        <f>ROUND(E153*F153,2)</f>
        <v>0</v>
      </c>
      <c r="H153" s="253"/>
      <c r="I153" s="254">
        <f>ROUND(E153*H153,2)</f>
        <v>0</v>
      </c>
      <c r="J153" s="253"/>
      <c r="K153" s="254">
        <f>ROUND(E153*J153,2)</f>
        <v>0</v>
      </c>
      <c r="L153" s="254">
        <v>15</v>
      </c>
      <c r="M153" s="254">
        <f>G153*(1+L153/100)</f>
        <v>0</v>
      </c>
      <c r="N153" s="252">
        <v>1.8600000000000001E-3</v>
      </c>
      <c r="O153" s="252">
        <f>ROUND(E153*N153,2)</f>
        <v>0</v>
      </c>
      <c r="P153" s="252">
        <v>0</v>
      </c>
      <c r="Q153" s="252">
        <f>ROUND(E153*P153,2)</f>
        <v>0</v>
      </c>
      <c r="R153" s="254" t="s">
        <v>311</v>
      </c>
      <c r="S153" s="254" t="s">
        <v>160</v>
      </c>
      <c r="T153" s="255" t="s">
        <v>202</v>
      </c>
      <c r="U153" s="226">
        <v>1.3340000000000001</v>
      </c>
      <c r="V153" s="226">
        <f>ROUND(E153*U153,2)</f>
        <v>1.33</v>
      </c>
      <c r="W153" s="226"/>
      <c r="X153" s="226" t="s">
        <v>161</v>
      </c>
      <c r="Y153" s="215"/>
      <c r="Z153" s="215"/>
      <c r="AA153" s="215"/>
      <c r="AB153" s="215"/>
      <c r="AC153" s="215"/>
      <c r="AD153" s="215"/>
      <c r="AE153" s="215"/>
      <c r="AF153" s="215"/>
      <c r="AG153" s="215" t="s">
        <v>298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>
      <c r="A154" s="249">
        <v>54</v>
      </c>
      <c r="B154" s="250" t="s">
        <v>356</v>
      </c>
      <c r="C154" s="264" t="s">
        <v>357</v>
      </c>
      <c r="D154" s="251" t="s">
        <v>350</v>
      </c>
      <c r="E154" s="252">
        <v>1</v>
      </c>
      <c r="F154" s="253"/>
      <c r="G154" s="254">
        <f>ROUND(E154*F154,2)</f>
        <v>0</v>
      </c>
      <c r="H154" s="253"/>
      <c r="I154" s="254">
        <f>ROUND(E154*H154,2)</f>
        <v>0</v>
      </c>
      <c r="J154" s="253"/>
      <c r="K154" s="254">
        <f>ROUND(E154*J154,2)</f>
        <v>0</v>
      </c>
      <c r="L154" s="254">
        <v>15</v>
      </c>
      <c r="M154" s="254">
        <f>G154*(1+L154/100)</f>
        <v>0</v>
      </c>
      <c r="N154" s="252">
        <v>0</v>
      </c>
      <c r="O154" s="252">
        <f>ROUND(E154*N154,2)</f>
        <v>0</v>
      </c>
      <c r="P154" s="252">
        <v>1.9460000000000002E-2</v>
      </c>
      <c r="Q154" s="252">
        <f>ROUND(E154*P154,2)</f>
        <v>0.02</v>
      </c>
      <c r="R154" s="254" t="s">
        <v>311</v>
      </c>
      <c r="S154" s="254" t="s">
        <v>160</v>
      </c>
      <c r="T154" s="255" t="s">
        <v>202</v>
      </c>
      <c r="U154" s="226">
        <v>0.38200000000000001</v>
      </c>
      <c r="V154" s="226">
        <f>ROUND(E154*U154,2)</f>
        <v>0.38</v>
      </c>
      <c r="W154" s="226"/>
      <c r="X154" s="226" t="s">
        <v>161</v>
      </c>
      <c r="Y154" s="215"/>
      <c r="Z154" s="215"/>
      <c r="AA154" s="215"/>
      <c r="AB154" s="215"/>
      <c r="AC154" s="215"/>
      <c r="AD154" s="215"/>
      <c r="AE154" s="215"/>
      <c r="AF154" s="215"/>
      <c r="AG154" s="215" t="s">
        <v>298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>
      <c r="A155" s="249">
        <v>55</v>
      </c>
      <c r="B155" s="250" t="s">
        <v>358</v>
      </c>
      <c r="C155" s="264" t="s">
        <v>359</v>
      </c>
      <c r="D155" s="251" t="s">
        <v>350</v>
      </c>
      <c r="E155" s="252">
        <v>1</v>
      </c>
      <c r="F155" s="253"/>
      <c r="G155" s="254">
        <f>ROUND(E155*F155,2)</f>
        <v>0</v>
      </c>
      <c r="H155" s="253"/>
      <c r="I155" s="254">
        <f>ROUND(E155*H155,2)</f>
        <v>0</v>
      </c>
      <c r="J155" s="253"/>
      <c r="K155" s="254">
        <f>ROUND(E155*J155,2)</f>
        <v>0</v>
      </c>
      <c r="L155" s="254">
        <v>15</v>
      </c>
      <c r="M155" s="254">
        <f>G155*(1+L155/100)</f>
        <v>0</v>
      </c>
      <c r="N155" s="252">
        <v>1.41E-3</v>
      </c>
      <c r="O155" s="252">
        <f>ROUND(E155*N155,2)</f>
        <v>0</v>
      </c>
      <c r="P155" s="252">
        <v>0</v>
      </c>
      <c r="Q155" s="252">
        <f>ROUND(E155*P155,2)</f>
        <v>0</v>
      </c>
      <c r="R155" s="254" t="s">
        <v>311</v>
      </c>
      <c r="S155" s="254" t="s">
        <v>160</v>
      </c>
      <c r="T155" s="255" t="s">
        <v>202</v>
      </c>
      <c r="U155" s="226">
        <v>1.575</v>
      </c>
      <c r="V155" s="226">
        <f>ROUND(E155*U155,2)</f>
        <v>1.58</v>
      </c>
      <c r="W155" s="226"/>
      <c r="X155" s="226" t="s">
        <v>161</v>
      </c>
      <c r="Y155" s="215"/>
      <c r="Z155" s="215"/>
      <c r="AA155" s="215"/>
      <c r="AB155" s="215"/>
      <c r="AC155" s="215"/>
      <c r="AD155" s="215"/>
      <c r="AE155" s="215"/>
      <c r="AF155" s="215"/>
      <c r="AG155" s="215" t="s">
        <v>298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>
      <c r="A156" s="249">
        <v>56</v>
      </c>
      <c r="B156" s="250" t="s">
        <v>360</v>
      </c>
      <c r="C156" s="264" t="s">
        <v>361</v>
      </c>
      <c r="D156" s="251" t="s">
        <v>350</v>
      </c>
      <c r="E156" s="252">
        <v>1</v>
      </c>
      <c r="F156" s="253"/>
      <c r="G156" s="254">
        <f>ROUND(E156*F156,2)</f>
        <v>0</v>
      </c>
      <c r="H156" s="253"/>
      <c r="I156" s="254">
        <f>ROUND(E156*H156,2)</f>
        <v>0</v>
      </c>
      <c r="J156" s="253"/>
      <c r="K156" s="254">
        <f>ROUND(E156*J156,2)</f>
        <v>0</v>
      </c>
      <c r="L156" s="254">
        <v>15</v>
      </c>
      <c r="M156" s="254">
        <f>G156*(1+L156/100)</f>
        <v>0</v>
      </c>
      <c r="N156" s="252">
        <v>0</v>
      </c>
      <c r="O156" s="252">
        <f>ROUND(E156*N156,2)</f>
        <v>0</v>
      </c>
      <c r="P156" s="252">
        <v>3.2899999999999999E-2</v>
      </c>
      <c r="Q156" s="252">
        <f>ROUND(E156*P156,2)</f>
        <v>0.03</v>
      </c>
      <c r="R156" s="254" t="s">
        <v>311</v>
      </c>
      <c r="S156" s="254" t="s">
        <v>160</v>
      </c>
      <c r="T156" s="255" t="s">
        <v>202</v>
      </c>
      <c r="U156" s="226">
        <v>0.432</v>
      </c>
      <c r="V156" s="226">
        <f>ROUND(E156*U156,2)</f>
        <v>0.43</v>
      </c>
      <c r="W156" s="226"/>
      <c r="X156" s="226" t="s">
        <v>161</v>
      </c>
      <c r="Y156" s="215"/>
      <c r="Z156" s="215"/>
      <c r="AA156" s="215"/>
      <c r="AB156" s="215"/>
      <c r="AC156" s="215"/>
      <c r="AD156" s="215"/>
      <c r="AE156" s="215"/>
      <c r="AF156" s="215"/>
      <c r="AG156" s="215" t="s">
        <v>298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>
      <c r="A157" s="238">
        <v>57</v>
      </c>
      <c r="B157" s="239" t="s">
        <v>362</v>
      </c>
      <c r="C157" s="259" t="s">
        <v>363</v>
      </c>
      <c r="D157" s="240" t="s">
        <v>350</v>
      </c>
      <c r="E157" s="241">
        <v>1</v>
      </c>
      <c r="F157" s="242"/>
      <c r="G157" s="243">
        <f>ROUND(E157*F157,2)</f>
        <v>0</v>
      </c>
      <c r="H157" s="242"/>
      <c r="I157" s="243">
        <f>ROUND(E157*H157,2)</f>
        <v>0</v>
      </c>
      <c r="J157" s="242"/>
      <c r="K157" s="243">
        <f>ROUND(E157*J157,2)</f>
        <v>0</v>
      </c>
      <c r="L157" s="243">
        <v>15</v>
      </c>
      <c r="M157" s="243">
        <f>G157*(1+L157/100)</f>
        <v>0</v>
      </c>
      <c r="N157" s="241">
        <v>4.8999999999999998E-4</v>
      </c>
      <c r="O157" s="241">
        <f>ROUND(E157*N157,2)</f>
        <v>0</v>
      </c>
      <c r="P157" s="241">
        <v>0</v>
      </c>
      <c r="Q157" s="241">
        <f>ROUND(E157*P157,2)</f>
        <v>0</v>
      </c>
      <c r="R157" s="243" t="s">
        <v>311</v>
      </c>
      <c r="S157" s="243" t="s">
        <v>160</v>
      </c>
      <c r="T157" s="244" t="s">
        <v>160</v>
      </c>
      <c r="U157" s="226">
        <v>3.6</v>
      </c>
      <c r="V157" s="226">
        <f>ROUND(E157*U157,2)</f>
        <v>3.6</v>
      </c>
      <c r="W157" s="226"/>
      <c r="X157" s="226" t="s">
        <v>161</v>
      </c>
      <c r="Y157" s="215"/>
      <c r="Z157" s="215"/>
      <c r="AA157" s="215"/>
      <c r="AB157" s="215"/>
      <c r="AC157" s="215"/>
      <c r="AD157" s="215"/>
      <c r="AE157" s="215"/>
      <c r="AF157" s="215"/>
      <c r="AG157" s="215" t="s">
        <v>162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>
      <c r="A158" s="222"/>
      <c r="B158" s="223"/>
      <c r="C158" s="262" t="s">
        <v>364</v>
      </c>
      <c r="D158" s="246"/>
      <c r="E158" s="246"/>
      <c r="F158" s="246"/>
      <c r="G158" s="246"/>
      <c r="H158" s="226"/>
      <c r="I158" s="226"/>
      <c r="J158" s="226"/>
      <c r="K158" s="226"/>
      <c r="L158" s="226"/>
      <c r="M158" s="226"/>
      <c r="N158" s="225"/>
      <c r="O158" s="225"/>
      <c r="P158" s="225"/>
      <c r="Q158" s="225"/>
      <c r="R158" s="226"/>
      <c r="S158" s="226"/>
      <c r="T158" s="226"/>
      <c r="U158" s="226"/>
      <c r="V158" s="226"/>
      <c r="W158" s="226"/>
      <c r="X158" s="226"/>
      <c r="Y158" s="215"/>
      <c r="Z158" s="215"/>
      <c r="AA158" s="215"/>
      <c r="AB158" s="215"/>
      <c r="AC158" s="215"/>
      <c r="AD158" s="215"/>
      <c r="AE158" s="215"/>
      <c r="AF158" s="215"/>
      <c r="AG158" s="215" t="s">
        <v>178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>
      <c r="A159" s="249">
        <v>58</v>
      </c>
      <c r="B159" s="250" t="s">
        <v>365</v>
      </c>
      <c r="C159" s="264" t="s">
        <v>366</v>
      </c>
      <c r="D159" s="251" t="s">
        <v>176</v>
      </c>
      <c r="E159" s="252">
        <v>1</v>
      </c>
      <c r="F159" s="253"/>
      <c r="G159" s="254">
        <f>ROUND(E159*F159,2)</f>
        <v>0</v>
      </c>
      <c r="H159" s="253"/>
      <c r="I159" s="254">
        <f>ROUND(E159*H159,2)</f>
        <v>0</v>
      </c>
      <c r="J159" s="253"/>
      <c r="K159" s="254">
        <f>ROUND(E159*J159,2)</f>
        <v>0</v>
      </c>
      <c r="L159" s="254">
        <v>15</v>
      </c>
      <c r="M159" s="254">
        <f>G159*(1+L159/100)</f>
        <v>0</v>
      </c>
      <c r="N159" s="252">
        <v>1.82E-3</v>
      </c>
      <c r="O159" s="252">
        <f>ROUND(E159*N159,2)</f>
        <v>0</v>
      </c>
      <c r="P159" s="252">
        <v>0</v>
      </c>
      <c r="Q159" s="252">
        <f>ROUND(E159*P159,2)</f>
        <v>0</v>
      </c>
      <c r="R159" s="254" t="s">
        <v>311</v>
      </c>
      <c r="S159" s="254" t="s">
        <v>160</v>
      </c>
      <c r="T159" s="255" t="s">
        <v>160</v>
      </c>
      <c r="U159" s="226">
        <v>1.262</v>
      </c>
      <c r="V159" s="226">
        <f>ROUND(E159*U159,2)</f>
        <v>1.26</v>
      </c>
      <c r="W159" s="226"/>
      <c r="X159" s="226" t="s">
        <v>161</v>
      </c>
      <c r="Y159" s="215"/>
      <c r="Z159" s="215"/>
      <c r="AA159" s="215"/>
      <c r="AB159" s="215"/>
      <c r="AC159" s="215"/>
      <c r="AD159" s="215"/>
      <c r="AE159" s="215"/>
      <c r="AF159" s="215"/>
      <c r="AG159" s="215" t="s">
        <v>298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>
      <c r="A160" s="249">
        <v>59</v>
      </c>
      <c r="B160" s="250" t="s">
        <v>367</v>
      </c>
      <c r="C160" s="264" t="s">
        <v>368</v>
      </c>
      <c r="D160" s="251" t="s">
        <v>350</v>
      </c>
      <c r="E160" s="252">
        <v>1</v>
      </c>
      <c r="F160" s="253"/>
      <c r="G160" s="254">
        <f>ROUND(E160*F160,2)</f>
        <v>0</v>
      </c>
      <c r="H160" s="253"/>
      <c r="I160" s="254">
        <f>ROUND(E160*H160,2)</f>
        <v>0</v>
      </c>
      <c r="J160" s="253"/>
      <c r="K160" s="254">
        <f>ROUND(E160*J160,2)</f>
        <v>0</v>
      </c>
      <c r="L160" s="254">
        <v>15</v>
      </c>
      <c r="M160" s="254">
        <f>G160*(1+L160/100)</f>
        <v>0</v>
      </c>
      <c r="N160" s="252">
        <v>0</v>
      </c>
      <c r="O160" s="252">
        <f>ROUND(E160*N160,2)</f>
        <v>0</v>
      </c>
      <c r="P160" s="252">
        <v>6.7000000000000004E-2</v>
      </c>
      <c r="Q160" s="252">
        <f>ROUND(E160*P160,2)</f>
        <v>7.0000000000000007E-2</v>
      </c>
      <c r="R160" s="254" t="s">
        <v>311</v>
      </c>
      <c r="S160" s="254" t="s">
        <v>160</v>
      </c>
      <c r="T160" s="255" t="s">
        <v>202</v>
      </c>
      <c r="U160" s="226">
        <v>0.31</v>
      </c>
      <c r="V160" s="226">
        <f>ROUND(E160*U160,2)</f>
        <v>0.31</v>
      </c>
      <c r="W160" s="226"/>
      <c r="X160" s="226" t="s">
        <v>161</v>
      </c>
      <c r="Y160" s="215"/>
      <c r="Z160" s="215"/>
      <c r="AA160" s="215"/>
      <c r="AB160" s="215"/>
      <c r="AC160" s="215"/>
      <c r="AD160" s="215"/>
      <c r="AE160" s="215"/>
      <c r="AF160" s="215"/>
      <c r="AG160" s="215" t="s">
        <v>298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ht="20.399999999999999" outlineLevel="1">
      <c r="A161" s="249">
        <v>60</v>
      </c>
      <c r="B161" s="250" t="s">
        <v>369</v>
      </c>
      <c r="C161" s="264" t="s">
        <v>370</v>
      </c>
      <c r="D161" s="251" t="s">
        <v>350</v>
      </c>
      <c r="E161" s="252">
        <v>5</v>
      </c>
      <c r="F161" s="253"/>
      <c r="G161" s="254">
        <f>ROUND(E161*F161,2)</f>
        <v>0</v>
      </c>
      <c r="H161" s="253"/>
      <c r="I161" s="254">
        <f>ROUND(E161*H161,2)</f>
        <v>0</v>
      </c>
      <c r="J161" s="253"/>
      <c r="K161" s="254">
        <f>ROUND(E161*J161,2)</f>
        <v>0</v>
      </c>
      <c r="L161" s="254">
        <v>15</v>
      </c>
      <c r="M161" s="254">
        <f>G161*(1+L161/100)</f>
        <v>0</v>
      </c>
      <c r="N161" s="252">
        <v>1.7000000000000001E-4</v>
      </c>
      <c r="O161" s="252">
        <f>ROUND(E161*N161,2)</f>
        <v>0</v>
      </c>
      <c r="P161" s="252">
        <v>0</v>
      </c>
      <c r="Q161" s="252">
        <f>ROUND(E161*P161,2)</f>
        <v>0</v>
      </c>
      <c r="R161" s="254" t="s">
        <v>311</v>
      </c>
      <c r="S161" s="254" t="s">
        <v>160</v>
      </c>
      <c r="T161" s="255" t="s">
        <v>202</v>
      </c>
      <c r="U161" s="226">
        <v>0.22700000000000001</v>
      </c>
      <c r="V161" s="226">
        <f>ROUND(E161*U161,2)</f>
        <v>1.1399999999999999</v>
      </c>
      <c r="W161" s="226"/>
      <c r="X161" s="226" t="s">
        <v>161</v>
      </c>
      <c r="Y161" s="215"/>
      <c r="Z161" s="215"/>
      <c r="AA161" s="215"/>
      <c r="AB161" s="215"/>
      <c r="AC161" s="215"/>
      <c r="AD161" s="215"/>
      <c r="AE161" s="215"/>
      <c r="AF161" s="215"/>
      <c r="AG161" s="215" t="s">
        <v>298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ht="20.399999999999999" outlineLevel="1">
      <c r="A162" s="249">
        <v>61</v>
      </c>
      <c r="B162" s="250" t="s">
        <v>371</v>
      </c>
      <c r="C162" s="264" t="s">
        <v>372</v>
      </c>
      <c r="D162" s="251" t="s">
        <v>350</v>
      </c>
      <c r="E162" s="252">
        <v>2</v>
      </c>
      <c r="F162" s="253"/>
      <c r="G162" s="254">
        <f>ROUND(E162*F162,2)</f>
        <v>0</v>
      </c>
      <c r="H162" s="253"/>
      <c r="I162" s="254">
        <f>ROUND(E162*H162,2)</f>
        <v>0</v>
      </c>
      <c r="J162" s="253"/>
      <c r="K162" s="254">
        <f>ROUND(E162*J162,2)</f>
        <v>0</v>
      </c>
      <c r="L162" s="254">
        <v>15</v>
      </c>
      <c r="M162" s="254">
        <f>G162*(1+L162/100)</f>
        <v>0</v>
      </c>
      <c r="N162" s="252">
        <v>2.4000000000000001E-4</v>
      </c>
      <c r="O162" s="252">
        <f>ROUND(E162*N162,2)</f>
        <v>0</v>
      </c>
      <c r="P162" s="252">
        <v>0</v>
      </c>
      <c r="Q162" s="252">
        <f>ROUND(E162*P162,2)</f>
        <v>0</v>
      </c>
      <c r="R162" s="254" t="s">
        <v>311</v>
      </c>
      <c r="S162" s="254" t="s">
        <v>160</v>
      </c>
      <c r="T162" s="255" t="s">
        <v>202</v>
      </c>
      <c r="U162" s="226">
        <v>0.124</v>
      </c>
      <c r="V162" s="226">
        <f>ROUND(E162*U162,2)</f>
        <v>0.25</v>
      </c>
      <c r="W162" s="226"/>
      <c r="X162" s="226" t="s">
        <v>161</v>
      </c>
      <c r="Y162" s="215"/>
      <c r="Z162" s="215"/>
      <c r="AA162" s="215"/>
      <c r="AB162" s="215"/>
      <c r="AC162" s="215"/>
      <c r="AD162" s="215"/>
      <c r="AE162" s="215"/>
      <c r="AF162" s="215"/>
      <c r="AG162" s="215" t="s">
        <v>298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ht="20.399999999999999" outlineLevel="1">
      <c r="A163" s="249">
        <v>62</v>
      </c>
      <c r="B163" s="250" t="s">
        <v>373</v>
      </c>
      <c r="C163" s="264" t="s">
        <v>374</v>
      </c>
      <c r="D163" s="251" t="s">
        <v>176</v>
      </c>
      <c r="E163" s="252">
        <v>1</v>
      </c>
      <c r="F163" s="253"/>
      <c r="G163" s="254">
        <f>ROUND(E163*F163,2)</f>
        <v>0</v>
      </c>
      <c r="H163" s="253"/>
      <c r="I163" s="254">
        <f>ROUND(E163*H163,2)</f>
        <v>0</v>
      </c>
      <c r="J163" s="253"/>
      <c r="K163" s="254">
        <f>ROUND(E163*J163,2)</f>
        <v>0</v>
      </c>
      <c r="L163" s="254">
        <v>15</v>
      </c>
      <c r="M163" s="254">
        <f>G163*(1+L163/100)</f>
        <v>0</v>
      </c>
      <c r="N163" s="252">
        <v>1.64E-3</v>
      </c>
      <c r="O163" s="252">
        <f>ROUND(E163*N163,2)</f>
        <v>0</v>
      </c>
      <c r="P163" s="252">
        <v>0</v>
      </c>
      <c r="Q163" s="252">
        <f>ROUND(E163*P163,2)</f>
        <v>0</v>
      </c>
      <c r="R163" s="254" t="s">
        <v>311</v>
      </c>
      <c r="S163" s="254" t="s">
        <v>160</v>
      </c>
      <c r="T163" s="255" t="s">
        <v>160</v>
      </c>
      <c r="U163" s="226">
        <v>0.44500000000000001</v>
      </c>
      <c r="V163" s="226">
        <f>ROUND(E163*U163,2)</f>
        <v>0.45</v>
      </c>
      <c r="W163" s="226"/>
      <c r="X163" s="226" t="s">
        <v>161</v>
      </c>
      <c r="Y163" s="215"/>
      <c r="Z163" s="215"/>
      <c r="AA163" s="215"/>
      <c r="AB163" s="215"/>
      <c r="AC163" s="215"/>
      <c r="AD163" s="215"/>
      <c r="AE163" s="215"/>
      <c r="AF163" s="215"/>
      <c r="AG163" s="215" t="s">
        <v>162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ht="20.399999999999999" outlineLevel="1">
      <c r="A164" s="249">
        <v>63</v>
      </c>
      <c r="B164" s="250" t="s">
        <v>375</v>
      </c>
      <c r="C164" s="264" t="s">
        <v>376</v>
      </c>
      <c r="D164" s="251" t="s">
        <v>176</v>
      </c>
      <c r="E164" s="252">
        <v>1</v>
      </c>
      <c r="F164" s="253"/>
      <c r="G164" s="254">
        <f>ROUND(E164*F164,2)</f>
        <v>0</v>
      </c>
      <c r="H164" s="253"/>
      <c r="I164" s="254">
        <f>ROUND(E164*H164,2)</f>
        <v>0</v>
      </c>
      <c r="J164" s="253"/>
      <c r="K164" s="254">
        <f>ROUND(E164*J164,2)</f>
        <v>0</v>
      </c>
      <c r="L164" s="254">
        <v>15</v>
      </c>
      <c r="M164" s="254">
        <f>G164*(1+L164/100)</f>
        <v>0</v>
      </c>
      <c r="N164" s="252">
        <v>8.4999999999999995E-4</v>
      </c>
      <c r="O164" s="252">
        <f>ROUND(E164*N164,2)</f>
        <v>0</v>
      </c>
      <c r="P164" s="252">
        <v>0</v>
      </c>
      <c r="Q164" s="252">
        <f>ROUND(E164*P164,2)</f>
        <v>0</v>
      </c>
      <c r="R164" s="254" t="s">
        <v>311</v>
      </c>
      <c r="S164" s="254" t="s">
        <v>160</v>
      </c>
      <c r="T164" s="255" t="s">
        <v>202</v>
      </c>
      <c r="U164" s="226">
        <v>0.48499999999999999</v>
      </c>
      <c r="V164" s="226">
        <f>ROUND(E164*U164,2)</f>
        <v>0.49</v>
      </c>
      <c r="W164" s="226"/>
      <c r="X164" s="226" t="s">
        <v>161</v>
      </c>
      <c r="Y164" s="215"/>
      <c r="Z164" s="215"/>
      <c r="AA164" s="215"/>
      <c r="AB164" s="215"/>
      <c r="AC164" s="215"/>
      <c r="AD164" s="215"/>
      <c r="AE164" s="215"/>
      <c r="AF164" s="215"/>
      <c r="AG164" s="215" t="s">
        <v>298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ht="20.399999999999999" outlineLevel="1">
      <c r="A165" s="249">
        <v>64</v>
      </c>
      <c r="B165" s="250" t="s">
        <v>377</v>
      </c>
      <c r="C165" s="264" t="s">
        <v>378</v>
      </c>
      <c r="D165" s="251" t="s">
        <v>176</v>
      </c>
      <c r="E165" s="252">
        <v>2</v>
      </c>
      <c r="F165" s="253"/>
      <c r="G165" s="254">
        <f>ROUND(E165*F165,2)</f>
        <v>0</v>
      </c>
      <c r="H165" s="253"/>
      <c r="I165" s="254">
        <f>ROUND(E165*H165,2)</f>
        <v>0</v>
      </c>
      <c r="J165" s="253"/>
      <c r="K165" s="254">
        <f>ROUND(E165*J165,2)</f>
        <v>0</v>
      </c>
      <c r="L165" s="254">
        <v>15</v>
      </c>
      <c r="M165" s="254">
        <f>G165*(1+L165/100)</f>
        <v>0</v>
      </c>
      <c r="N165" s="252">
        <v>4.0000000000000003E-5</v>
      </c>
      <c r="O165" s="252">
        <f>ROUND(E165*N165,2)</f>
        <v>0</v>
      </c>
      <c r="P165" s="252">
        <v>0</v>
      </c>
      <c r="Q165" s="252">
        <f>ROUND(E165*P165,2)</f>
        <v>0</v>
      </c>
      <c r="R165" s="254" t="s">
        <v>311</v>
      </c>
      <c r="S165" s="254" t="s">
        <v>160</v>
      </c>
      <c r="T165" s="255" t="s">
        <v>202</v>
      </c>
      <c r="U165" s="226">
        <v>0.44500000000000001</v>
      </c>
      <c r="V165" s="226">
        <f>ROUND(E165*U165,2)</f>
        <v>0.89</v>
      </c>
      <c r="W165" s="226"/>
      <c r="X165" s="226" t="s">
        <v>161</v>
      </c>
      <c r="Y165" s="215"/>
      <c r="Z165" s="215"/>
      <c r="AA165" s="215"/>
      <c r="AB165" s="215"/>
      <c r="AC165" s="215"/>
      <c r="AD165" s="215"/>
      <c r="AE165" s="215"/>
      <c r="AF165" s="215"/>
      <c r="AG165" s="215" t="s">
        <v>298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>
      <c r="A166" s="249">
        <v>65</v>
      </c>
      <c r="B166" s="250" t="s">
        <v>379</v>
      </c>
      <c r="C166" s="264" t="s">
        <v>380</v>
      </c>
      <c r="D166" s="251" t="s">
        <v>350</v>
      </c>
      <c r="E166" s="252">
        <v>3</v>
      </c>
      <c r="F166" s="253"/>
      <c r="G166" s="254">
        <f>ROUND(E166*F166,2)</f>
        <v>0</v>
      </c>
      <c r="H166" s="253"/>
      <c r="I166" s="254">
        <f>ROUND(E166*H166,2)</f>
        <v>0</v>
      </c>
      <c r="J166" s="253"/>
      <c r="K166" s="254">
        <f>ROUND(E166*J166,2)</f>
        <v>0</v>
      </c>
      <c r="L166" s="254">
        <v>15</v>
      </c>
      <c r="M166" s="254">
        <f>G166*(1+L166/100)</f>
        <v>0</v>
      </c>
      <c r="N166" s="252">
        <v>0</v>
      </c>
      <c r="O166" s="252">
        <f>ROUND(E166*N166,2)</f>
        <v>0</v>
      </c>
      <c r="P166" s="252">
        <v>1.56E-3</v>
      </c>
      <c r="Q166" s="252">
        <f>ROUND(E166*P166,2)</f>
        <v>0</v>
      </c>
      <c r="R166" s="254" t="s">
        <v>311</v>
      </c>
      <c r="S166" s="254" t="s">
        <v>160</v>
      </c>
      <c r="T166" s="255" t="s">
        <v>202</v>
      </c>
      <c r="U166" s="226">
        <v>0.217</v>
      </c>
      <c r="V166" s="226">
        <f>ROUND(E166*U166,2)</f>
        <v>0.65</v>
      </c>
      <c r="W166" s="226"/>
      <c r="X166" s="226" t="s">
        <v>161</v>
      </c>
      <c r="Y166" s="215"/>
      <c r="Z166" s="215"/>
      <c r="AA166" s="215"/>
      <c r="AB166" s="215"/>
      <c r="AC166" s="215"/>
      <c r="AD166" s="215"/>
      <c r="AE166" s="215"/>
      <c r="AF166" s="215"/>
      <c r="AG166" s="215" t="s">
        <v>298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>
      <c r="A167" s="249">
        <v>66</v>
      </c>
      <c r="B167" s="250" t="s">
        <v>381</v>
      </c>
      <c r="C167" s="264" t="s">
        <v>382</v>
      </c>
      <c r="D167" s="251" t="s">
        <v>350</v>
      </c>
      <c r="E167" s="252">
        <v>1</v>
      </c>
      <c r="F167" s="253"/>
      <c r="G167" s="254">
        <f>ROUND(E167*F167,2)</f>
        <v>0</v>
      </c>
      <c r="H167" s="253"/>
      <c r="I167" s="254">
        <f>ROUND(E167*H167,2)</f>
        <v>0</v>
      </c>
      <c r="J167" s="253"/>
      <c r="K167" s="254">
        <f>ROUND(E167*J167,2)</f>
        <v>0</v>
      </c>
      <c r="L167" s="254">
        <v>15</v>
      </c>
      <c r="M167" s="254">
        <f>G167*(1+L167/100)</f>
        <v>0</v>
      </c>
      <c r="N167" s="252">
        <v>1.2E-4</v>
      </c>
      <c r="O167" s="252">
        <f>ROUND(E167*N167,2)</f>
        <v>0</v>
      </c>
      <c r="P167" s="252">
        <v>0</v>
      </c>
      <c r="Q167" s="252">
        <f>ROUND(E167*P167,2)</f>
        <v>0</v>
      </c>
      <c r="R167" s="254" t="s">
        <v>311</v>
      </c>
      <c r="S167" s="254" t="s">
        <v>160</v>
      </c>
      <c r="T167" s="255" t="s">
        <v>160</v>
      </c>
      <c r="U167" s="226">
        <v>0.51700000000000002</v>
      </c>
      <c r="V167" s="226">
        <f>ROUND(E167*U167,2)</f>
        <v>0.52</v>
      </c>
      <c r="W167" s="226"/>
      <c r="X167" s="226" t="s">
        <v>161</v>
      </c>
      <c r="Y167" s="215"/>
      <c r="Z167" s="215"/>
      <c r="AA167" s="215"/>
      <c r="AB167" s="215"/>
      <c r="AC167" s="215"/>
      <c r="AD167" s="215"/>
      <c r="AE167" s="215"/>
      <c r="AF167" s="215"/>
      <c r="AG167" s="215" t="s">
        <v>162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ht="20.399999999999999" outlineLevel="1">
      <c r="A168" s="249">
        <v>67</v>
      </c>
      <c r="B168" s="250" t="s">
        <v>383</v>
      </c>
      <c r="C168" s="264" t="s">
        <v>384</v>
      </c>
      <c r="D168" s="251" t="s">
        <v>176</v>
      </c>
      <c r="E168" s="252">
        <v>2</v>
      </c>
      <c r="F168" s="253"/>
      <c r="G168" s="254">
        <f>ROUND(E168*F168,2)</f>
        <v>0</v>
      </c>
      <c r="H168" s="253"/>
      <c r="I168" s="254">
        <f>ROUND(E168*H168,2)</f>
        <v>0</v>
      </c>
      <c r="J168" s="253"/>
      <c r="K168" s="254">
        <f>ROUND(E168*J168,2)</f>
        <v>0</v>
      </c>
      <c r="L168" s="254">
        <v>15</v>
      </c>
      <c r="M168" s="254">
        <f>G168*(1+L168/100)</f>
        <v>0</v>
      </c>
      <c r="N168" s="252">
        <v>2.0000000000000001E-4</v>
      </c>
      <c r="O168" s="252">
        <f>ROUND(E168*N168,2)</f>
        <v>0</v>
      </c>
      <c r="P168" s="252">
        <v>0</v>
      </c>
      <c r="Q168" s="252">
        <f>ROUND(E168*P168,2)</f>
        <v>0</v>
      </c>
      <c r="R168" s="254" t="s">
        <v>311</v>
      </c>
      <c r="S168" s="254" t="s">
        <v>160</v>
      </c>
      <c r="T168" s="255" t="s">
        <v>202</v>
      </c>
      <c r="U168" s="226">
        <v>0.246</v>
      </c>
      <c r="V168" s="226">
        <f>ROUND(E168*U168,2)</f>
        <v>0.49</v>
      </c>
      <c r="W168" s="226"/>
      <c r="X168" s="226" t="s">
        <v>161</v>
      </c>
      <c r="Y168" s="215"/>
      <c r="Z168" s="215"/>
      <c r="AA168" s="215"/>
      <c r="AB168" s="215"/>
      <c r="AC168" s="215"/>
      <c r="AD168" s="215"/>
      <c r="AE168" s="215"/>
      <c r="AF168" s="215"/>
      <c r="AG168" s="215" t="s">
        <v>298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ht="20.399999999999999" outlineLevel="1">
      <c r="A169" s="249">
        <v>68</v>
      </c>
      <c r="B169" s="250" t="s">
        <v>385</v>
      </c>
      <c r="C169" s="264" t="s">
        <v>386</v>
      </c>
      <c r="D169" s="251" t="s">
        <v>176</v>
      </c>
      <c r="E169" s="252">
        <v>1</v>
      </c>
      <c r="F169" s="253"/>
      <c r="G169" s="254">
        <f>ROUND(E169*F169,2)</f>
        <v>0</v>
      </c>
      <c r="H169" s="253"/>
      <c r="I169" s="254">
        <f>ROUND(E169*H169,2)</f>
        <v>0</v>
      </c>
      <c r="J169" s="253"/>
      <c r="K169" s="254">
        <f>ROUND(E169*J169,2)</f>
        <v>0</v>
      </c>
      <c r="L169" s="254">
        <v>15</v>
      </c>
      <c r="M169" s="254">
        <f>G169*(1+L169/100)</f>
        <v>0</v>
      </c>
      <c r="N169" s="252">
        <v>2.5999999999999998E-4</v>
      </c>
      <c r="O169" s="252">
        <f>ROUND(E169*N169,2)</f>
        <v>0</v>
      </c>
      <c r="P169" s="252">
        <v>0</v>
      </c>
      <c r="Q169" s="252">
        <f>ROUND(E169*P169,2)</f>
        <v>0</v>
      </c>
      <c r="R169" s="254" t="s">
        <v>311</v>
      </c>
      <c r="S169" s="254" t="s">
        <v>160</v>
      </c>
      <c r="T169" s="255" t="s">
        <v>202</v>
      </c>
      <c r="U169" s="226">
        <v>0.246</v>
      </c>
      <c r="V169" s="226">
        <f>ROUND(E169*U169,2)</f>
        <v>0.25</v>
      </c>
      <c r="W169" s="226"/>
      <c r="X169" s="226" t="s">
        <v>161</v>
      </c>
      <c r="Y169" s="215"/>
      <c r="Z169" s="215"/>
      <c r="AA169" s="215"/>
      <c r="AB169" s="215"/>
      <c r="AC169" s="215"/>
      <c r="AD169" s="215"/>
      <c r="AE169" s="215"/>
      <c r="AF169" s="215"/>
      <c r="AG169" s="215" t="s">
        <v>298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ht="20.399999999999999" outlineLevel="1">
      <c r="A170" s="249">
        <v>69</v>
      </c>
      <c r="B170" s="250" t="s">
        <v>387</v>
      </c>
      <c r="C170" s="264" t="s">
        <v>388</v>
      </c>
      <c r="D170" s="251" t="s">
        <v>176</v>
      </c>
      <c r="E170" s="252">
        <v>1</v>
      </c>
      <c r="F170" s="253"/>
      <c r="G170" s="254">
        <f>ROUND(E170*F170,2)</f>
        <v>0</v>
      </c>
      <c r="H170" s="253"/>
      <c r="I170" s="254">
        <f>ROUND(E170*H170,2)</f>
        <v>0</v>
      </c>
      <c r="J170" s="253"/>
      <c r="K170" s="254">
        <f>ROUND(E170*J170,2)</f>
        <v>0</v>
      </c>
      <c r="L170" s="254">
        <v>15</v>
      </c>
      <c r="M170" s="254">
        <f>G170*(1+L170/100)</f>
        <v>0</v>
      </c>
      <c r="N170" s="252">
        <v>2.0000000000000001E-4</v>
      </c>
      <c r="O170" s="252">
        <f>ROUND(E170*N170,2)</f>
        <v>0</v>
      </c>
      <c r="P170" s="252">
        <v>0</v>
      </c>
      <c r="Q170" s="252">
        <f>ROUND(E170*P170,2)</f>
        <v>0</v>
      </c>
      <c r="R170" s="254" t="s">
        <v>311</v>
      </c>
      <c r="S170" s="254" t="s">
        <v>160</v>
      </c>
      <c r="T170" s="255" t="s">
        <v>202</v>
      </c>
      <c r="U170" s="226">
        <v>0.246</v>
      </c>
      <c r="V170" s="226">
        <f>ROUND(E170*U170,2)</f>
        <v>0.25</v>
      </c>
      <c r="W170" s="226"/>
      <c r="X170" s="226" t="s">
        <v>161</v>
      </c>
      <c r="Y170" s="215"/>
      <c r="Z170" s="215"/>
      <c r="AA170" s="215"/>
      <c r="AB170" s="215"/>
      <c r="AC170" s="215"/>
      <c r="AD170" s="215"/>
      <c r="AE170" s="215"/>
      <c r="AF170" s="215"/>
      <c r="AG170" s="215" t="s">
        <v>298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>
      <c r="A171" s="238">
        <v>70</v>
      </c>
      <c r="B171" s="239" t="s">
        <v>389</v>
      </c>
      <c r="C171" s="259" t="s">
        <v>390</v>
      </c>
      <c r="D171" s="240" t="s">
        <v>171</v>
      </c>
      <c r="E171" s="241">
        <v>0.36</v>
      </c>
      <c r="F171" s="242"/>
      <c r="G171" s="243">
        <f>ROUND(E171*F171,2)</f>
        <v>0</v>
      </c>
      <c r="H171" s="242"/>
      <c r="I171" s="243">
        <f>ROUND(E171*H171,2)</f>
        <v>0</v>
      </c>
      <c r="J171" s="242"/>
      <c r="K171" s="243">
        <f>ROUND(E171*J171,2)</f>
        <v>0</v>
      </c>
      <c r="L171" s="243">
        <v>15</v>
      </c>
      <c r="M171" s="243">
        <f>G171*(1+L171/100)</f>
        <v>0</v>
      </c>
      <c r="N171" s="241">
        <v>8.0000000000000007E-5</v>
      </c>
      <c r="O171" s="241">
        <f>ROUND(E171*N171,2)</f>
        <v>0</v>
      </c>
      <c r="P171" s="241">
        <v>0</v>
      </c>
      <c r="Q171" s="241">
        <f>ROUND(E171*P171,2)</f>
        <v>0</v>
      </c>
      <c r="R171" s="243" t="s">
        <v>391</v>
      </c>
      <c r="S171" s="243" t="s">
        <v>160</v>
      </c>
      <c r="T171" s="244" t="s">
        <v>202</v>
      </c>
      <c r="U171" s="226">
        <v>2.1</v>
      </c>
      <c r="V171" s="226">
        <f>ROUND(E171*U171,2)</f>
        <v>0.76</v>
      </c>
      <c r="W171" s="226"/>
      <c r="X171" s="226" t="s">
        <v>161</v>
      </c>
      <c r="Y171" s="215"/>
      <c r="Z171" s="215"/>
      <c r="AA171" s="215"/>
      <c r="AB171" s="215"/>
      <c r="AC171" s="215"/>
      <c r="AD171" s="215"/>
      <c r="AE171" s="215"/>
      <c r="AF171" s="215"/>
      <c r="AG171" s="215" t="s">
        <v>298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>
      <c r="A172" s="222"/>
      <c r="B172" s="223"/>
      <c r="C172" s="261" t="s">
        <v>392</v>
      </c>
      <c r="D172" s="228"/>
      <c r="E172" s="229">
        <v>0.36</v>
      </c>
      <c r="F172" s="226"/>
      <c r="G172" s="226"/>
      <c r="H172" s="226"/>
      <c r="I172" s="226"/>
      <c r="J172" s="226"/>
      <c r="K172" s="226"/>
      <c r="L172" s="226"/>
      <c r="M172" s="226"/>
      <c r="N172" s="225"/>
      <c r="O172" s="225"/>
      <c r="P172" s="225"/>
      <c r="Q172" s="225"/>
      <c r="R172" s="226"/>
      <c r="S172" s="226"/>
      <c r="T172" s="226"/>
      <c r="U172" s="226"/>
      <c r="V172" s="226"/>
      <c r="W172" s="226"/>
      <c r="X172" s="226"/>
      <c r="Y172" s="215"/>
      <c r="Z172" s="215"/>
      <c r="AA172" s="215"/>
      <c r="AB172" s="215"/>
      <c r="AC172" s="215"/>
      <c r="AD172" s="215"/>
      <c r="AE172" s="215"/>
      <c r="AF172" s="215"/>
      <c r="AG172" s="215" t="s">
        <v>166</v>
      </c>
      <c r="AH172" s="215">
        <v>0</v>
      </c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>
      <c r="A173" s="249">
        <v>71</v>
      </c>
      <c r="B173" s="250" t="s">
        <v>393</v>
      </c>
      <c r="C173" s="264" t="s">
        <v>394</v>
      </c>
      <c r="D173" s="251" t="s">
        <v>176</v>
      </c>
      <c r="E173" s="252">
        <v>1</v>
      </c>
      <c r="F173" s="253"/>
      <c r="G173" s="254">
        <f>ROUND(E173*F173,2)</f>
        <v>0</v>
      </c>
      <c r="H173" s="253"/>
      <c r="I173" s="254">
        <f>ROUND(E173*H173,2)</f>
        <v>0</v>
      </c>
      <c r="J173" s="253"/>
      <c r="K173" s="254">
        <f>ROUND(E173*J173,2)</f>
        <v>0</v>
      </c>
      <c r="L173" s="254">
        <v>15</v>
      </c>
      <c r="M173" s="254">
        <f>G173*(1+L173/100)</f>
        <v>0</v>
      </c>
      <c r="N173" s="252">
        <v>8.0000000000000004E-4</v>
      </c>
      <c r="O173" s="252">
        <f>ROUND(E173*N173,2)</f>
        <v>0</v>
      </c>
      <c r="P173" s="252">
        <v>0</v>
      </c>
      <c r="Q173" s="252">
        <f>ROUND(E173*P173,2)</f>
        <v>0</v>
      </c>
      <c r="R173" s="254" t="s">
        <v>209</v>
      </c>
      <c r="S173" s="254" t="s">
        <v>160</v>
      </c>
      <c r="T173" s="255" t="s">
        <v>202</v>
      </c>
      <c r="U173" s="226">
        <v>0</v>
      </c>
      <c r="V173" s="226">
        <f>ROUND(E173*U173,2)</f>
        <v>0</v>
      </c>
      <c r="W173" s="226"/>
      <c r="X173" s="226" t="s">
        <v>203</v>
      </c>
      <c r="Y173" s="215"/>
      <c r="Z173" s="215"/>
      <c r="AA173" s="215"/>
      <c r="AB173" s="215"/>
      <c r="AC173" s="215"/>
      <c r="AD173" s="215"/>
      <c r="AE173" s="215"/>
      <c r="AF173" s="215"/>
      <c r="AG173" s="215" t="s">
        <v>395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>
      <c r="A174" s="249">
        <v>72</v>
      </c>
      <c r="B174" s="250" t="s">
        <v>396</v>
      </c>
      <c r="C174" s="264" t="s">
        <v>397</v>
      </c>
      <c r="D174" s="251" t="s">
        <v>176</v>
      </c>
      <c r="E174" s="252">
        <v>1</v>
      </c>
      <c r="F174" s="253"/>
      <c r="G174" s="254">
        <f>ROUND(E174*F174,2)</f>
        <v>0</v>
      </c>
      <c r="H174" s="253"/>
      <c r="I174" s="254">
        <f>ROUND(E174*H174,2)</f>
        <v>0</v>
      </c>
      <c r="J174" s="253"/>
      <c r="K174" s="254">
        <f>ROUND(E174*J174,2)</f>
        <v>0</v>
      </c>
      <c r="L174" s="254">
        <v>15</v>
      </c>
      <c r="M174" s="254">
        <f>G174*(1+L174/100)</f>
        <v>0</v>
      </c>
      <c r="N174" s="252">
        <v>4.5999999999999999E-2</v>
      </c>
      <c r="O174" s="252">
        <f>ROUND(E174*N174,2)</f>
        <v>0.05</v>
      </c>
      <c r="P174" s="252">
        <v>0</v>
      </c>
      <c r="Q174" s="252">
        <f>ROUND(E174*P174,2)</f>
        <v>0</v>
      </c>
      <c r="R174" s="254"/>
      <c r="S174" s="254" t="s">
        <v>201</v>
      </c>
      <c r="T174" s="255" t="s">
        <v>202</v>
      </c>
      <c r="U174" s="226">
        <v>0</v>
      </c>
      <c r="V174" s="226">
        <f>ROUND(E174*U174,2)</f>
        <v>0</v>
      </c>
      <c r="W174" s="226"/>
      <c r="X174" s="226" t="s">
        <v>203</v>
      </c>
      <c r="Y174" s="215"/>
      <c r="Z174" s="215"/>
      <c r="AA174" s="215"/>
      <c r="AB174" s="215"/>
      <c r="AC174" s="215"/>
      <c r="AD174" s="215"/>
      <c r="AE174" s="215"/>
      <c r="AF174" s="215"/>
      <c r="AG174" s="215" t="s">
        <v>395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>
      <c r="A175" s="249">
        <v>73</v>
      </c>
      <c r="B175" s="250" t="s">
        <v>398</v>
      </c>
      <c r="C175" s="264" t="s">
        <v>399</v>
      </c>
      <c r="D175" s="251" t="s">
        <v>176</v>
      </c>
      <c r="E175" s="252">
        <v>1</v>
      </c>
      <c r="F175" s="253"/>
      <c r="G175" s="254">
        <f>ROUND(E175*F175,2)</f>
        <v>0</v>
      </c>
      <c r="H175" s="253"/>
      <c r="I175" s="254">
        <f>ROUND(E175*H175,2)</f>
        <v>0</v>
      </c>
      <c r="J175" s="253"/>
      <c r="K175" s="254">
        <f>ROUND(E175*J175,2)</f>
        <v>0</v>
      </c>
      <c r="L175" s="254">
        <v>15</v>
      </c>
      <c r="M175" s="254">
        <f>G175*(1+L175/100)</f>
        <v>0</v>
      </c>
      <c r="N175" s="252">
        <v>0.01</v>
      </c>
      <c r="O175" s="252">
        <f>ROUND(E175*N175,2)</f>
        <v>0.01</v>
      </c>
      <c r="P175" s="252">
        <v>0</v>
      </c>
      <c r="Q175" s="252">
        <f>ROUND(E175*P175,2)</f>
        <v>0</v>
      </c>
      <c r="R175" s="254"/>
      <c r="S175" s="254" t="s">
        <v>201</v>
      </c>
      <c r="T175" s="255" t="s">
        <v>202</v>
      </c>
      <c r="U175" s="226">
        <v>0</v>
      </c>
      <c r="V175" s="226">
        <f>ROUND(E175*U175,2)</f>
        <v>0</v>
      </c>
      <c r="W175" s="226"/>
      <c r="X175" s="226" t="s">
        <v>203</v>
      </c>
      <c r="Y175" s="215"/>
      <c r="Z175" s="215"/>
      <c r="AA175" s="215"/>
      <c r="AB175" s="215"/>
      <c r="AC175" s="215"/>
      <c r="AD175" s="215"/>
      <c r="AE175" s="215"/>
      <c r="AF175" s="215"/>
      <c r="AG175" s="215" t="s">
        <v>395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ht="20.399999999999999" outlineLevel="1">
      <c r="A176" s="249">
        <v>74</v>
      </c>
      <c r="B176" s="250" t="s">
        <v>400</v>
      </c>
      <c r="C176" s="264" t="s">
        <v>401</v>
      </c>
      <c r="D176" s="251" t="s">
        <v>176</v>
      </c>
      <c r="E176" s="252">
        <v>1</v>
      </c>
      <c r="F176" s="253"/>
      <c r="G176" s="254">
        <f>ROUND(E176*F176,2)</f>
        <v>0</v>
      </c>
      <c r="H176" s="253"/>
      <c r="I176" s="254">
        <f>ROUND(E176*H176,2)</f>
        <v>0</v>
      </c>
      <c r="J176" s="253"/>
      <c r="K176" s="254">
        <f>ROUND(E176*J176,2)</f>
        <v>0</v>
      </c>
      <c r="L176" s="254">
        <v>15</v>
      </c>
      <c r="M176" s="254">
        <f>G176*(1+L176/100)</f>
        <v>0</v>
      </c>
      <c r="N176" s="252">
        <v>1.2999999999999999E-2</v>
      </c>
      <c r="O176" s="252">
        <f>ROUND(E176*N176,2)</f>
        <v>0.01</v>
      </c>
      <c r="P176" s="252">
        <v>0</v>
      </c>
      <c r="Q176" s="252">
        <f>ROUND(E176*P176,2)</f>
        <v>0</v>
      </c>
      <c r="R176" s="254" t="s">
        <v>209</v>
      </c>
      <c r="S176" s="254" t="s">
        <v>160</v>
      </c>
      <c r="T176" s="255" t="s">
        <v>202</v>
      </c>
      <c r="U176" s="226">
        <v>0</v>
      </c>
      <c r="V176" s="226">
        <f>ROUND(E176*U176,2)</f>
        <v>0</v>
      </c>
      <c r="W176" s="226"/>
      <c r="X176" s="226" t="s">
        <v>203</v>
      </c>
      <c r="Y176" s="215"/>
      <c r="Z176" s="215"/>
      <c r="AA176" s="215"/>
      <c r="AB176" s="215"/>
      <c r="AC176" s="215"/>
      <c r="AD176" s="215"/>
      <c r="AE176" s="215"/>
      <c r="AF176" s="215"/>
      <c r="AG176" s="215" t="s">
        <v>395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ht="20.399999999999999" outlineLevel="1">
      <c r="A177" s="238">
        <v>75</v>
      </c>
      <c r="B177" s="239" t="s">
        <v>402</v>
      </c>
      <c r="C177" s="259" t="s">
        <v>403</v>
      </c>
      <c r="D177" s="240" t="s">
        <v>176</v>
      </c>
      <c r="E177" s="241">
        <v>1</v>
      </c>
      <c r="F177" s="242"/>
      <c r="G177" s="243">
        <f>ROUND(E177*F177,2)</f>
        <v>0</v>
      </c>
      <c r="H177" s="242"/>
      <c r="I177" s="243">
        <f>ROUND(E177*H177,2)</f>
        <v>0</v>
      </c>
      <c r="J177" s="242"/>
      <c r="K177" s="243">
        <f>ROUND(E177*J177,2)</f>
        <v>0</v>
      </c>
      <c r="L177" s="243">
        <v>15</v>
      </c>
      <c r="M177" s="243">
        <f>G177*(1+L177/100)</f>
        <v>0</v>
      </c>
      <c r="N177" s="241">
        <v>0.1</v>
      </c>
      <c r="O177" s="241">
        <f>ROUND(E177*N177,2)</f>
        <v>0.1</v>
      </c>
      <c r="P177" s="241">
        <v>0</v>
      </c>
      <c r="Q177" s="241">
        <f>ROUND(E177*P177,2)</f>
        <v>0</v>
      </c>
      <c r="R177" s="243"/>
      <c r="S177" s="243" t="s">
        <v>201</v>
      </c>
      <c r="T177" s="244" t="s">
        <v>202</v>
      </c>
      <c r="U177" s="226">
        <v>0</v>
      </c>
      <c r="V177" s="226">
        <f>ROUND(E177*U177,2)</f>
        <v>0</v>
      </c>
      <c r="W177" s="226"/>
      <c r="X177" s="226" t="s">
        <v>203</v>
      </c>
      <c r="Y177" s="215"/>
      <c r="Z177" s="215"/>
      <c r="AA177" s="215"/>
      <c r="AB177" s="215"/>
      <c r="AC177" s="215"/>
      <c r="AD177" s="215"/>
      <c r="AE177" s="215"/>
      <c r="AF177" s="215"/>
      <c r="AG177" s="215" t="s">
        <v>204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>
      <c r="A178" s="222">
        <v>76</v>
      </c>
      <c r="B178" s="223" t="s">
        <v>404</v>
      </c>
      <c r="C178" s="265" t="s">
        <v>405</v>
      </c>
      <c r="D178" s="224" t="s">
        <v>0</v>
      </c>
      <c r="E178" s="256"/>
      <c r="F178" s="227"/>
      <c r="G178" s="226">
        <f>ROUND(E178*F178,2)</f>
        <v>0</v>
      </c>
      <c r="H178" s="227"/>
      <c r="I178" s="226">
        <f>ROUND(E178*H178,2)</f>
        <v>0</v>
      </c>
      <c r="J178" s="227"/>
      <c r="K178" s="226">
        <f>ROUND(E178*J178,2)</f>
        <v>0</v>
      </c>
      <c r="L178" s="226">
        <v>15</v>
      </c>
      <c r="M178" s="226">
        <f>G178*(1+L178/100)</f>
        <v>0</v>
      </c>
      <c r="N178" s="225">
        <v>0</v>
      </c>
      <c r="O178" s="225">
        <f>ROUND(E178*N178,2)</f>
        <v>0</v>
      </c>
      <c r="P178" s="225">
        <v>0</v>
      </c>
      <c r="Q178" s="225">
        <f>ROUND(E178*P178,2)</f>
        <v>0</v>
      </c>
      <c r="R178" s="226" t="s">
        <v>311</v>
      </c>
      <c r="S178" s="226" t="s">
        <v>160</v>
      </c>
      <c r="T178" s="226" t="s">
        <v>160</v>
      </c>
      <c r="U178" s="226">
        <v>0</v>
      </c>
      <c r="V178" s="226">
        <f>ROUND(E178*U178,2)</f>
        <v>0</v>
      </c>
      <c r="W178" s="226"/>
      <c r="X178" s="226" t="s">
        <v>288</v>
      </c>
      <c r="Y178" s="215"/>
      <c r="Z178" s="215"/>
      <c r="AA178" s="215"/>
      <c r="AB178" s="215"/>
      <c r="AC178" s="215"/>
      <c r="AD178" s="215"/>
      <c r="AE178" s="215"/>
      <c r="AF178" s="215"/>
      <c r="AG178" s="215" t="s">
        <v>289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>
      <c r="A179" s="222"/>
      <c r="B179" s="223"/>
      <c r="C179" s="266" t="s">
        <v>347</v>
      </c>
      <c r="D179" s="257"/>
      <c r="E179" s="257"/>
      <c r="F179" s="257"/>
      <c r="G179" s="257"/>
      <c r="H179" s="226"/>
      <c r="I179" s="226"/>
      <c r="J179" s="226"/>
      <c r="K179" s="226"/>
      <c r="L179" s="226"/>
      <c r="M179" s="226"/>
      <c r="N179" s="225"/>
      <c r="O179" s="225"/>
      <c r="P179" s="225"/>
      <c r="Q179" s="225"/>
      <c r="R179" s="226"/>
      <c r="S179" s="226"/>
      <c r="T179" s="226"/>
      <c r="U179" s="226"/>
      <c r="V179" s="226"/>
      <c r="W179" s="226"/>
      <c r="X179" s="226"/>
      <c r="Y179" s="215"/>
      <c r="Z179" s="215"/>
      <c r="AA179" s="215"/>
      <c r="AB179" s="215"/>
      <c r="AC179" s="215"/>
      <c r="AD179" s="215"/>
      <c r="AE179" s="215"/>
      <c r="AF179" s="215"/>
      <c r="AG179" s="215" t="s">
        <v>164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>
      <c r="A180" s="231" t="s">
        <v>154</v>
      </c>
      <c r="B180" s="232" t="s">
        <v>101</v>
      </c>
      <c r="C180" s="258" t="s">
        <v>102</v>
      </c>
      <c r="D180" s="233"/>
      <c r="E180" s="234"/>
      <c r="F180" s="235"/>
      <c r="G180" s="235">
        <f>SUMIF(AG181:AG186,"&lt;&gt;NOR",G181:G186)</f>
        <v>0</v>
      </c>
      <c r="H180" s="235"/>
      <c r="I180" s="235">
        <f>SUM(I181:I186)</f>
        <v>0</v>
      </c>
      <c r="J180" s="235"/>
      <c r="K180" s="235">
        <f>SUM(K181:K186)</f>
        <v>0</v>
      </c>
      <c r="L180" s="235"/>
      <c r="M180" s="235">
        <f>SUM(M181:M186)</f>
        <v>0</v>
      </c>
      <c r="N180" s="234"/>
      <c r="O180" s="234">
        <f>SUM(O181:O186)</f>
        <v>0</v>
      </c>
      <c r="P180" s="234"/>
      <c r="Q180" s="234">
        <f>SUM(Q181:Q186)</f>
        <v>0</v>
      </c>
      <c r="R180" s="235"/>
      <c r="S180" s="235"/>
      <c r="T180" s="236"/>
      <c r="U180" s="230"/>
      <c r="V180" s="230">
        <f>SUM(V181:V186)</f>
        <v>1.98</v>
      </c>
      <c r="W180" s="230"/>
      <c r="X180" s="230"/>
      <c r="AG180" t="s">
        <v>155</v>
      </c>
    </row>
    <row r="181" spans="1:60" outlineLevel="1">
      <c r="A181" s="249">
        <v>77</v>
      </c>
      <c r="B181" s="250" t="s">
        <v>406</v>
      </c>
      <c r="C181" s="264" t="s">
        <v>407</v>
      </c>
      <c r="D181" s="251" t="s">
        <v>176</v>
      </c>
      <c r="E181" s="252">
        <v>2</v>
      </c>
      <c r="F181" s="253"/>
      <c r="G181" s="254">
        <f>ROUND(E181*F181,2)</f>
        <v>0</v>
      </c>
      <c r="H181" s="253"/>
      <c r="I181" s="254">
        <f>ROUND(E181*H181,2)</f>
        <v>0</v>
      </c>
      <c r="J181" s="253"/>
      <c r="K181" s="254">
        <f>ROUND(E181*J181,2)</f>
        <v>0</v>
      </c>
      <c r="L181" s="254">
        <v>15</v>
      </c>
      <c r="M181" s="254">
        <f>G181*(1+L181/100)</f>
        <v>0</v>
      </c>
      <c r="N181" s="252">
        <v>0</v>
      </c>
      <c r="O181" s="252">
        <f>ROUND(E181*N181,2)</f>
        <v>0</v>
      </c>
      <c r="P181" s="252">
        <v>2E-3</v>
      </c>
      <c r="Q181" s="252">
        <f>ROUND(E181*P181,2)</f>
        <v>0</v>
      </c>
      <c r="R181" s="254" t="s">
        <v>408</v>
      </c>
      <c r="S181" s="254" t="s">
        <v>160</v>
      </c>
      <c r="T181" s="255" t="s">
        <v>160</v>
      </c>
      <c r="U181" s="226">
        <v>0.48749999999999999</v>
      </c>
      <c r="V181" s="226">
        <f>ROUND(E181*U181,2)</f>
        <v>0.98</v>
      </c>
      <c r="W181" s="226"/>
      <c r="X181" s="226" t="s">
        <v>161</v>
      </c>
      <c r="Y181" s="215"/>
      <c r="Z181" s="215"/>
      <c r="AA181" s="215"/>
      <c r="AB181" s="215"/>
      <c r="AC181" s="215"/>
      <c r="AD181" s="215"/>
      <c r="AE181" s="215"/>
      <c r="AF181" s="215"/>
      <c r="AG181" s="215" t="s">
        <v>162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ht="20.399999999999999" outlineLevel="1">
      <c r="A182" s="249">
        <v>78</v>
      </c>
      <c r="B182" s="250" t="s">
        <v>409</v>
      </c>
      <c r="C182" s="264" t="s">
        <v>410</v>
      </c>
      <c r="D182" s="251" t="s">
        <v>176</v>
      </c>
      <c r="E182" s="252">
        <v>2</v>
      </c>
      <c r="F182" s="253"/>
      <c r="G182" s="254">
        <f>ROUND(E182*F182,2)</f>
        <v>0</v>
      </c>
      <c r="H182" s="253"/>
      <c r="I182" s="254">
        <f>ROUND(E182*H182,2)</f>
        <v>0</v>
      </c>
      <c r="J182" s="253"/>
      <c r="K182" s="254">
        <f>ROUND(E182*J182,2)</f>
        <v>0</v>
      </c>
      <c r="L182" s="254">
        <v>15</v>
      </c>
      <c r="M182" s="254">
        <f>G182*(1+L182/100)</f>
        <v>0</v>
      </c>
      <c r="N182" s="252">
        <v>0</v>
      </c>
      <c r="O182" s="252">
        <f>ROUND(E182*N182,2)</f>
        <v>0</v>
      </c>
      <c r="P182" s="252">
        <v>0</v>
      </c>
      <c r="Q182" s="252">
        <f>ROUND(E182*P182,2)</f>
        <v>0</v>
      </c>
      <c r="R182" s="254" t="s">
        <v>408</v>
      </c>
      <c r="S182" s="254" t="s">
        <v>160</v>
      </c>
      <c r="T182" s="255" t="s">
        <v>160</v>
      </c>
      <c r="U182" s="226">
        <v>0.5</v>
      </c>
      <c r="V182" s="226">
        <f>ROUND(E182*U182,2)</f>
        <v>1</v>
      </c>
      <c r="W182" s="226"/>
      <c r="X182" s="226" t="s">
        <v>161</v>
      </c>
      <c r="Y182" s="215"/>
      <c r="Z182" s="215"/>
      <c r="AA182" s="215"/>
      <c r="AB182" s="215"/>
      <c r="AC182" s="215"/>
      <c r="AD182" s="215"/>
      <c r="AE182" s="215"/>
      <c r="AF182" s="215"/>
      <c r="AG182" s="215" t="s">
        <v>162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>
      <c r="A183" s="249">
        <v>79</v>
      </c>
      <c r="B183" s="250" t="s">
        <v>411</v>
      </c>
      <c r="C183" s="264" t="s">
        <v>412</v>
      </c>
      <c r="D183" s="251" t="s">
        <v>186</v>
      </c>
      <c r="E183" s="252">
        <v>1.4</v>
      </c>
      <c r="F183" s="253"/>
      <c r="G183" s="254">
        <f>ROUND(E183*F183,2)</f>
        <v>0</v>
      </c>
      <c r="H183" s="253"/>
      <c r="I183" s="254">
        <f>ROUND(E183*H183,2)</f>
        <v>0</v>
      </c>
      <c r="J183" s="253"/>
      <c r="K183" s="254">
        <f>ROUND(E183*J183,2)</f>
        <v>0</v>
      </c>
      <c r="L183" s="254">
        <v>15</v>
      </c>
      <c r="M183" s="254">
        <f>G183*(1+L183/100)</f>
        <v>0</v>
      </c>
      <c r="N183" s="252">
        <v>0</v>
      </c>
      <c r="O183" s="252">
        <f>ROUND(E183*N183,2)</f>
        <v>0</v>
      </c>
      <c r="P183" s="252">
        <v>0</v>
      </c>
      <c r="Q183" s="252">
        <f>ROUND(E183*P183,2)</f>
        <v>0</v>
      </c>
      <c r="R183" s="254"/>
      <c r="S183" s="254" t="s">
        <v>201</v>
      </c>
      <c r="T183" s="255" t="s">
        <v>202</v>
      </c>
      <c r="U183" s="226">
        <v>0</v>
      </c>
      <c r="V183" s="226">
        <f>ROUND(E183*U183,2)</f>
        <v>0</v>
      </c>
      <c r="W183" s="226"/>
      <c r="X183" s="226" t="s">
        <v>161</v>
      </c>
      <c r="Y183" s="215"/>
      <c r="Z183" s="215"/>
      <c r="AA183" s="215"/>
      <c r="AB183" s="215"/>
      <c r="AC183" s="215"/>
      <c r="AD183" s="215"/>
      <c r="AE183" s="215"/>
      <c r="AF183" s="215"/>
      <c r="AG183" s="215" t="s">
        <v>162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ht="30.6" outlineLevel="1">
      <c r="A184" s="238">
        <v>80</v>
      </c>
      <c r="B184" s="239" t="s">
        <v>413</v>
      </c>
      <c r="C184" s="259" t="s">
        <v>414</v>
      </c>
      <c r="D184" s="240" t="s">
        <v>176</v>
      </c>
      <c r="E184" s="241">
        <v>2</v>
      </c>
      <c r="F184" s="242"/>
      <c r="G184" s="243">
        <f>ROUND(E184*F184,2)</f>
        <v>0</v>
      </c>
      <c r="H184" s="242"/>
      <c r="I184" s="243">
        <f>ROUND(E184*H184,2)</f>
        <v>0</v>
      </c>
      <c r="J184" s="242"/>
      <c r="K184" s="243">
        <f>ROUND(E184*J184,2)</f>
        <v>0</v>
      </c>
      <c r="L184" s="243">
        <v>15</v>
      </c>
      <c r="M184" s="243">
        <f>G184*(1+L184/100)</f>
        <v>0</v>
      </c>
      <c r="N184" s="241">
        <v>5.9000000000000003E-4</v>
      </c>
      <c r="O184" s="241">
        <f>ROUND(E184*N184,2)</f>
        <v>0</v>
      </c>
      <c r="P184" s="241">
        <v>0</v>
      </c>
      <c r="Q184" s="241">
        <f>ROUND(E184*P184,2)</f>
        <v>0</v>
      </c>
      <c r="R184" s="243" t="s">
        <v>209</v>
      </c>
      <c r="S184" s="243" t="s">
        <v>415</v>
      </c>
      <c r="T184" s="244" t="s">
        <v>415</v>
      </c>
      <c r="U184" s="226">
        <v>0</v>
      </c>
      <c r="V184" s="226">
        <f>ROUND(E184*U184,2)</f>
        <v>0</v>
      </c>
      <c r="W184" s="226"/>
      <c r="X184" s="226" t="s">
        <v>203</v>
      </c>
      <c r="Y184" s="215"/>
      <c r="Z184" s="215"/>
      <c r="AA184" s="215"/>
      <c r="AB184" s="215"/>
      <c r="AC184" s="215"/>
      <c r="AD184" s="215"/>
      <c r="AE184" s="215"/>
      <c r="AF184" s="215"/>
      <c r="AG184" s="215" t="s">
        <v>204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>
      <c r="A185" s="222">
        <v>81</v>
      </c>
      <c r="B185" s="223" t="s">
        <v>416</v>
      </c>
      <c r="C185" s="265" t="s">
        <v>417</v>
      </c>
      <c r="D185" s="224" t="s">
        <v>0</v>
      </c>
      <c r="E185" s="256"/>
      <c r="F185" s="227"/>
      <c r="G185" s="226">
        <f>ROUND(E185*F185,2)</f>
        <v>0</v>
      </c>
      <c r="H185" s="227"/>
      <c r="I185" s="226">
        <f>ROUND(E185*H185,2)</f>
        <v>0</v>
      </c>
      <c r="J185" s="227"/>
      <c r="K185" s="226">
        <f>ROUND(E185*J185,2)</f>
        <v>0</v>
      </c>
      <c r="L185" s="226">
        <v>15</v>
      </c>
      <c r="M185" s="226">
        <f>G185*(1+L185/100)</f>
        <v>0</v>
      </c>
      <c r="N185" s="225">
        <v>0</v>
      </c>
      <c r="O185" s="225">
        <f>ROUND(E185*N185,2)</f>
        <v>0</v>
      </c>
      <c r="P185" s="225">
        <v>0</v>
      </c>
      <c r="Q185" s="225">
        <f>ROUND(E185*P185,2)</f>
        <v>0</v>
      </c>
      <c r="R185" s="226" t="s">
        <v>408</v>
      </c>
      <c r="S185" s="226" t="s">
        <v>160</v>
      </c>
      <c r="T185" s="226" t="s">
        <v>160</v>
      </c>
      <c r="U185" s="226">
        <v>0</v>
      </c>
      <c r="V185" s="226">
        <f>ROUND(E185*U185,2)</f>
        <v>0</v>
      </c>
      <c r="W185" s="226"/>
      <c r="X185" s="226" t="s">
        <v>288</v>
      </c>
      <c r="Y185" s="215"/>
      <c r="Z185" s="215"/>
      <c r="AA185" s="215"/>
      <c r="AB185" s="215"/>
      <c r="AC185" s="215"/>
      <c r="AD185" s="215"/>
      <c r="AE185" s="215"/>
      <c r="AF185" s="215"/>
      <c r="AG185" s="215" t="s">
        <v>289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>
      <c r="A186" s="222"/>
      <c r="B186" s="223"/>
      <c r="C186" s="266" t="s">
        <v>347</v>
      </c>
      <c r="D186" s="257"/>
      <c r="E186" s="257"/>
      <c r="F186" s="257"/>
      <c r="G186" s="257"/>
      <c r="H186" s="226"/>
      <c r="I186" s="226"/>
      <c r="J186" s="226"/>
      <c r="K186" s="226"/>
      <c r="L186" s="226"/>
      <c r="M186" s="226"/>
      <c r="N186" s="225"/>
      <c r="O186" s="225"/>
      <c r="P186" s="225"/>
      <c r="Q186" s="225"/>
      <c r="R186" s="226"/>
      <c r="S186" s="226"/>
      <c r="T186" s="226"/>
      <c r="U186" s="226"/>
      <c r="V186" s="226"/>
      <c r="W186" s="226"/>
      <c r="X186" s="226"/>
      <c r="Y186" s="215"/>
      <c r="Z186" s="215"/>
      <c r="AA186" s="215"/>
      <c r="AB186" s="215"/>
      <c r="AC186" s="215"/>
      <c r="AD186" s="215"/>
      <c r="AE186" s="215"/>
      <c r="AF186" s="215"/>
      <c r="AG186" s="215" t="s">
        <v>164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>
      <c r="A187" s="231" t="s">
        <v>154</v>
      </c>
      <c r="B187" s="232" t="s">
        <v>103</v>
      </c>
      <c r="C187" s="258" t="s">
        <v>104</v>
      </c>
      <c r="D187" s="233"/>
      <c r="E187" s="234"/>
      <c r="F187" s="235"/>
      <c r="G187" s="235">
        <f>SUMIF(AG188:AG194,"&lt;&gt;NOR",G188:G194)</f>
        <v>0</v>
      </c>
      <c r="H187" s="235"/>
      <c r="I187" s="235">
        <f>SUM(I188:I194)</f>
        <v>0</v>
      </c>
      <c r="J187" s="235"/>
      <c r="K187" s="235">
        <f>SUM(K188:K194)</f>
        <v>0</v>
      </c>
      <c r="L187" s="235"/>
      <c r="M187" s="235">
        <f>SUM(M188:M194)</f>
        <v>0</v>
      </c>
      <c r="N187" s="234"/>
      <c r="O187" s="234">
        <f>SUM(O188:O194)</f>
        <v>0.35</v>
      </c>
      <c r="P187" s="234"/>
      <c r="Q187" s="234">
        <f>SUM(Q188:Q194)</f>
        <v>0</v>
      </c>
      <c r="R187" s="235"/>
      <c r="S187" s="235"/>
      <c r="T187" s="236"/>
      <c r="U187" s="230"/>
      <c r="V187" s="230">
        <f>SUM(V188:V194)</f>
        <v>10.67</v>
      </c>
      <c r="W187" s="230"/>
      <c r="X187" s="230"/>
      <c r="AG187" t="s">
        <v>155</v>
      </c>
    </row>
    <row r="188" spans="1:60" outlineLevel="1">
      <c r="A188" s="238">
        <v>82</v>
      </c>
      <c r="B188" s="239" t="s">
        <v>418</v>
      </c>
      <c r="C188" s="259" t="s">
        <v>419</v>
      </c>
      <c r="D188" s="240" t="s">
        <v>171</v>
      </c>
      <c r="E188" s="241">
        <v>47.845999999999997</v>
      </c>
      <c r="F188" s="242"/>
      <c r="G188" s="243">
        <f>ROUND(E188*F188,2)</f>
        <v>0</v>
      </c>
      <c r="H188" s="242"/>
      <c r="I188" s="243">
        <f>ROUND(E188*H188,2)</f>
        <v>0</v>
      </c>
      <c r="J188" s="242"/>
      <c r="K188" s="243">
        <f>ROUND(E188*J188,2)</f>
        <v>0</v>
      </c>
      <c r="L188" s="243">
        <v>15</v>
      </c>
      <c r="M188" s="243">
        <f>G188*(1+L188/100)</f>
        <v>0</v>
      </c>
      <c r="N188" s="241">
        <v>3.0000000000000001E-5</v>
      </c>
      <c r="O188" s="241">
        <f>ROUND(E188*N188,2)</f>
        <v>0</v>
      </c>
      <c r="P188" s="241">
        <v>0</v>
      </c>
      <c r="Q188" s="241">
        <f>ROUND(E188*P188,2)</f>
        <v>0</v>
      </c>
      <c r="R188" s="243" t="s">
        <v>420</v>
      </c>
      <c r="S188" s="243" t="s">
        <v>160</v>
      </c>
      <c r="T188" s="244" t="s">
        <v>160</v>
      </c>
      <c r="U188" s="226">
        <v>0.223</v>
      </c>
      <c r="V188" s="226">
        <f>ROUND(E188*U188,2)</f>
        <v>10.67</v>
      </c>
      <c r="W188" s="226"/>
      <c r="X188" s="226" t="s">
        <v>161</v>
      </c>
      <c r="Y188" s="215"/>
      <c r="Z188" s="215"/>
      <c r="AA188" s="215"/>
      <c r="AB188" s="215"/>
      <c r="AC188" s="215"/>
      <c r="AD188" s="215"/>
      <c r="AE188" s="215"/>
      <c r="AF188" s="215"/>
      <c r="AG188" s="215" t="s">
        <v>162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>
      <c r="A189" s="222"/>
      <c r="B189" s="223"/>
      <c r="C189" s="260" t="s">
        <v>421</v>
      </c>
      <c r="D189" s="245"/>
      <c r="E189" s="245"/>
      <c r="F189" s="245"/>
      <c r="G189" s="245"/>
      <c r="H189" s="226"/>
      <c r="I189" s="226"/>
      <c r="J189" s="226"/>
      <c r="K189" s="226"/>
      <c r="L189" s="226"/>
      <c r="M189" s="226"/>
      <c r="N189" s="225"/>
      <c r="O189" s="225"/>
      <c r="P189" s="225"/>
      <c r="Q189" s="225"/>
      <c r="R189" s="226"/>
      <c r="S189" s="226"/>
      <c r="T189" s="226"/>
      <c r="U189" s="226"/>
      <c r="V189" s="226"/>
      <c r="W189" s="226"/>
      <c r="X189" s="226"/>
      <c r="Y189" s="215"/>
      <c r="Z189" s="215"/>
      <c r="AA189" s="215"/>
      <c r="AB189" s="215"/>
      <c r="AC189" s="215"/>
      <c r="AD189" s="215"/>
      <c r="AE189" s="215"/>
      <c r="AF189" s="215"/>
      <c r="AG189" s="215" t="s">
        <v>164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>
      <c r="A190" s="222"/>
      <c r="B190" s="223"/>
      <c r="C190" s="261" t="s">
        <v>422</v>
      </c>
      <c r="D190" s="228"/>
      <c r="E190" s="229">
        <v>47.845999999999997</v>
      </c>
      <c r="F190" s="226"/>
      <c r="G190" s="226"/>
      <c r="H190" s="226"/>
      <c r="I190" s="226"/>
      <c r="J190" s="226"/>
      <c r="K190" s="226"/>
      <c r="L190" s="226"/>
      <c r="M190" s="226"/>
      <c r="N190" s="225"/>
      <c r="O190" s="225"/>
      <c r="P190" s="225"/>
      <c r="Q190" s="225"/>
      <c r="R190" s="226"/>
      <c r="S190" s="226"/>
      <c r="T190" s="226"/>
      <c r="U190" s="226"/>
      <c r="V190" s="226"/>
      <c r="W190" s="226"/>
      <c r="X190" s="226"/>
      <c r="Y190" s="215"/>
      <c r="Z190" s="215"/>
      <c r="AA190" s="215"/>
      <c r="AB190" s="215"/>
      <c r="AC190" s="215"/>
      <c r="AD190" s="215"/>
      <c r="AE190" s="215"/>
      <c r="AF190" s="215"/>
      <c r="AG190" s="215" t="s">
        <v>166</v>
      </c>
      <c r="AH190" s="215">
        <v>0</v>
      </c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ht="20.399999999999999" outlineLevel="1">
      <c r="A191" s="238">
        <v>83</v>
      </c>
      <c r="B191" s="239" t="s">
        <v>423</v>
      </c>
      <c r="C191" s="259" t="s">
        <v>424</v>
      </c>
      <c r="D191" s="240" t="s">
        <v>171</v>
      </c>
      <c r="E191" s="241">
        <v>52.630600000000001</v>
      </c>
      <c r="F191" s="242"/>
      <c r="G191" s="243">
        <f>ROUND(E191*F191,2)</f>
        <v>0</v>
      </c>
      <c r="H191" s="242"/>
      <c r="I191" s="243">
        <f>ROUND(E191*H191,2)</f>
        <v>0</v>
      </c>
      <c r="J191" s="242"/>
      <c r="K191" s="243">
        <f>ROUND(E191*J191,2)</f>
        <v>0</v>
      </c>
      <c r="L191" s="243">
        <v>15</v>
      </c>
      <c r="M191" s="243">
        <f>G191*(1+L191/100)</f>
        <v>0</v>
      </c>
      <c r="N191" s="241">
        <v>6.6E-3</v>
      </c>
      <c r="O191" s="241">
        <f>ROUND(E191*N191,2)</f>
        <v>0.35</v>
      </c>
      <c r="P191" s="241">
        <v>0</v>
      </c>
      <c r="Q191" s="241">
        <f>ROUND(E191*P191,2)</f>
        <v>0</v>
      </c>
      <c r="R191" s="243" t="s">
        <v>209</v>
      </c>
      <c r="S191" s="243" t="s">
        <v>160</v>
      </c>
      <c r="T191" s="244" t="s">
        <v>160</v>
      </c>
      <c r="U191" s="226">
        <v>0</v>
      </c>
      <c r="V191" s="226">
        <f>ROUND(E191*U191,2)</f>
        <v>0</v>
      </c>
      <c r="W191" s="226"/>
      <c r="X191" s="226" t="s">
        <v>203</v>
      </c>
      <c r="Y191" s="215"/>
      <c r="Z191" s="215"/>
      <c r="AA191" s="215"/>
      <c r="AB191" s="215"/>
      <c r="AC191" s="215"/>
      <c r="AD191" s="215"/>
      <c r="AE191" s="215"/>
      <c r="AF191" s="215"/>
      <c r="AG191" s="215" t="s">
        <v>204</v>
      </c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>
      <c r="A192" s="222"/>
      <c r="B192" s="223"/>
      <c r="C192" s="261" t="s">
        <v>425</v>
      </c>
      <c r="D192" s="228"/>
      <c r="E192" s="229">
        <v>52.630600000000001</v>
      </c>
      <c r="F192" s="226"/>
      <c r="G192" s="226"/>
      <c r="H192" s="226"/>
      <c r="I192" s="226"/>
      <c r="J192" s="226"/>
      <c r="K192" s="226"/>
      <c r="L192" s="226"/>
      <c r="M192" s="226"/>
      <c r="N192" s="225"/>
      <c r="O192" s="225"/>
      <c r="P192" s="225"/>
      <c r="Q192" s="225"/>
      <c r="R192" s="226"/>
      <c r="S192" s="226"/>
      <c r="T192" s="226"/>
      <c r="U192" s="226"/>
      <c r="V192" s="226"/>
      <c r="W192" s="226"/>
      <c r="X192" s="226"/>
      <c r="Y192" s="215"/>
      <c r="Z192" s="215"/>
      <c r="AA192" s="215"/>
      <c r="AB192" s="215"/>
      <c r="AC192" s="215"/>
      <c r="AD192" s="215"/>
      <c r="AE192" s="215"/>
      <c r="AF192" s="215"/>
      <c r="AG192" s="215" t="s">
        <v>166</v>
      </c>
      <c r="AH192" s="215">
        <v>0</v>
      </c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>
      <c r="A193" s="222">
        <v>84</v>
      </c>
      <c r="B193" s="223" t="s">
        <v>426</v>
      </c>
      <c r="C193" s="265" t="s">
        <v>427</v>
      </c>
      <c r="D193" s="224" t="s">
        <v>0</v>
      </c>
      <c r="E193" s="256"/>
      <c r="F193" s="227"/>
      <c r="G193" s="226">
        <f>ROUND(E193*F193,2)</f>
        <v>0</v>
      </c>
      <c r="H193" s="227"/>
      <c r="I193" s="226">
        <f>ROUND(E193*H193,2)</f>
        <v>0</v>
      </c>
      <c r="J193" s="227"/>
      <c r="K193" s="226">
        <f>ROUND(E193*J193,2)</f>
        <v>0</v>
      </c>
      <c r="L193" s="226">
        <v>15</v>
      </c>
      <c r="M193" s="226">
        <f>G193*(1+L193/100)</f>
        <v>0</v>
      </c>
      <c r="N193" s="225">
        <v>0</v>
      </c>
      <c r="O193" s="225">
        <f>ROUND(E193*N193,2)</f>
        <v>0</v>
      </c>
      <c r="P193" s="225">
        <v>0</v>
      </c>
      <c r="Q193" s="225">
        <f>ROUND(E193*P193,2)</f>
        <v>0</v>
      </c>
      <c r="R193" s="226" t="s">
        <v>420</v>
      </c>
      <c r="S193" s="226" t="s">
        <v>160</v>
      </c>
      <c r="T193" s="226" t="s">
        <v>160</v>
      </c>
      <c r="U193" s="226">
        <v>0</v>
      </c>
      <c r="V193" s="226">
        <f>ROUND(E193*U193,2)</f>
        <v>0</v>
      </c>
      <c r="W193" s="226"/>
      <c r="X193" s="226" t="s">
        <v>288</v>
      </c>
      <c r="Y193" s="215"/>
      <c r="Z193" s="215"/>
      <c r="AA193" s="215"/>
      <c r="AB193" s="215"/>
      <c r="AC193" s="215"/>
      <c r="AD193" s="215"/>
      <c r="AE193" s="215"/>
      <c r="AF193" s="215"/>
      <c r="AG193" s="215" t="s">
        <v>289</v>
      </c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>
      <c r="A194" s="222"/>
      <c r="B194" s="223"/>
      <c r="C194" s="266" t="s">
        <v>428</v>
      </c>
      <c r="D194" s="257"/>
      <c r="E194" s="257"/>
      <c r="F194" s="257"/>
      <c r="G194" s="257"/>
      <c r="H194" s="226"/>
      <c r="I194" s="226"/>
      <c r="J194" s="226"/>
      <c r="K194" s="226"/>
      <c r="L194" s="226"/>
      <c r="M194" s="226"/>
      <c r="N194" s="225"/>
      <c r="O194" s="225"/>
      <c r="P194" s="225"/>
      <c r="Q194" s="225"/>
      <c r="R194" s="226"/>
      <c r="S194" s="226"/>
      <c r="T194" s="226"/>
      <c r="U194" s="226"/>
      <c r="V194" s="226"/>
      <c r="W194" s="226"/>
      <c r="X194" s="226"/>
      <c r="Y194" s="215"/>
      <c r="Z194" s="215"/>
      <c r="AA194" s="215"/>
      <c r="AB194" s="215"/>
      <c r="AC194" s="215"/>
      <c r="AD194" s="215"/>
      <c r="AE194" s="215"/>
      <c r="AF194" s="215"/>
      <c r="AG194" s="215" t="s">
        <v>164</v>
      </c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>
      <c r="A195" s="231" t="s">
        <v>154</v>
      </c>
      <c r="B195" s="232" t="s">
        <v>105</v>
      </c>
      <c r="C195" s="258" t="s">
        <v>106</v>
      </c>
      <c r="D195" s="233"/>
      <c r="E195" s="234"/>
      <c r="F195" s="235"/>
      <c r="G195" s="235">
        <f>SUMIF(AG196:AG224,"&lt;&gt;NOR",G196:G224)</f>
        <v>0</v>
      </c>
      <c r="H195" s="235"/>
      <c r="I195" s="235">
        <f>SUM(I196:I224)</f>
        <v>0</v>
      </c>
      <c r="J195" s="235"/>
      <c r="K195" s="235">
        <f>SUM(K196:K224)</f>
        <v>0</v>
      </c>
      <c r="L195" s="235"/>
      <c r="M195" s="235">
        <f>SUM(M196:M224)</f>
        <v>0</v>
      </c>
      <c r="N195" s="234"/>
      <c r="O195" s="234">
        <f>SUM(O196:O224)</f>
        <v>7.0000000000000007E-2</v>
      </c>
      <c r="P195" s="234"/>
      <c r="Q195" s="234">
        <f>SUM(Q196:Q224)</f>
        <v>0.29000000000000004</v>
      </c>
      <c r="R195" s="235"/>
      <c r="S195" s="235"/>
      <c r="T195" s="236"/>
      <c r="U195" s="230"/>
      <c r="V195" s="230">
        <f>SUM(V196:V224)</f>
        <v>9.65</v>
      </c>
      <c r="W195" s="230"/>
      <c r="X195" s="230"/>
      <c r="AG195" t="s">
        <v>155</v>
      </c>
    </row>
    <row r="196" spans="1:60" ht="20.399999999999999" outlineLevel="1">
      <c r="A196" s="249">
        <v>85</v>
      </c>
      <c r="B196" s="250" t="s">
        <v>429</v>
      </c>
      <c r="C196" s="264" t="s">
        <v>430</v>
      </c>
      <c r="D196" s="251" t="s">
        <v>176</v>
      </c>
      <c r="E196" s="252">
        <v>4</v>
      </c>
      <c r="F196" s="253"/>
      <c r="G196" s="254">
        <f>ROUND(E196*F196,2)</f>
        <v>0</v>
      </c>
      <c r="H196" s="253"/>
      <c r="I196" s="254">
        <f>ROUND(E196*H196,2)</f>
        <v>0</v>
      </c>
      <c r="J196" s="253"/>
      <c r="K196" s="254">
        <f>ROUND(E196*J196,2)</f>
        <v>0</v>
      </c>
      <c r="L196" s="254">
        <v>15</v>
      </c>
      <c r="M196" s="254">
        <f>G196*(1+L196/100)</f>
        <v>0</v>
      </c>
      <c r="N196" s="252">
        <v>0</v>
      </c>
      <c r="O196" s="252">
        <f>ROUND(E196*N196,2)</f>
        <v>0</v>
      </c>
      <c r="P196" s="252">
        <v>0</v>
      </c>
      <c r="Q196" s="252">
        <f>ROUND(E196*P196,2)</f>
        <v>0</v>
      </c>
      <c r="R196" s="254" t="s">
        <v>431</v>
      </c>
      <c r="S196" s="254" t="s">
        <v>160</v>
      </c>
      <c r="T196" s="255" t="s">
        <v>160</v>
      </c>
      <c r="U196" s="226">
        <v>1.45</v>
      </c>
      <c r="V196" s="226">
        <f>ROUND(E196*U196,2)</f>
        <v>5.8</v>
      </c>
      <c r="W196" s="226"/>
      <c r="X196" s="226" t="s">
        <v>161</v>
      </c>
      <c r="Y196" s="215"/>
      <c r="Z196" s="215"/>
      <c r="AA196" s="215"/>
      <c r="AB196" s="215"/>
      <c r="AC196" s="215"/>
      <c r="AD196" s="215"/>
      <c r="AE196" s="215"/>
      <c r="AF196" s="215"/>
      <c r="AG196" s="215" t="s">
        <v>162</v>
      </c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>
      <c r="A197" s="249">
        <v>86</v>
      </c>
      <c r="B197" s="250" t="s">
        <v>432</v>
      </c>
      <c r="C197" s="264" t="s">
        <v>433</v>
      </c>
      <c r="D197" s="251" t="s">
        <v>176</v>
      </c>
      <c r="E197" s="252">
        <v>4</v>
      </c>
      <c r="F197" s="253"/>
      <c r="G197" s="254">
        <f>ROUND(E197*F197,2)</f>
        <v>0</v>
      </c>
      <c r="H197" s="253"/>
      <c r="I197" s="254">
        <f>ROUND(E197*H197,2)</f>
        <v>0</v>
      </c>
      <c r="J197" s="253"/>
      <c r="K197" s="254">
        <f>ROUND(E197*J197,2)</f>
        <v>0</v>
      </c>
      <c r="L197" s="254">
        <v>15</v>
      </c>
      <c r="M197" s="254">
        <f>G197*(1+L197/100)</f>
        <v>0</v>
      </c>
      <c r="N197" s="252">
        <v>0</v>
      </c>
      <c r="O197" s="252">
        <f>ROUND(E197*N197,2)</f>
        <v>0</v>
      </c>
      <c r="P197" s="252">
        <v>1.8E-3</v>
      </c>
      <c r="Q197" s="252">
        <f>ROUND(E197*P197,2)</f>
        <v>0.01</v>
      </c>
      <c r="R197" s="254" t="s">
        <v>431</v>
      </c>
      <c r="S197" s="254" t="s">
        <v>160</v>
      </c>
      <c r="T197" s="255" t="s">
        <v>202</v>
      </c>
      <c r="U197" s="226">
        <v>0.11</v>
      </c>
      <c r="V197" s="226">
        <f>ROUND(E197*U197,2)</f>
        <v>0.44</v>
      </c>
      <c r="W197" s="226"/>
      <c r="X197" s="226" t="s">
        <v>161</v>
      </c>
      <c r="Y197" s="215"/>
      <c r="Z197" s="215"/>
      <c r="AA197" s="215"/>
      <c r="AB197" s="215"/>
      <c r="AC197" s="215"/>
      <c r="AD197" s="215"/>
      <c r="AE197" s="215"/>
      <c r="AF197" s="215"/>
      <c r="AG197" s="215" t="s">
        <v>298</v>
      </c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1">
      <c r="A198" s="249">
        <v>87</v>
      </c>
      <c r="B198" s="250" t="s">
        <v>434</v>
      </c>
      <c r="C198" s="264" t="s">
        <v>435</v>
      </c>
      <c r="D198" s="251" t="s">
        <v>176</v>
      </c>
      <c r="E198" s="252">
        <v>1</v>
      </c>
      <c r="F198" s="253"/>
      <c r="G198" s="254">
        <f>ROUND(E198*F198,2)</f>
        <v>0</v>
      </c>
      <c r="H198" s="253"/>
      <c r="I198" s="254">
        <f>ROUND(E198*H198,2)</f>
        <v>0</v>
      </c>
      <c r="J198" s="253"/>
      <c r="K198" s="254">
        <f>ROUND(E198*J198,2)</f>
        <v>0</v>
      </c>
      <c r="L198" s="254">
        <v>15</v>
      </c>
      <c r="M198" s="254">
        <f>G198*(1+L198/100)</f>
        <v>0</v>
      </c>
      <c r="N198" s="252">
        <v>0</v>
      </c>
      <c r="O198" s="252">
        <f>ROUND(E198*N198,2)</f>
        <v>0</v>
      </c>
      <c r="P198" s="252">
        <v>0.17399999999999999</v>
      </c>
      <c r="Q198" s="252">
        <f>ROUND(E198*P198,2)</f>
        <v>0.17</v>
      </c>
      <c r="R198" s="254" t="s">
        <v>431</v>
      </c>
      <c r="S198" s="254" t="s">
        <v>160</v>
      </c>
      <c r="T198" s="255" t="s">
        <v>160</v>
      </c>
      <c r="U198" s="226">
        <v>0.95</v>
      </c>
      <c r="V198" s="226">
        <f>ROUND(E198*U198,2)</f>
        <v>0.95</v>
      </c>
      <c r="W198" s="226"/>
      <c r="X198" s="226" t="s">
        <v>161</v>
      </c>
      <c r="Y198" s="215"/>
      <c r="Z198" s="215"/>
      <c r="AA198" s="215"/>
      <c r="AB198" s="215"/>
      <c r="AC198" s="215"/>
      <c r="AD198" s="215"/>
      <c r="AE198" s="215"/>
      <c r="AF198" s="215"/>
      <c r="AG198" s="215" t="s">
        <v>162</v>
      </c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>
      <c r="A199" s="238">
        <v>88</v>
      </c>
      <c r="B199" s="239" t="s">
        <v>436</v>
      </c>
      <c r="C199" s="259" t="s">
        <v>437</v>
      </c>
      <c r="D199" s="240" t="s">
        <v>176</v>
      </c>
      <c r="E199" s="241">
        <v>1</v>
      </c>
      <c r="F199" s="242"/>
      <c r="G199" s="243">
        <f>ROUND(E199*F199,2)</f>
        <v>0</v>
      </c>
      <c r="H199" s="242"/>
      <c r="I199" s="243">
        <f>ROUND(E199*H199,2)</f>
        <v>0</v>
      </c>
      <c r="J199" s="242"/>
      <c r="K199" s="243">
        <f>ROUND(E199*J199,2)</f>
        <v>0</v>
      </c>
      <c r="L199" s="243">
        <v>15</v>
      </c>
      <c r="M199" s="243">
        <f>G199*(1+L199/100)</f>
        <v>0</v>
      </c>
      <c r="N199" s="241">
        <v>0</v>
      </c>
      <c r="O199" s="241">
        <f>ROUND(E199*N199,2)</f>
        <v>0</v>
      </c>
      <c r="P199" s="241">
        <v>0.1104</v>
      </c>
      <c r="Q199" s="241">
        <f>ROUND(E199*P199,2)</f>
        <v>0.11</v>
      </c>
      <c r="R199" s="243" t="s">
        <v>431</v>
      </c>
      <c r="S199" s="243" t="s">
        <v>160</v>
      </c>
      <c r="T199" s="244" t="s">
        <v>202</v>
      </c>
      <c r="U199" s="226">
        <v>0.46</v>
      </c>
      <c r="V199" s="226">
        <f>ROUND(E199*U199,2)</f>
        <v>0.46</v>
      </c>
      <c r="W199" s="226"/>
      <c r="X199" s="226" t="s">
        <v>161</v>
      </c>
      <c r="Y199" s="215"/>
      <c r="Z199" s="215"/>
      <c r="AA199" s="215"/>
      <c r="AB199" s="215"/>
      <c r="AC199" s="215"/>
      <c r="AD199" s="215"/>
      <c r="AE199" s="215"/>
      <c r="AF199" s="215"/>
      <c r="AG199" s="215" t="s">
        <v>298</v>
      </c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>
      <c r="A200" s="222"/>
      <c r="B200" s="223"/>
      <c r="C200" s="261" t="s">
        <v>438</v>
      </c>
      <c r="D200" s="228"/>
      <c r="E200" s="229">
        <v>1</v>
      </c>
      <c r="F200" s="226"/>
      <c r="G200" s="226"/>
      <c r="H200" s="226"/>
      <c r="I200" s="226"/>
      <c r="J200" s="226"/>
      <c r="K200" s="226"/>
      <c r="L200" s="226"/>
      <c r="M200" s="226"/>
      <c r="N200" s="225"/>
      <c r="O200" s="225"/>
      <c r="P200" s="225"/>
      <c r="Q200" s="225"/>
      <c r="R200" s="226"/>
      <c r="S200" s="226"/>
      <c r="T200" s="226"/>
      <c r="U200" s="226"/>
      <c r="V200" s="226"/>
      <c r="W200" s="226"/>
      <c r="X200" s="226"/>
      <c r="Y200" s="215"/>
      <c r="Z200" s="215"/>
      <c r="AA200" s="215"/>
      <c r="AB200" s="215"/>
      <c r="AC200" s="215"/>
      <c r="AD200" s="215"/>
      <c r="AE200" s="215"/>
      <c r="AF200" s="215"/>
      <c r="AG200" s="215" t="s">
        <v>166</v>
      </c>
      <c r="AH200" s="215">
        <v>0</v>
      </c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>
      <c r="A201" s="249">
        <v>89</v>
      </c>
      <c r="B201" s="250" t="s">
        <v>439</v>
      </c>
      <c r="C201" s="264" t="s">
        <v>440</v>
      </c>
      <c r="D201" s="251" t="s">
        <v>176</v>
      </c>
      <c r="E201" s="252">
        <v>1</v>
      </c>
      <c r="F201" s="253"/>
      <c r="G201" s="254">
        <f>ROUND(E201*F201,2)</f>
        <v>0</v>
      </c>
      <c r="H201" s="253"/>
      <c r="I201" s="254">
        <f>ROUND(E201*H201,2)</f>
        <v>0</v>
      </c>
      <c r="J201" s="253"/>
      <c r="K201" s="254">
        <f>ROUND(E201*J201,2)</f>
        <v>0</v>
      </c>
      <c r="L201" s="254">
        <v>15</v>
      </c>
      <c r="M201" s="254">
        <f>G201*(1+L201/100)</f>
        <v>0</v>
      </c>
      <c r="N201" s="252">
        <v>0</v>
      </c>
      <c r="O201" s="252">
        <f>ROUND(E201*N201,2)</f>
        <v>0</v>
      </c>
      <c r="P201" s="252">
        <v>0</v>
      </c>
      <c r="Q201" s="252">
        <f>ROUND(E201*P201,2)</f>
        <v>0</v>
      </c>
      <c r="R201" s="254"/>
      <c r="S201" s="254" t="s">
        <v>201</v>
      </c>
      <c r="T201" s="255" t="s">
        <v>202</v>
      </c>
      <c r="U201" s="226">
        <v>0</v>
      </c>
      <c r="V201" s="226">
        <f>ROUND(E201*U201,2)</f>
        <v>0</v>
      </c>
      <c r="W201" s="226"/>
      <c r="X201" s="226" t="s">
        <v>161</v>
      </c>
      <c r="Y201" s="215"/>
      <c r="Z201" s="215"/>
      <c r="AA201" s="215"/>
      <c r="AB201" s="215"/>
      <c r="AC201" s="215"/>
      <c r="AD201" s="215"/>
      <c r="AE201" s="215"/>
      <c r="AF201" s="215"/>
      <c r="AG201" s="215" t="s">
        <v>298</v>
      </c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>
      <c r="A202" s="249">
        <v>90</v>
      </c>
      <c r="B202" s="250" t="s">
        <v>441</v>
      </c>
      <c r="C202" s="264" t="s">
        <v>442</v>
      </c>
      <c r="D202" s="251" t="s">
        <v>308</v>
      </c>
      <c r="E202" s="252">
        <v>1</v>
      </c>
      <c r="F202" s="253"/>
      <c r="G202" s="254">
        <f>ROUND(E202*F202,2)</f>
        <v>0</v>
      </c>
      <c r="H202" s="253"/>
      <c r="I202" s="254">
        <f>ROUND(E202*H202,2)</f>
        <v>0</v>
      </c>
      <c r="J202" s="253"/>
      <c r="K202" s="254">
        <f>ROUND(E202*J202,2)</f>
        <v>0</v>
      </c>
      <c r="L202" s="254">
        <v>15</v>
      </c>
      <c r="M202" s="254">
        <f>G202*(1+L202/100)</f>
        <v>0</v>
      </c>
      <c r="N202" s="252">
        <v>0</v>
      </c>
      <c r="O202" s="252">
        <f>ROUND(E202*N202,2)</f>
        <v>0</v>
      </c>
      <c r="P202" s="252">
        <v>0</v>
      </c>
      <c r="Q202" s="252">
        <f>ROUND(E202*P202,2)</f>
        <v>0</v>
      </c>
      <c r="R202" s="254"/>
      <c r="S202" s="254" t="s">
        <v>201</v>
      </c>
      <c r="T202" s="255" t="s">
        <v>202</v>
      </c>
      <c r="U202" s="226">
        <v>0</v>
      </c>
      <c r="V202" s="226">
        <f>ROUND(E202*U202,2)</f>
        <v>0</v>
      </c>
      <c r="W202" s="226"/>
      <c r="X202" s="226" t="s">
        <v>161</v>
      </c>
      <c r="Y202" s="215"/>
      <c r="Z202" s="215"/>
      <c r="AA202" s="215"/>
      <c r="AB202" s="215"/>
      <c r="AC202" s="215"/>
      <c r="AD202" s="215"/>
      <c r="AE202" s="215"/>
      <c r="AF202" s="215"/>
      <c r="AG202" s="215" t="s">
        <v>298</v>
      </c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>
      <c r="A203" s="249">
        <v>91</v>
      </c>
      <c r="B203" s="250" t="s">
        <v>443</v>
      </c>
      <c r="C203" s="264" t="s">
        <v>444</v>
      </c>
      <c r="D203" s="251" t="s">
        <v>176</v>
      </c>
      <c r="E203" s="252">
        <v>1</v>
      </c>
      <c r="F203" s="253"/>
      <c r="G203" s="254">
        <f>ROUND(E203*F203,2)</f>
        <v>0</v>
      </c>
      <c r="H203" s="253"/>
      <c r="I203" s="254">
        <f>ROUND(E203*H203,2)</f>
        <v>0</v>
      </c>
      <c r="J203" s="253"/>
      <c r="K203" s="254">
        <f>ROUND(E203*J203,2)</f>
        <v>0</v>
      </c>
      <c r="L203" s="254">
        <v>15</v>
      </c>
      <c r="M203" s="254">
        <f>G203*(1+L203/100)</f>
        <v>0</v>
      </c>
      <c r="N203" s="252">
        <v>0</v>
      </c>
      <c r="O203" s="252">
        <f>ROUND(E203*N203,2)</f>
        <v>0</v>
      </c>
      <c r="P203" s="252">
        <v>0</v>
      </c>
      <c r="Q203" s="252">
        <f>ROUND(E203*P203,2)</f>
        <v>0</v>
      </c>
      <c r="R203" s="254"/>
      <c r="S203" s="254" t="s">
        <v>201</v>
      </c>
      <c r="T203" s="255" t="s">
        <v>202</v>
      </c>
      <c r="U203" s="226">
        <v>0</v>
      </c>
      <c r="V203" s="226">
        <f>ROUND(E203*U203,2)</f>
        <v>0</v>
      </c>
      <c r="W203" s="226"/>
      <c r="X203" s="226" t="s">
        <v>161</v>
      </c>
      <c r="Y203" s="215"/>
      <c r="Z203" s="215"/>
      <c r="AA203" s="215"/>
      <c r="AB203" s="215"/>
      <c r="AC203" s="215"/>
      <c r="AD203" s="215"/>
      <c r="AE203" s="215"/>
      <c r="AF203" s="215"/>
      <c r="AG203" s="215" t="s">
        <v>298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>
      <c r="A204" s="238">
        <v>92</v>
      </c>
      <c r="B204" s="239" t="s">
        <v>445</v>
      </c>
      <c r="C204" s="259" t="s">
        <v>446</v>
      </c>
      <c r="D204" s="240" t="s">
        <v>186</v>
      </c>
      <c r="E204" s="241">
        <v>2.6</v>
      </c>
      <c r="F204" s="242"/>
      <c r="G204" s="243">
        <f>ROUND(E204*F204,2)</f>
        <v>0</v>
      </c>
      <c r="H204" s="242"/>
      <c r="I204" s="243">
        <f>ROUND(E204*H204,2)</f>
        <v>0</v>
      </c>
      <c r="J204" s="242"/>
      <c r="K204" s="243">
        <f>ROUND(E204*J204,2)</f>
        <v>0</v>
      </c>
      <c r="L204" s="243">
        <v>15</v>
      </c>
      <c r="M204" s="243">
        <f>G204*(1+L204/100)</f>
        <v>0</v>
      </c>
      <c r="N204" s="241">
        <v>0</v>
      </c>
      <c r="O204" s="241">
        <f>ROUND(E204*N204,2)</f>
        <v>0</v>
      </c>
      <c r="P204" s="241">
        <v>0</v>
      </c>
      <c r="Q204" s="241">
        <f>ROUND(E204*P204,2)</f>
        <v>0</v>
      </c>
      <c r="R204" s="243"/>
      <c r="S204" s="243" t="s">
        <v>201</v>
      </c>
      <c r="T204" s="244" t="s">
        <v>202</v>
      </c>
      <c r="U204" s="226">
        <v>0</v>
      </c>
      <c r="V204" s="226">
        <f>ROUND(E204*U204,2)</f>
        <v>0</v>
      </c>
      <c r="W204" s="226"/>
      <c r="X204" s="226" t="s">
        <v>161</v>
      </c>
      <c r="Y204" s="215"/>
      <c r="Z204" s="215"/>
      <c r="AA204" s="215"/>
      <c r="AB204" s="215"/>
      <c r="AC204" s="215"/>
      <c r="AD204" s="215"/>
      <c r="AE204" s="215"/>
      <c r="AF204" s="215"/>
      <c r="AG204" s="215" t="s">
        <v>298</v>
      </c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>
      <c r="A205" s="222"/>
      <c r="B205" s="223"/>
      <c r="C205" s="261" t="s">
        <v>447</v>
      </c>
      <c r="D205" s="228"/>
      <c r="E205" s="229">
        <v>2.6</v>
      </c>
      <c r="F205" s="226"/>
      <c r="G205" s="226"/>
      <c r="H205" s="226"/>
      <c r="I205" s="226"/>
      <c r="J205" s="226"/>
      <c r="K205" s="226"/>
      <c r="L205" s="226"/>
      <c r="M205" s="226"/>
      <c r="N205" s="225"/>
      <c r="O205" s="225"/>
      <c r="P205" s="225"/>
      <c r="Q205" s="225"/>
      <c r="R205" s="226"/>
      <c r="S205" s="226"/>
      <c r="T205" s="226"/>
      <c r="U205" s="226"/>
      <c r="V205" s="226"/>
      <c r="W205" s="226"/>
      <c r="X205" s="226"/>
      <c r="Y205" s="215"/>
      <c r="Z205" s="215"/>
      <c r="AA205" s="215"/>
      <c r="AB205" s="215"/>
      <c r="AC205" s="215"/>
      <c r="AD205" s="215"/>
      <c r="AE205" s="215"/>
      <c r="AF205" s="215"/>
      <c r="AG205" s="215" t="s">
        <v>166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>
      <c r="A206" s="222"/>
      <c r="B206" s="223"/>
      <c r="C206" s="261" t="s">
        <v>448</v>
      </c>
      <c r="D206" s="228"/>
      <c r="E206" s="229"/>
      <c r="F206" s="226"/>
      <c r="G206" s="226"/>
      <c r="H206" s="226"/>
      <c r="I206" s="226"/>
      <c r="J206" s="226"/>
      <c r="K206" s="226"/>
      <c r="L206" s="226"/>
      <c r="M206" s="226"/>
      <c r="N206" s="225"/>
      <c r="O206" s="225"/>
      <c r="P206" s="225"/>
      <c r="Q206" s="225"/>
      <c r="R206" s="226"/>
      <c r="S206" s="226"/>
      <c r="T206" s="226"/>
      <c r="U206" s="226"/>
      <c r="V206" s="226"/>
      <c r="W206" s="226"/>
      <c r="X206" s="226"/>
      <c r="Y206" s="215"/>
      <c r="Z206" s="215"/>
      <c r="AA206" s="215"/>
      <c r="AB206" s="215"/>
      <c r="AC206" s="215"/>
      <c r="AD206" s="215"/>
      <c r="AE206" s="215"/>
      <c r="AF206" s="215"/>
      <c r="AG206" s="215" t="s">
        <v>166</v>
      </c>
      <c r="AH206" s="215">
        <v>0</v>
      </c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>
      <c r="A207" s="222"/>
      <c r="B207" s="223"/>
      <c r="C207" s="261" t="s">
        <v>449</v>
      </c>
      <c r="D207" s="228"/>
      <c r="E207" s="229"/>
      <c r="F207" s="226"/>
      <c r="G207" s="226"/>
      <c r="H207" s="226"/>
      <c r="I207" s="226"/>
      <c r="J207" s="226"/>
      <c r="K207" s="226"/>
      <c r="L207" s="226"/>
      <c r="M207" s="226"/>
      <c r="N207" s="225"/>
      <c r="O207" s="225"/>
      <c r="P207" s="225"/>
      <c r="Q207" s="225"/>
      <c r="R207" s="226"/>
      <c r="S207" s="226"/>
      <c r="T207" s="226"/>
      <c r="U207" s="226"/>
      <c r="V207" s="226"/>
      <c r="W207" s="226"/>
      <c r="X207" s="226"/>
      <c r="Y207" s="215"/>
      <c r="Z207" s="215"/>
      <c r="AA207" s="215"/>
      <c r="AB207" s="215"/>
      <c r="AC207" s="215"/>
      <c r="AD207" s="215"/>
      <c r="AE207" s="215"/>
      <c r="AF207" s="215"/>
      <c r="AG207" s="215" t="s">
        <v>166</v>
      </c>
      <c r="AH207" s="215">
        <v>0</v>
      </c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>
      <c r="A208" s="222"/>
      <c r="B208" s="223"/>
      <c r="C208" s="261" t="s">
        <v>450</v>
      </c>
      <c r="D208" s="228"/>
      <c r="E208" s="229"/>
      <c r="F208" s="226"/>
      <c r="G208" s="226"/>
      <c r="H208" s="226"/>
      <c r="I208" s="226"/>
      <c r="J208" s="226"/>
      <c r="K208" s="226"/>
      <c r="L208" s="226"/>
      <c r="M208" s="226"/>
      <c r="N208" s="225"/>
      <c r="O208" s="225"/>
      <c r="P208" s="225"/>
      <c r="Q208" s="225"/>
      <c r="R208" s="226"/>
      <c r="S208" s="226"/>
      <c r="T208" s="226"/>
      <c r="U208" s="226"/>
      <c r="V208" s="226"/>
      <c r="W208" s="226"/>
      <c r="X208" s="226"/>
      <c r="Y208" s="215"/>
      <c r="Z208" s="215"/>
      <c r="AA208" s="215"/>
      <c r="AB208" s="215"/>
      <c r="AC208" s="215"/>
      <c r="AD208" s="215"/>
      <c r="AE208" s="215"/>
      <c r="AF208" s="215"/>
      <c r="AG208" s="215" t="s">
        <v>166</v>
      </c>
      <c r="AH208" s="215">
        <v>0</v>
      </c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>
      <c r="A209" s="222"/>
      <c r="B209" s="223"/>
      <c r="C209" s="261" t="s">
        <v>451</v>
      </c>
      <c r="D209" s="228"/>
      <c r="E209" s="229"/>
      <c r="F209" s="226"/>
      <c r="G209" s="226"/>
      <c r="H209" s="226"/>
      <c r="I209" s="226"/>
      <c r="J209" s="226"/>
      <c r="K209" s="226"/>
      <c r="L209" s="226"/>
      <c r="M209" s="226"/>
      <c r="N209" s="225"/>
      <c r="O209" s="225"/>
      <c r="P209" s="225"/>
      <c r="Q209" s="225"/>
      <c r="R209" s="226"/>
      <c r="S209" s="226"/>
      <c r="T209" s="226"/>
      <c r="U209" s="226"/>
      <c r="V209" s="226"/>
      <c r="W209" s="226"/>
      <c r="X209" s="226"/>
      <c r="Y209" s="215"/>
      <c r="Z209" s="215"/>
      <c r="AA209" s="215"/>
      <c r="AB209" s="215"/>
      <c r="AC209" s="215"/>
      <c r="AD209" s="215"/>
      <c r="AE209" s="215"/>
      <c r="AF209" s="215"/>
      <c r="AG209" s="215" t="s">
        <v>166</v>
      </c>
      <c r="AH209" s="215">
        <v>0</v>
      </c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1">
      <c r="A210" s="222"/>
      <c r="B210" s="223"/>
      <c r="C210" s="261" t="s">
        <v>452</v>
      </c>
      <c r="D210" s="228"/>
      <c r="E210" s="229"/>
      <c r="F210" s="226"/>
      <c r="G210" s="226"/>
      <c r="H210" s="226"/>
      <c r="I210" s="226"/>
      <c r="J210" s="226"/>
      <c r="K210" s="226"/>
      <c r="L210" s="226"/>
      <c r="M210" s="226"/>
      <c r="N210" s="225"/>
      <c r="O210" s="225"/>
      <c r="P210" s="225"/>
      <c r="Q210" s="225"/>
      <c r="R210" s="226"/>
      <c r="S210" s="226"/>
      <c r="T210" s="226"/>
      <c r="U210" s="226"/>
      <c r="V210" s="226"/>
      <c r="W210" s="226"/>
      <c r="X210" s="226"/>
      <c r="Y210" s="215"/>
      <c r="Z210" s="215"/>
      <c r="AA210" s="215"/>
      <c r="AB210" s="215"/>
      <c r="AC210" s="215"/>
      <c r="AD210" s="215"/>
      <c r="AE210" s="215"/>
      <c r="AF210" s="215"/>
      <c r="AG210" s="215" t="s">
        <v>166</v>
      </c>
      <c r="AH210" s="215">
        <v>0</v>
      </c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1">
      <c r="A211" s="222"/>
      <c r="B211" s="223"/>
      <c r="C211" s="261" t="s">
        <v>453</v>
      </c>
      <c r="D211" s="228"/>
      <c r="E211" s="229"/>
      <c r="F211" s="226"/>
      <c r="G211" s="226"/>
      <c r="H211" s="226"/>
      <c r="I211" s="226"/>
      <c r="J211" s="226"/>
      <c r="K211" s="226"/>
      <c r="L211" s="226"/>
      <c r="M211" s="226"/>
      <c r="N211" s="225"/>
      <c r="O211" s="225"/>
      <c r="P211" s="225"/>
      <c r="Q211" s="225"/>
      <c r="R211" s="226"/>
      <c r="S211" s="226"/>
      <c r="T211" s="226"/>
      <c r="U211" s="226"/>
      <c r="V211" s="226"/>
      <c r="W211" s="226"/>
      <c r="X211" s="226"/>
      <c r="Y211" s="215"/>
      <c r="Z211" s="215"/>
      <c r="AA211" s="215"/>
      <c r="AB211" s="215"/>
      <c r="AC211" s="215"/>
      <c r="AD211" s="215"/>
      <c r="AE211" s="215"/>
      <c r="AF211" s="215"/>
      <c r="AG211" s="215" t="s">
        <v>166</v>
      </c>
      <c r="AH211" s="215">
        <v>0</v>
      </c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>
      <c r="A212" s="222"/>
      <c r="B212" s="223"/>
      <c r="C212" s="261" t="s">
        <v>454</v>
      </c>
      <c r="D212" s="228"/>
      <c r="E212" s="229"/>
      <c r="F212" s="226"/>
      <c r="G212" s="226"/>
      <c r="H212" s="226"/>
      <c r="I212" s="226"/>
      <c r="J212" s="226"/>
      <c r="K212" s="226"/>
      <c r="L212" s="226"/>
      <c r="M212" s="226"/>
      <c r="N212" s="225"/>
      <c r="O212" s="225"/>
      <c r="P212" s="225"/>
      <c r="Q212" s="225"/>
      <c r="R212" s="226"/>
      <c r="S212" s="226"/>
      <c r="T212" s="226"/>
      <c r="U212" s="226"/>
      <c r="V212" s="226"/>
      <c r="W212" s="226"/>
      <c r="X212" s="226"/>
      <c r="Y212" s="215"/>
      <c r="Z212" s="215"/>
      <c r="AA212" s="215"/>
      <c r="AB212" s="215"/>
      <c r="AC212" s="215"/>
      <c r="AD212" s="215"/>
      <c r="AE212" s="215"/>
      <c r="AF212" s="215"/>
      <c r="AG212" s="215" t="s">
        <v>166</v>
      </c>
      <c r="AH212" s="215">
        <v>0</v>
      </c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1">
      <c r="A213" s="222"/>
      <c r="B213" s="223"/>
      <c r="C213" s="261" t="s">
        <v>455</v>
      </c>
      <c r="D213" s="228"/>
      <c r="E213" s="229"/>
      <c r="F213" s="226"/>
      <c r="G213" s="226"/>
      <c r="H213" s="226"/>
      <c r="I213" s="226"/>
      <c r="J213" s="226"/>
      <c r="K213" s="226"/>
      <c r="L213" s="226"/>
      <c r="M213" s="226"/>
      <c r="N213" s="225"/>
      <c r="O213" s="225"/>
      <c r="P213" s="225"/>
      <c r="Q213" s="225"/>
      <c r="R213" s="226"/>
      <c r="S213" s="226"/>
      <c r="T213" s="226"/>
      <c r="U213" s="226"/>
      <c r="V213" s="226"/>
      <c r="W213" s="226"/>
      <c r="X213" s="226"/>
      <c r="Y213" s="215"/>
      <c r="Z213" s="215"/>
      <c r="AA213" s="215"/>
      <c r="AB213" s="215"/>
      <c r="AC213" s="215"/>
      <c r="AD213" s="215"/>
      <c r="AE213" s="215"/>
      <c r="AF213" s="215"/>
      <c r="AG213" s="215" t="s">
        <v>166</v>
      </c>
      <c r="AH213" s="215">
        <v>0</v>
      </c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1">
      <c r="A214" s="222"/>
      <c r="B214" s="223"/>
      <c r="C214" s="261" t="s">
        <v>456</v>
      </c>
      <c r="D214" s="228"/>
      <c r="E214" s="229"/>
      <c r="F214" s="226"/>
      <c r="G214" s="226"/>
      <c r="H214" s="226"/>
      <c r="I214" s="226"/>
      <c r="J214" s="226"/>
      <c r="K214" s="226"/>
      <c r="L214" s="226"/>
      <c r="M214" s="226"/>
      <c r="N214" s="225"/>
      <c r="O214" s="225"/>
      <c r="P214" s="225"/>
      <c r="Q214" s="225"/>
      <c r="R214" s="226"/>
      <c r="S214" s="226"/>
      <c r="T214" s="226"/>
      <c r="U214" s="226"/>
      <c r="V214" s="226"/>
      <c r="W214" s="226"/>
      <c r="X214" s="226"/>
      <c r="Y214" s="215"/>
      <c r="Z214" s="215"/>
      <c r="AA214" s="215"/>
      <c r="AB214" s="215"/>
      <c r="AC214" s="215"/>
      <c r="AD214" s="215"/>
      <c r="AE214" s="215"/>
      <c r="AF214" s="215"/>
      <c r="AG214" s="215" t="s">
        <v>166</v>
      </c>
      <c r="AH214" s="215">
        <v>0</v>
      </c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1">
      <c r="A215" s="222"/>
      <c r="B215" s="223"/>
      <c r="C215" s="261" t="s">
        <v>457</v>
      </c>
      <c r="D215" s="228"/>
      <c r="E215" s="229"/>
      <c r="F215" s="226"/>
      <c r="G215" s="226"/>
      <c r="H215" s="226"/>
      <c r="I215" s="226"/>
      <c r="J215" s="226"/>
      <c r="K215" s="226"/>
      <c r="L215" s="226"/>
      <c r="M215" s="226"/>
      <c r="N215" s="225"/>
      <c r="O215" s="225"/>
      <c r="P215" s="225"/>
      <c r="Q215" s="225"/>
      <c r="R215" s="226"/>
      <c r="S215" s="226"/>
      <c r="T215" s="226"/>
      <c r="U215" s="226"/>
      <c r="V215" s="226"/>
      <c r="W215" s="226"/>
      <c r="X215" s="226"/>
      <c r="Y215" s="215"/>
      <c r="Z215" s="215"/>
      <c r="AA215" s="215"/>
      <c r="AB215" s="215"/>
      <c r="AC215" s="215"/>
      <c r="AD215" s="215"/>
      <c r="AE215" s="215"/>
      <c r="AF215" s="215"/>
      <c r="AG215" s="215" t="s">
        <v>166</v>
      </c>
      <c r="AH215" s="215">
        <v>0</v>
      </c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>
      <c r="A216" s="222"/>
      <c r="B216" s="223"/>
      <c r="C216" s="261" t="s">
        <v>458</v>
      </c>
      <c r="D216" s="228"/>
      <c r="E216" s="229"/>
      <c r="F216" s="226"/>
      <c r="G216" s="226"/>
      <c r="H216" s="226"/>
      <c r="I216" s="226"/>
      <c r="J216" s="226"/>
      <c r="K216" s="226"/>
      <c r="L216" s="226"/>
      <c r="M216" s="226"/>
      <c r="N216" s="225"/>
      <c r="O216" s="225"/>
      <c r="P216" s="225"/>
      <c r="Q216" s="225"/>
      <c r="R216" s="226"/>
      <c r="S216" s="226"/>
      <c r="T216" s="226"/>
      <c r="U216" s="226"/>
      <c r="V216" s="226"/>
      <c r="W216" s="226"/>
      <c r="X216" s="226"/>
      <c r="Y216" s="215"/>
      <c r="Z216" s="215"/>
      <c r="AA216" s="215"/>
      <c r="AB216" s="215"/>
      <c r="AC216" s="215"/>
      <c r="AD216" s="215"/>
      <c r="AE216" s="215"/>
      <c r="AF216" s="215"/>
      <c r="AG216" s="215" t="s">
        <v>166</v>
      </c>
      <c r="AH216" s="215">
        <v>0</v>
      </c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>
      <c r="A217" s="222"/>
      <c r="B217" s="223"/>
      <c r="C217" s="261" t="s">
        <v>459</v>
      </c>
      <c r="D217" s="228"/>
      <c r="E217" s="229"/>
      <c r="F217" s="226"/>
      <c r="G217" s="226"/>
      <c r="H217" s="226"/>
      <c r="I217" s="226"/>
      <c r="J217" s="226"/>
      <c r="K217" s="226"/>
      <c r="L217" s="226"/>
      <c r="M217" s="226"/>
      <c r="N217" s="225"/>
      <c r="O217" s="225"/>
      <c r="P217" s="225"/>
      <c r="Q217" s="225"/>
      <c r="R217" s="226"/>
      <c r="S217" s="226"/>
      <c r="T217" s="226"/>
      <c r="U217" s="226"/>
      <c r="V217" s="226"/>
      <c r="W217" s="226"/>
      <c r="X217" s="226"/>
      <c r="Y217" s="215"/>
      <c r="Z217" s="215"/>
      <c r="AA217" s="215"/>
      <c r="AB217" s="215"/>
      <c r="AC217" s="215"/>
      <c r="AD217" s="215"/>
      <c r="AE217" s="215"/>
      <c r="AF217" s="215"/>
      <c r="AG217" s="215" t="s">
        <v>166</v>
      </c>
      <c r="AH217" s="215">
        <v>0</v>
      </c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1">
      <c r="A218" s="222"/>
      <c r="B218" s="223"/>
      <c r="C218" s="261" t="s">
        <v>460</v>
      </c>
      <c r="D218" s="228"/>
      <c r="E218" s="229"/>
      <c r="F218" s="226"/>
      <c r="G218" s="226"/>
      <c r="H218" s="226"/>
      <c r="I218" s="226"/>
      <c r="J218" s="226"/>
      <c r="K218" s="226"/>
      <c r="L218" s="226"/>
      <c r="M218" s="226"/>
      <c r="N218" s="225"/>
      <c r="O218" s="225"/>
      <c r="P218" s="225"/>
      <c r="Q218" s="225"/>
      <c r="R218" s="226"/>
      <c r="S218" s="226"/>
      <c r="T218" s="226"/>
      <c r="U218" s="226"/>
      <c r="V218" s="226"/>
      <c r="W218" s="226"/>
      <c r="X218" s="226"/>
      <c r="Y218" s="215"/>
      <c r="Z218" s="215"/>
      <c r="AA218" s="215"/>
      <c r="AB218" s="215"/>
      <c r="AC218" s="215"/>
      <c r="AD218" s="215"/>
      <c r="AE218" s="215"/>
      <c r="AF218" s="215"/>
      <c r="AG218" s="215" t="s">
        <v>166</v>
      </c>
      <c r="AH218" s="215">
        <v>0</v>
      </c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1">
      <c r="A219" s="249">
        <v>93</v>
      </c>
      <c r="B219" s="250" t="s">
        <v>461</v>
      </c>
      <c r="C219" s="264" t="s">
        <v>462</v>
      </c>
      <c r="D219" s="251" t="s">
        <v>176</v>
      </c>
      <c r="E219" s="252">
        <v>2</v>
      </c>
      <c r="F219" s="253"/>
      <c r="G219" s="254">
        <f>ROUND(E219*F219,2)</f>
        <v>0</v>
      </c>
      <c r="H219" s="253"/>
      <c r="I219" s="254">
        <f>ROUND(E219*H219,2)</f>
        <v>0</v>
      </c>
      <c r="J219" s="253"/>
      <c r="K219" s="254">
        <f>ROUND(E219*J219,2)</f>
        <v>0</v>
      </c>
      <c r="L219" s="254">
        <v>15</v>
      </c>
      <c r="M219" s="254">
        <f>G219*(1+L219/100)</f>
        <v>0</v>
      </c>
      <c r="N219" s="252">
        <v>0</v>
      </c>
      <c r="O219" s="252">
        <f>ROUND(E219*N219,2)</f>
        <v>0</v>
      </c>
      <c r="P219" s="252">
        <v>0</v>
      </c>
      <c r="Q219" s="252">
        <f>ROUND(E219*P219,2)</f>
        <v>0</v>
      </c>
      <c r="R219" s="254"/>
      <c r="S219" s="254" t="s">
        <v>201</v>
      </c>
      <c r="T219" s="255" t="s">
        <v>202</v>
      </c>
      <c r="U219" s="226">
        <v>0</v>
      </c>
      <c r="V219" s="226">
        <f>ROUND(E219*U219,2)</f>
        <v>0</v>
      </c>
      <c r="W219" s="226"/>
      <c r="X219" s="226" t="s">
        <v>161</v>
      </c>
      <c r="Y219" s="215"/>
      <c r="Z219" s="215"/>
      <c r="AA219" s="215"/>
      <c r="AB219" s="215"/>
      <c r="AC219" s="215"/>
      <c r="AD219" s="215"/>
      <c r="AE219" s="215"/>
      <c r="AF219" s="215"/>
      <c r="AG219" s="215" t="s">
        <v>162</v>
      </c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1">
      <c r="A220" s="249">
        <v>94</v>
      </c>
      <c r="B220" s="250" t="s">
        <v>463</v>
      </c>
      <c r="C220" s="264" t="s">
        <v>464</v>
      </c>
      <c r="D220" s="251" t="s">
        <v>465</v>
      </c>
      <c r="E220" s="252">
        <v>2</v>
      </c>
      <c r="F220" s="253"/>
      <c r="G220" s="254">
        <f>ROUND(E220*F220,2)</f>
        <v>0</v>
      </c>
      <c r="H220" s="253"/>
      <c r="I220" s="254">
        <f>ROUND(E220*H220,2)</f>
        <v>0</v>
      </c>
      <c r="J220" s="253"/>
      <c r="K220" s="254">
        <f>ROUND(E220*J220,2)</f>
        <v>0</v>
      </c>
      <c r="L220" s="254">
        <v>15</v>
      </c>
      <c r="M220" s="254">
        <f>G220*(1+L220/100)</f>
        <v>0</v>
      </c>
      <c r="N220" s="252">
        <v>0</v>
      </c>
      <c r="O220" s="252">
        <f>ROUND(E220*N220,2)</f>
        <v>0</v>
      </c>
      <c r="P220" s="252">
        <v>0</v>
      </c>
      <c r="Q220" s="252">
        <f>ROUND(E220*P220,2)</f>
        <v>0</v>
      </c>
      <c r="R220" s="254" t="s">
        <v>466</v>
      </c>
      <c r="S220" s="254" t="s">
        <v>160</v>
      </c>
      <c r="T220" s="255" t="s">
        <v>160</v>
      </c>
      <c r="U220" s="226">
        <v>1</v>
      </c>
      <c r="V220" s="226">
        <f>ROUND(E220*U220,2)</f>
        <v>2</v>
      </c>
      <c r="W220" s="226"/>
      <c r="X220" s="226" t="s">
        <v>467</v>
      </c>
      <c r="Y220" s="215"/>
      <c r="Z220" s="215"/>
      <c r="AA220" s="215"/>
      <c r="AB220" s="215"/>
      <c r="AC220" s="215"/>
      <c r="AD220" s="215"/>
      <c r="AE220" s="215"/>
      <c r="AF220" s="215"/>
      <c r="AG220" s="215" t="s">
        <v>468</v>
      </c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ht="20.399999999999999" outlineLevel="1">
      <c r="A221" s="249">
        <v>95</v>
      </c>
      <c r="B221" s="250" t="s">
        <v>469</v>
      </c>
      <c r="C221" s="264" t="s">
        <v>470</v>
      </c>
      <c r="D221" s="251" t="s">
        <v>176</v>
      </c>
      <c r="E221" s="252">
        <v>2</v>
      </c>
      <c r="F221" s="253"/>
      <c r="G221" s="254">
        <f>ROUND(E221*F221,2)</f>
        <v>0</v>
      </c>
      <c r="H221" s="253"/>
      <c r="I221" s="254">
        <f>ROUND(E221*H221,2)</f>
        <v>0</v>
      </c>
      <c r="J221" s="253"/>
      <c r="K221" s="254">
        <f>ROUND(E221*J221,2)</f>
        <v>0</v>
      </c>
      <c r="L221" s="254">
        <v>15</v>
      </c>
      <c r="M221" s="254">
        <f>G221*(1+L221/100)</f>
        <v>0</v>
      </c>
      <c r="N221" s="252">
        <v>1.2999999999999999E-2</v>
      </c>
      <c r="O221" s="252">
        <f>ROUND(E221*N221,2)</f>
        <v>0.03</v>
      </c>
      <c r="P221" s="252">
        <v>0</v>
      </c>
      <c r="Q221" s="252">
        <f>ROUND(E221*P221,2)</f>
        <v>0</v>
      </c>
      <c r="R221" s="254" t="s">
        <v>209</v>
      </c>
      <c r="S221" s="254" t="s">
        <v>160</v>
      </c>
      <c r="T221" s="255" t="s">
        <v>202</v>
      </c>
      <c r="U221" s="226">
        <v>0</v>
      </c>
      <c r="V221" s="226">
        <f>ROUND(E221*U221,2)</f>
        <v>0</v>
      </c>
      <c r="W221" s="226"/>
      <c r="X221" s="226" t="s">
        <v>203</v>
      </c>
      <c r="Y221" s="215"/>
      <c r="Z221" s="215"/>
      <c r="AA221" s="215"/>
      <c r="AB221" s="215"/>
      <c r="AC221" s="215"/>
      <c r="AD221" s="215"/>
      <c r="AE221" s="215"/>
      <c r="AF221" s="215"/>
      <c r="AG221" s="215" t="s">
        <v>395</v>
      </c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1">
      <c r="A222" s="238">
        <v>96</v>
      </c>
      <c r="B222" s="239" t="s">
        <v>471</v>
      </c>
      <c r="C222" s="259" t="s">
        <v>472</v>
      </c>
      <c r="D222" s="240" t="s">
        <v>176</v>
      </c>
      <c r="E222" s="241">
        <v>2</v>
      </c>
      <c r="F222" s="242"/>
      <c r="G222" s="243">
        <f>ROUND(E222*F222,2)</f>
        <v>0</v>
      </c>
      <c r="H222" s="242"/>
      <c r="I222" s="243">
        <f>ROUND(E222*H222,2)</f>
        <v>0</v>
      </c>
      <c r="J222" s="242"/>
      <c r="K222" s="243">
        <f>ROUND(E222*J222,2)</f>
        <v>0</v>
      </c>
      <c r="L222" s="243">
        <v>15</v>
      </c>
      <c r="M222" s="243">
        <f>G222*(1+L222/100)</f>
        <v>0</v>
      </c>
      <c r="N222" s="241">
        <v>0.02</v>
      </c>
      <c r="O222" s="241">
        <f>ROUND(E222*N222,2)</f>
        <v>0.04</v>
      </c>
      <c r="P222" s="241">
        <v>0</v>
      </c>
      <c r="Q222" s="241">
        <f>ROUND(E222*P222,2)</f>
        <v>0</v>
      </c>
      <c r="R222" s="243" t="s">
        <v>209</v>
      </c>
      <c r="S222" s="243" t="s">
        <v>160</v>
      </c>
      <c r="T222" s="244" t="s">
        <v>202</v>
      </c>
      <c r="U222" s="226">
        <v>0</v>
      </c>
      <c r="V222" s="226">
        <f>ROUND(E222*U222,2)</f>
        <v>0</v>
      </c>
      <c r="W222" s="226"/>
      <c r="X222" s="226" t="s">
        <v>203</v>
      </c>
      <c r="Y222" s="215"/>
      <c r="Z222" s="215"/>
      <c r="AA222" s="215"/>
      <c r="AB222" s="215"/>
      <c r="AC222" s="215"/>
      <c r="AD222" s="215"/>
      <c r="AE222" s="215"/>
      <c r="AF222" s="215"/>
      <c r="AG222" s="215" t="s">
        <v>395</v>
      </c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>
      <c r="A223" s="222">
        <v>97</v>
      </c>
      <c r="B223" s="223" t="s">
        <v>473</v>
      </c>
      <c r="C223" s="265" t="s">
        <v>474</v>
      </c>
      <c r="D223" s="224" t="s">
        <v>0</v>
      </c>
      <c r="E223" s="256"/>
      <c r="F223" s="227"/>
      <c r="G223" s="226">
        <f>ROUND(E223*F223,2)</f>
        <v>0</v>
      </c>
      <c r="H223" s="227"/>
      <c r="I223" s="226">
        <f>ROUND(E223*H223,2)</f>
        <v>0</v>
      </c>
      <c r="J223" s="227"/>
      <c r="K223" s="226">
        <f>ROUND(E223*J223,2)</f>
        <v>0</v>
      </c>
      <c r="L223" s="226">
        <v>15</v>
      </c>
      <c r="M223" s="226">
        <f>G223*(1+L223/100)</f>
        <v>0</v>
      </c>
      <c r="N223" s="225">
        <v>0</v>
      </c>
      <c r="O223" s="225">
        <f>ROUND(E223*N223,2)</f>
        <v>0</v>
      </c>
      <c r="P223" s="225">
        <v>0</v>
      </c>
      <c r="Q223" s="225">
        <f>ROUND(E223*P223,2)</f>
        <v>0</v>
      </c>
      <c r="R223" s="226" t="s">
        <v>431</v>
      </c>
      <c r="S223" s="226" t="s">
        <v>160</v>
      </c>
      <c r="T223" s="226" t="s">
        <v>160</v>
      </c>
      <c r="U223" s="226">
        <v>0</v>
      </c>
      <c r="V223" s="226">
        <f>ROUND(E223*U223,2)</f>
        <v>0</v>
      </c>
      <c r="W223" s="226"/>
      <c r="X223" s="226" t="s">
        <v>288</v>
      </c>
      <c r="Y223" s="215"/>
      <c r="Z223" s="215"/>
      <c r="AA223" s="215"/>
      <c r="AB223" s="215"/>
      <c r="AC223" s="215"/>
      <c r="AD223" s="215"/>
      <c r="AE223" s="215"/>
      <c r="AF223" s="215"/>
      <c r="AG223" s="215" t="s">
        <v>289</v>
      </c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>
      <c r="A224" s="222"/>
      <c r="B224" s="223"/>
      <c r="C224" s="266" t="s">
        <v>428</v>
      </c>
      <c r="D224" s="257"/>
      <c r="E224" s="257"/>
      <c r="F224" s="257"/>
      <c r="G224" s="257"/>
      <c r="H224" s="226"/>
      <c r="I224" s="226"/>
      <c r="J224" s="226"/>
      <c r="K224" s="226"/>
      <c r="L224" s="226"/>
      <c r="M224" s="226"/>
      <c r="N224" s="225"/>
      <c r="O224" s="225"/>
      <c r="P224" s="225"/>
      <c r="Q224" s="225"/>
      <c r="R224" s="226"/>
      <c r="S224" s="226"/>
      <c r="T224" s="226"/>
      <c r="U224" s="226"/>
      <c r="V224" s="226"/>
      <c r="W224" s="226"/>
      <c r="X224" s="226"/>
      <c r="Y224" s="215"/>
      <c r="Z224" s="215"/>
      <c r="AA224" s="215"/>
      <c r="AB224" s="215"/>
      <c r="AC224" s="215"/>
      <c r="AD224" s="215"/>
      <c r="AE224" s="215"/>
      <c r="AF224" s="215"/>
      <c r="AG224" s="215" t="s">
        <v>164</v>
      </c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>
      <c r="A225" s="231" t="s">
        <v>154</v>
      </c>
      <c r="B225" s="232" t="s">
        <v>107</v>
      </c>
      <c r="C225" s="258" t="s">
        <v>108</v>
      </c>
      <c r="D225" s="233"/>
      <c r="E225" s="234"/>
      <c r="F225" s="235"/>
      <c r="G225" s="235">
        <f>SUMIF(AG226:AG249,"&lt;&gt;NOR",G226:G249)</f>
        <v>0</v>
      </c>
      <c r="H225" s="235"/>
      <c r="I225" s="235">
        <f>SUM(I226:I249)</f>
        <v>0</v>
      </c>
      <c r="J225" s="235"/>
      <c r="K225" s="235">
        <f>SUM(K226:K249)</f>
        <v>0</v>
      </c>
      <c r="L225" s="235"/>
      <c r="M225" s="235">
        <f>SUM(M226:M249)</f>
        <v>0</v>
      </c>
      <c r="N225" s="234"/>
      <c r="O225" s="234">
        <f>SUM(O226:O249)</f>
        <v>9.0000000000000011E-2</v>
      </c>
      <c r="P225" s="234"/>
      <c r="Q225" s="234">
        <f>SUM(Q226:Q249)</f>
        <v>0</v>
      </c>
      <c r="R225" s="235"/>
      <c r="S225" s="235"/>
      <c r="T225" s="236"/>
      <c r="U225" s="230"/>
      <c r="V225" s="230">
        <f>SUM(V226:V249)</f>
        <v>6.8599999999999994</v>
      </c>
      <c r="W225" s="230"/>
      <c r="X225" s="230"/>
      <c r="AG225" t="s">
        <v>155</v>
      </c>
    </row>
    <row r="226" spans="1:60" outlineLevel="1">
      <c r="A226" s="238">
        <v>98</v>
      </c>
      <c r="B226" s="239" t="s">
        <v>475</v>
      </c>
      <c r="C226" s="259" t="s">
        <v>476</v>
      </c>
      <c r="D226" s="240" t="s">
        <v>171</v>
      </c>
      <c r="E226" s="241">
        <v>3.7130000000000001</v>
      </c>
      <c r="F226" s="242"/>
      <c r="G226" s="243">
        <f>ROUND(E226*F226,2)</f>
        <v>0</v>
      </c>
      <c r="H226" s="242"/>
      <c r="I226" s="243">
        <f>ROUND(E226*H226,2)</f>
        <v>0</v>
      </c>
      <c r="J226" s="242"/>
      <c r="K226" s="243">
        <f>ROUND(E226*J226,2)</f>
        <v>0</v>
      </c>
      <c r="L226" s="243">
        <v>15</v>
      </c>
      <c r="M226" s="243">
        <f>G226*(1+L226/100)</f>
        <v>0</v>
      </c>
      <c r="N226" s="241">
        <v>0</v>
      </c>
      <c r="O226" s="241">
        <f>ROUND(E226*N226,2)</f>
        <v>0</v>
      </c>
      <c r="P226" s="241">
        <v>0</v>
      </c>
      <c r="Q226" s="241">
        <f>ROUND(E226*P226,2)</f>
        <v>0</v>
      </c>
      <c r="R226" s="243" t="s">
        <v>477</v>
      </c>
      <c r="S226" s="243" t="s">
        <v>160</v>
      </c>
      <c r="T226" s="244" t="s">
        <v>160</v>
      </c>
      <c r="U226" s="226">
        <v>0.26</v>
      </c>
      <c r="V226" s="226">
        <f>ROUND(E226*U226,2)</f>
        <v>0.97</v>
      </c>
      <c r="W226" s="226"/>
      <c r="X226" s="226" t="s">
        <v>161</v>
      </c>
      <c r="Y226" s="215"/>
      <c r="Z226" s="215"/>
      <c r="AA226" s="215"/>
      <c r="AB226" s="215"/>
      <c r="AC226" s="215"/>
      <c r="AD226" s="215"/>
      <c r="AE226" s="215"/>
      <c r="AF226" s="215"/>
      <c r="AG226" s="215" t="s">
        <v>162</v>
      </c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>
      <c r="A227" s="222"/>
      <c r="B227" s="223"/>
      <c r="C227" s="261" t="s">
        <v>478</v>
      </c>
      <c r="D227" s="228"/>
      <c r="E227" s="229"/>
      <c r="F227" s="226"/>
      <c r="G227" s="226"/>
      <c r="H227" s="226"/>
      <c r="I227" s="226"/>
      <c r="J227" s="226"/>
      <c r="K227" s="226"/>
      <c r="L227" s="226"/>
      <c r="M227" s="226"/>
      <c r="N227" s="225"/>
      <c r="O227" s="225"/>
      <c r="P227" s="225"/>
      <c r="Q227" s="225"/>
      <c r="R227" s="226"/>
      <c r="S227" s="226"/>
      <c r="T227" s="226"/>
      <c r="U227" s="226"/>
      <c r="V227" s="226"/>
      <c r="W227" s="226"/>
      <c r="X227" s="226"/>
      <c r="Y227" s="215"/>
      <c r="Z227" s="215"/>
      <c r="AA227" s="215"/>
      <c r="AB227" s="215"/>
      <c r="AC227" s="215"/>
      <c r="AD227" s="215"/>
      <c r="AE227" s="215"/>
      <c r="AF227" s="215"/>
      <c r="AG227" s="215" t="s">
        <v>166</v>
      </c>
      <c r="AH227" s="215">
        <v>0</v>
      </c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>
      <c r="A228" s="222"/>
      <c r="B228" s="223"/>
      <c r="C228" s="261" t="s">
        <v>213</v>
      </c>
      <c r="D228" s="228"/>
      <c r="E228" s="229">
        <v>2.8</v>
      </c>
      <c r="F228" s="226"/>
      <c r="G228" s="226"/>
      <c r="H228" s="226"/>
      <c r="I228" s="226"/>
      <c r="J228" s="226"/>
      <c r="K228" s="226"/>
      <c r="L228" s="226"/>
      <c r="M228" s="226"/>
      <c r="N228" s="225"/>
      <c r="O228" s="225"/>
      <c r="P228" s="225"/>
      <c r="Q228" s="225"/>
      <c r="R228" s="226"/>
      <c r="S228" s="226"/>
      <c r="T228" s="226"/>
      <c r="U228" s="226"/>
      <c r="V228" s="226"/>
      <c r="W228" s="226"/>
      <c r="X228" s="226"/>
      <c r="Y228" s="215"/>
      <c r="Z228" s="215"/>
      <c r="AA228" s="215"/>
      <c r="AB228" s="215"/>
      <c r="AC228" s="215"/>
      <c r="AD228" s="215"/>
      <c r="AE228" s="215"/>
      <c r="AF228" s="215"/>
      <c r="AG228" s="215" t="s">
        <v>166</v>
      </c>
      <c r="AH228" s="215">
        <v>0</v>
      </c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1">
      <c r="A229" s="222"/>
      <c r="B229" s="223"/>
      <c r="C229" s="261" t="s">
        <v>479</v>
      </c>
      <c r="D229" s="228"/>
      <c r="E229" s="229">
        <v>0.91300000000000003</v>
      </c>
      <c r="F229" s="226"/>
      <c r="G229" s="226"/>
      <c r="H229" s="226"/>
      <c r="I229" s="226"/>
      <c r="J229" s="226"/>
      <c r="K229" s="226"/>
      <c r="L229" s="226"/>
      <c r="M229" s="226"/>
      <c r="N229" s="225"/>
      <c r="O229" s="225"/>
      <c r="P229" s="225"/>
      <c r="Q229" s="225"/>
      <c r="R229" s="226"/>
      <c r="S229" s="226"/>
      <c r="T229" s="226"/>
      <c r="U229" s="226"/>
      <c r="V229" s="226"/>
      <c r="W229" s="226"/>
      <c r="X229" s="226"/>
      <c r="Y229" s="215"/>
      <c r="Z229" s="215"/>
      <c r="AA229" s="215"/>
      <c r="AB229" s="215"/>
      <c r="AC229" s="215"/>
      <c r="AD229" s="215"/>
      <c r="AE229" s="215"/>
      <c r="AF229" s="215"/>
      <c r="AG229" s="215" t="s">
        <v>166</v>
      </c>
      <c r="AH229" s="215">
        <v>0</v>
      </c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ht="20.399999999999999" outlineLevel="1">
      <c r="A230" s="249">
        <v>99</v>
      </c>
      <c r="B230" s="250" t="s">
        <v>480</v>
      </c>
      <c r="C230" s="264" t="s">
        <v>481</v>
      </c>
      <c r="D230" s="251" t="s">
        <v>171</v>
      </c>
      <c r="E230" s="252">
        <v>3.7130000000000001</v>
      </c>
      <c r="F230" s="253"/>
      <c r="G230" s="254">
        <f>ROUND(E230*F230,2)</f>
        <v>0</v>
      </c>
      <c r="H230" s="253"/>
      <c r="I230" s="254">
        <f>ROUND(E230*H230,2)</f>
        <v>0</v>
      </c>
      <c r="J230" s="253"/>
      <c r="K230" s="254">
        <f>ROUND(E230*J230,2)</f>
        <v>0</v>
      </c>
      <c r="L230" s="254">
        <v>15</v>
      </c>
      <c r="M230" s="254">
        <f>G230*(1+L230/100)</f>
        <v>0</v>
      </c>
      <c r="N230" s="252">
        <v>0</v>
      </c>
      <c r="O230" s="252">
        <f>ROUND(E230*N230,2)</f>
        <v>0</v>
      </c>
      <c r="P230" s="252">
        <v>0</v>
      </c>
      <c r="Q230" s="252">
        <f>ROUND(E230*P230,2)</f>
        <v>0</v>
      </c>
      <c r="R230" s="254" t="s">
        <v>477</v>
      </c>
      <c r="S230" s="254" t="s">
        <v>160</v>
      </c>
      <c r="T230" s="255" t="s">
        <v>202</v>
      </c>
      <c r="U230" s="226">
        <v>0.02</v>
      </c>
      <c r="V230" s="226">
        <f>ROUND(E230*U230,2)</f>
        <v>7.0000000000000007E-2</v>
      </c>
      <c r="W230" s="226"/>
      <c r="X230" s="226" t="s">
        <v>161</v>
      </c>
      <c r="Y230" s="215"/>
      <c r="Z230" s="215"/>
      <c r="AA230" s="215"/>
      <c r="AB230" s="215"/>
      <c r="AC230" s="215"/>
      <c r="AD230" s="215"/>
      <c r="AE230" s="215"/>
      <c r="AF230" s="215"/>
      <c r="AG230" s="215" t="s">
        <v>298</v>
      </c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1">
      <c r="A231" s="249">
        <v>100</v>
      </c>
      <c r="B231" s="250" t="s">
        <v>482</v>
      </c>
      <c r="C231" s="264" t="s">
        <v>483</v>
      </c>
      <c r="D231" s="251" t="s">
        <v>171</v>
      </c>
      <c r="E231" s="252">
        <v>3.7130000000000001</v>
      </c>
      <c r="F231" s="253"/>
      <c r="G231" s="254">
        <f>ROUND(E231*F231,2)</f>
        <v>0</v>
      </c>
      <c r="H231" s="253"/>
      <c r="I231" s="254">
        <f>ROUND(E231*H231,2)</f>
        <v>0</v>
      </c>
      <c r="J231" s="253"/>
      <c r="K231" s="254">
        <f>ROUND(E231*J231,2)</f>
        <v>0</v>
      </c>
      <c r="L231" s="254">
        <v>15</v>
      </c>
      <c r="M231" s="254">
        <f>G231*(1+L231/100)</f>
        <v>0</v>
      </c>
      <c r="N231" s="252">
        <v>2.1000000000000001E-4</v>
      </c>
      <c r="O231" s="252">
        <f>ROUND(E231*N231,2)</f>
        <v>0</v>
      </c>
      <c r="P231" s="252">
        <v>0</v>
      </c>
      <c r="Q231" s="252">
        <f>ROUND(E231*P231,2)</f>
        <v>0</v>
      </c>
      <c r="R231" s="254" t="s">
        <v>477</v>
      </c>
      <c r="S231" s="254" t="s">
        <v>160</v>
      </c>
      <c r="T231" s="255" t="s">
        <v>202</v>
      </c>
      <c r="U231" s="226">
        <v>0.05</v>
      </c>
      <c r="V231" s="226">
        <f>ROUND(E231*U231,2)</f>
        <v>0.19</v>
      </c>
      <c r="W231" s="226"/>
      <c r="X231" s="226" t="s">
        <v>161</v>
      </c>
      <c r="Y231" s="215"/>
      <c r="Z231" s="215"/>
      <c r="AA231" s="215"/>
      <c r="AB231" s="215"/>
      <c r="AC231" s="215"/>
      <c r="AD231" s="215"/>
      <c r="AE231" s="215"/>
      <c r="AF231" s="215"/>
      <c r="AG231" s="215" t="s">
        <v>298</v>
      </c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ht="20.399999999999999" outlineLevel="1">
      <c r="A232" s="238">
        <v>101</v>
      </c>
      <c r="B232" s="239" t="s">
        <v>484</v>
      </c>
      <c r="C232" s="259" t="s">
        <v>485</v>
      </c>
      <c r="D232" s="240" t="s">
        <v>186</v>
      </c>
      <c r="E232" s="241">
        <v>3.16</v>
      </c>
      <c r="F232" s="242"/>
      <c r="G232" s="243">
        <f>ROUND(E232*F232,2)</f>
        <v>0</v>
      </c>
      <c r="H232" s="242"/>
      <c r="I232" s="243">
        <f>ROUND(E232*H232,2)</f>
        <v>0</v>
      </c>
      <c r="J232" s="242"/>
      <c r="K232" s="243">
        <f>ROUND(E232*J232,2)</f>
        <v>0</v>
      </c>
      <c r="L232" s="243">
        <v>15</v>
      </c>
      <c r="M232" s="243">
        <f>G232*(1+L232/100)</f>
        <v>0</v>
      </c>
      <c r="N232" s="241">
        <v>3.2000000000000003E-4</v>
      </c>
      <c r="O232" s="241">
        <f>ROUND(E232*N232,2)</f>
        <v>0</v>
      </c>
      <c r="P232" s="241">
        <v>0</v>
      </c>
      <c r="Q232" s="241">
        <f>ROUND(E232*P232,2)</f>
        <v>0</v>
      </c>
      <c r="R232" s="243" t="s">
        <v>477</v>
      </c>
      <c r="S232" s="243" t="s">
        <v>160</v>
      </c>
      <c r="T232" s="244" t="s">
        <v>160</v>
      </c>
      <c r="U232" s="226">
        <v>0.24</v>
      </c>
      <c r="V232" s="226">
        <f>ROUND(E232*U232,2)</f>
        <v>0.76</v>
      </c>
      <c r="W232" s="226"/>
      <c r="X232" s="226" t="s">
        <v>161</v>
      </c>
      <c r="Y232" s="215"/>
      <c r="Z232" s="215"/>
      <c r="AA232" s="215"/>
      <c r="AB232" s="215"/>
      <c r="AC232" s="215"/>
      <c r="AD232" s="215"/>
      <c r="AE232" s="215"/>
      <c r="AF232" s="215"/>
      <c r="AG232" s="215" t="s">
        <v>162</v>
      </c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1">
      <c r="A233" s="222"/>
      <c r="B233" s="223"/>
      <c r="C233" s="261" t="s">
        <v>486</v>
      </c>
      <c r="D233" s="228"/>
      <c r="E233" s="229">
        <v>3.16</v>
      </c>
      <c r="F233" s="226"/>
      <c r="G233" s="226"/>
      <c r="H233" s="226"/>
      <c r="I233" s="226"/>
      <c r="J233" s="226"/>
      <c r="K233" s="226"/>
      <c r="L233" s="226"/>
      <c r="M233" s="226"/>
      <c r="N233" s="225"/>
      <c r="O233" s="225"/>
      <c r="P233" s="225"/>
      <c r="Q233" s="225"/>
      <c r="R233" s="226"/>
      <c r="S233" s="226"/>
      <c r="T233" s="226"/>
      <c r="U233" s="226"/>
      <c r="V233" s="226"/>
      <c r="W233" s="226"/>
      <c r="X233" s="226"/>
      <c r="Y233" s="215"/>
      <c r="Z233" s="215"/>
      <c r="AA233" s="215"/>
      <c r="AB233" s="215"/>
      <c r="AC233" s="215"/>
      <c r="AD233" s="215"/>
      <c r="AE233" s="215"/>
      <c r="AF233" s="215"/>
      <c r="AG233" s="215" t="s">
        <v>166</v>
      </c>
      <c r="AH233" s="215">
        <v>0</v>
      </c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>
      <c r="A234" s="249">
        <v>102</v>
      </c>
      <c r="B234" s="250" t="s">
        <v>487</v>
      </c>
      <c r="C234" s="264" t="s">
        <v>488</v>
      </c>
      <c r="D234" s="251" t="s">
        <v>186</v>
      </c>
      <c r="E234" s="252">
        <v>3.16</v>
      </c>
      <c r="F234" s="253"/>
      <c r="G234" s="254">
        <f>ROUND(E234*F234,2)</f>
        <v>0</v>
      </c>
      <c r="H234" s="253"/>
      <c r="I234" s="254">
        <f>ROUND(E234*H234,2)</f>
        <v>0</v>
      </c>
      <c r="J234" s="253"/>
      <c r="K234" s="254">
        <f>ROUND(E234*J234,2)</f>
        <v>0</v>
      </c>
      <c r="L234" s="254">
        <v>15</v>
      </c>
      <c r="M234" s="254">
        <f>G234*(1+L234/100)</f>
        <v>0</v>
      </c>
      <c r="N234" s="252">
        <v>0</v>
      </c>
      <c r="O234" s="252">
        <f>ROUND(E234*N234,2)</f>
        <v>0</v>
      </c>
      <c r="P234" s="252">
        <v>0</v>
      </c>
      <c r="Q234" s="252">
        <f>ROUND(E234*P234,2)</f>
        <v>0</v>
      </c>
      <c r="R234" s="254" t="s">
        <v>477</v>
      </c>
      <c r="S234" s="254" t="s">
        <v>160</v>
      </c>
      <c r="T234" s="255" t="s">
        <v>160</v>
      </c>
      <c r="U234" s="226">
        <v>0.154</v>
      </c>
      <c r="V234" s="226">
        <f>ROUND(E234*U234,2)</f>
        <v>0.49</v>
      </c>
      <c r="W234" s="226"/>
      <c r="X234" s="226" t="s">
        <v>161</v>
      </c>
      <c r="Y234" s="215"/>
      <c r="Z234" s="215"/>
      <c r="AA234" s="215"/>
      <c r="AB234" s="215"/>
      <c r="AC234" s="215"/>
      <c r="AD234" s="215"/>
      <c r="AE234" s="215"/>
      <c r="AF234" s="215"/>
      <c r="AG234" s="215" t="s">
        <v>162</v>
      </c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ht="20.399999999999999" outlineLevel="1">
      <c r="A235" s="249">
        <v>103</v>
      </c>
      <c r="B235" s="250" t="s">
        <v>489</v>
      </c>
      <c r="C235" s="264" t="s">
        <v>490</v>
      </c>
      <c r="D235" s="251" t="s">
        <v>171</v>
      </c>
      <c r="E235" s="252">
        <v>3.7130000000000001</v>
      </c>
      <c r="F235" s="253"/>
      <c r="G235" s="254">
        <f>ROUND(E235*F235,2)</f>
        <v>0</v>
      </c>
      <c r="H235" s="253"/>
      <c r="I235" s="254">
        <f>ROUND(E235*H235,2)</f>
        <v>0</v>
      </c>
      <c r="J235" s="253"/>
      <c r="K235" s="254">
        <f>ROUND(E235*J235,2)</f>
        <v>0</v>
      </c>
      <c r="L235" s="254">
        <v>15</v>
      </c>
      <c r="M235" s="254">
        <f>G235*(1+L235/100)</f>
        <v>0</v>
      </c>
      <c r="N235" s="252">
        <v>5.1500000000000001E-3</v>
      </c>
      <c r="O235" s="252">
        <f>ROUND(E235*N235,2)</f>
        <v>0.02</v>
      </c>
      <c r="P235" s="252">
        <v>0</v>
      </c>
      <c r="Q235" s="252">
        <f>ROUND(E235*P235,2)</f>
        <v>0</v>
      </c>
      <c r="R235" s="254" t="s">
        <v>477</v>
      </c>
      <c r="S235" s="254" t="s">
        <v>160</v>
      </c>
      <c r="T235" s="255" t="s">
        <v>202</v>
      </c>
      <c r="U235" s="226">
        <v>0.97799999999999998</v>
      </c>
      <c r="V235" s="226">
        <f>ROUND(E235*U235,2)</f>
        <v>3.63</v>
      </c>
      <c r="W235" s="226"/>
      <c r="X235" s="226" t="s">
        <v>161</v>
      </c>
      <c r="Y235" s="215"/>
      <c r="Z235" s="215"/>
      <c r="AA235" s="215"/>
      <c r="AB235" s="215"/>
      <c r="AC235" s="215"/>
      <c r="AD235" s="215"/>
      <c r="AE235" s="215"/>
      <c r="AF235" s="215"/>
      <c r="AG235" s="215" t="s">
        <v>298</v>
      </c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1">
      <c r="A236" s="238">
        <v>104</v>
      </c>
      <c r="B236" s="239" t="s">
        <v>491</v>
      </c>
      <c r="C236" s="259" t="s">
        <v>492</v>
      </c>
      <c r="D236" s="240" t="s">
        <v>186</v>
      </c>
      <c r="E236" s="241">
        <v>9.16</v>
      </c>
      <c r="F236" s="242"/>
      <c r="G236" s="243">
        <f>ROUND(E236*F236,2)</f>
        <v>0</v>
      </c>
      <c r="H236" s="242"/>
      <c r="I236" s="243">
        <f>ROUND(E236*H236,2)</f>
        <v>0</v>
      </c>
      <c r="J236" s="242"/>
      <c r="K236" s="243">
        <f>ROUND(E236*J236,2)</f>
        <v>0</v>
      </c>
      <c r="L236" s="243">
        <v>15</v>
      </c>
      <c r="M236" s="243">
        <f>G236*(1+L236/100)</f>
        <v>0</v>
      </c>
      <c r="N236" s="241">
        <v>4.0000000000000003E-5</v>
      </c>
      <c r="O236" s="241">
        <f>ROUND(E236*N236,2)</f>
        <v>0</v>
      </c>
      <c r="P236" s="241">
        <v>0</v>
      </c>
      <c r="Q236" s="241">
        <f>ROUND(E236*P236,2)</f>
        <v>0</v>
      </c>
      <c r="R236" s="243" t="s">
        <v>477</v>
      </c>
      <c r="S236" s="243" t="s">
        <v>160</v>
      </c>
      <c r="T236" s="244" t="s">
        <v>202</v>
      </c>
      <c r="U236" s="226">
        <v>7.0000000000000007E-2</v>
      </c>
      <c r="V236" s="226">
        <f>ROUND(E236*U236,2)</f>
        <v>0.64</v>
      </c>
      <c r="W236" s="226"/>
      <c r="X236" s="226" t="s">
        <v>161</v>
      </c>
      <c r="Y236" s="215"/>
      <c r="Z236" s="215"/>
      <c r="AA236" s="215"/>
      <c r="AB236" s="215"/>
      <c r="AC236" s="215"/>
      <c r="AD236" s="215"/>
      <c r="AE236" s="215"/>
      <c r="AF236" s="215"/>
      <c r="AG236" s="215" t="s">
        <v>298</v>
      </c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>
      <c r="A237" s="222"/>
      <c r="B237" s="223"/>
      <c r="C237" s="261" t="s">
        <v>493</v>
      </c>
      <c r="D237" s="228"/>
      <c r="E237" s="229">
        <v>6</v>
      </c>
      <c r="F237" s="226"/>
      <c r="G237" s="226"/>
      <c r="H237" s="226"/>
      <c r="I237" s="226"/>
      <c r="J237" s="226"/>
      <c r="K237" s="226"/>
      <c r="L237" s="226"/>
      <c r="M237" s="226"/>
      <c r="N237" s="225"/>
      <c r="O237" s="225"/>
      <c r="P237" s="225"/>
      <c r="Q237" s="225"/>
      <c r="R237" s="226"/>
      <c r="S237" s="226"/>
      <c r="T237" s="226"/>
      <c r="U237" s="226"/>
      <c r="V237" s="226"/>
      <c r="W237" s="226"/>
      <c r="X237" s="226"/>
      <c r="Y237" s="215"/>
      <c r="Z237" s="215"/>
      <c r="AA237" s="215"/>
      <c r="AB237" s="215"/>
      <c r="AC237" s="215"/>
      <c r="AD237" s="215"/>
      <c r="AE237" s="215"/>
      <c r="AF237" s="215"/>
      <c r="AG237" s="215" t="s">
        <v>166</v>
      </c>
      <c r="AH237" s="215">
        <v>0</v>
      </c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>
      <c r="A238" s="222"/>
      <c r="B238" s="223"/>
      <c r="C238" s="261" t="s">
        <v>486</v>
      </c>
      <c r="D238" s="228"/>
      <c r="E238" s="229">
        <v>3.16</v>
      </c>
      <c r="F238" s="226"/>
      <c r="G238" s="226"/>
      <c r="H238" s="226"/>
      <c r="I238" s="226"/>
      <c r="J238" s="226"/>
      <c r="K238" s="226"/>
      <c r="L238" s="226"/>
      <c r="M238" s="226"/>
      <c r="N238" s="225"/>
      <c r="O238" s="225"/>
      <c r="P238" s="225"/>
      <c r="Q238" s="225"/>
      <c r="R238" s="226"/>
      <c r="S238" s="226"/>
      <c r="T238" s="226"/>
      <c r="U238" s="226"/>
      <c r="V238" s="226"/>
      <c r="W238" s="226"/>
      <c r="X238" s="226"/>
      <c r="Y238" s="215"/>
      <c r="Z238" s="215"/>
      <c r="AA238" s="215"/>
      <c r="AB238" s="215"/>
      <c r="AC238" s="215"/>
      <c r="AD238" s="215"/>
      <c r="AE238" s="215"/>
      <c r="AF238" s="215"/>
      <c r="AG238" s="215" t="s">
        <v>166</v>
      </c>
      <c r="AH238" s="215">
        <v>0</v>
      </c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ht="20.399999999999999" outlineLevel="1">
      <c r="A239" s="249">
        <v>105</v>
      </c>
      <c r="B239" s="250" t="s">
        <v>494</v>
      </c>
      <c r="C239" s="264" t="s">
        <v>495</v>
      </c>
      <c r="D239" s="251" t="s">
        <v>171</v>
      </c>
      <c r="E239" s="252">
        <v>3.7130000000000001</v>
      </c>
      <c r="F239" s="253"/>
      <c r="G239" s="254">
        <f>ROUND(E239*F239,2)</f>
        <v>0</v>
      </c>
      <c r="H239" s="253"/>
      <c r="I239" s="254">
        <f>ROUND(E239*H239,2)</f>
        <v>0</v>
      </c>
      <c r="J239" s="253"/>
      <c r="K239" s="254">
        <f>ROUND(E239*J239,2)</f>
        <v>0</v>
      </c>
      <c r="L239" s="254">
        <v>15</v>
      </c>
      <c r="M239" s="254">
        <f>G239*(1+L239/100)</f>
        <v>0</v>
      </c>
      <c r="N239" s="252">
        <v>0</v>
      </c>
      <c r="O239" s="252">
        <f>ROUND(E239*N239,2)</f>
        <v>0</v>
      </c>
      <c r="P239" s="252">
        <v>0</v>
      </c>
      <c r="Q239" s="252">
        <f>ROUND(E239*P239,2)</f>
        <v>0</v>
      </c>
      <c r="R239" s="254" t="s">
        <v>477</v>
      </c>
      <c r="S239" s="254" t="s">
        <v>160</v>
      </c>
      <c r="T239" s="255" t="s">
        <v>202</v>
      </c>
      <c r="U239" s="226">
        <v>0.03</v>
      </c>
      <c r="V239" s="226">
        <f>ROUND(E239*U239,2)</f>
        <v>0.11</v>
      </c>
      <c r="W239" s="226"/>
      <c r="X239" s="226" t="s">
        <v>161</v>
      </c>
      <c r="Y239" s="215"/>
      <c r="Z239" s="215"/>
      <c r="AA239" s="215"/>
      <c r="AB239" s="215"/>
      <c r="AC239" s="215"/>
      <c r="AD239" s="215"/>
      <c r="AE239" s="215"/>
      <c r="AF239" s="215"/>
      <c r="AG239" s="215" t="s">
        <v>298</v>
      </c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1">
      <c r="A240" s="249">
        <v>106</v>
      </c>
      <c r="B240" s="250" t="s">
        <v>496</v>
      </c>
      <c r="C240" s="264" t="s">
        <v>497</v>
      </c>
      <c r="D240" s="251" t="s">
        <v>171</v>
      </c>
      <c r="E240" s="252">
        <v>3.7130000000000001</v>
      </c>
      <c r="F240" s="253"/>
      <c r="G240" s="254">
        <f>ROUND(E240*F240,2)</f>
        <v>0</v>
      </c>
      <c r="H240" s="253"/>
      <c r="I240" s="254">
        <f>ROUND(E240*H240,2)</f>
        <v>0</v>
      </c>
      <c r="J240" s="253"/>
      <c r="K240" s="254">
        <f>ROUND(E240*J240,2)</f>
        <v>0</v>
      </c>
      <c r="L240" s="254">
        <v>15</v>
      </c>
      <c r="M240" s="254">
        <f>G240*(1+L240/100)</f>
        <v>0</v>
      </c>
      <c r="N240" s="252">
        <v>1.1999999999999999E-3</v>
      </c>
      <c r="O240" s="252">
        <f>ROUND(E240*N240,2)</f>
        <v>0</v>
      </c>
      <c r="P240" s="252">
        <v>0</v>
      </c>
      <c r="Q240" s="252">
        <f>ROUND(E240*P240,2)</f>
        <v>0</v>
      </c>
      <c r="R240" s="254" t="s">
        <v>477</v>
      </c>
      <c r="S240" s="254" t="s">
        <v>160</v>
      </c>
      <c r="T240" s="255" t="s">
        <v>202</v>
      </c>
      <c r="U240" s="226">
        <v>0</v>
      </c>
      <c r="V240" s="226">
        <f>ROUND(E240*U240,2)</f>
        <v>0</v>
      </c>
      <c r="W240" s="226"/>
      <c r="X240" s="226" t="s">
        <v>161</v>
      </c>
      <c r="Y240" s="215"/>
      <c r="Z240" s="215"/>
      <c r="AA240" s="215"/>
      <c r="AB240" s="215"/>
      <c r="AC240" s="215"/>
      <c r="AD240" s="215"/>
      <c r="AE240" s="215"/>
      <c r="AF240" s="215"/>
      <c r="AG240" s="215" t="s">
        <v>298</v>
      </c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1">
      <c r="A241" s="238">
        <v>107</v>
      </c>
      <c r="B241" s="239" t="s">
        <v>57</v>
      </c>
      <c r="C241" s="259" t="s">
        <v>498</v>
      </c>
      <c r="D241" s="240" t="s">
        <v>171</v>
      </c>
      <c r="E241" s="241">
        <v>4.7163000000000004</v>
      </c>
      <c r="F241" s="242"/>
      <c r="G241" s="243">
        <f>ROUND(E241*F241,2)</f>
        <v>0</v>
      </c>
      <c r="H241" s="242"/>
      <c r="I241" s="243">
        <f>ROUND(E241*H241,2)</f>
        <v>0</v>
      </c>
      <c r="J241" s="242"/>
      <c r="K241" s="243">
        <f>ROUND(E241*J241,2)</f>
        <v>0</v>
      </c>
      <c r="L241" s="243">
        <v>15</v>
      </c>
      <c r="M241" s="243">
        <f>G241*(1+L241/100)</f>
        <v>0</v>
      </c>
      <c r="N241" s="241">
        <v>0</v>
      </c>
      <c r="O241" s="241">
        <f>ROUND(E241*N241,2)</f>
        <v>0</v>
      </c>
      <c r="P241" s="241">
        <v>0</v>
      </c>
      <c r="Q241" s="241">
        <f>ROUND(E241*P241,2)</f>
        <v>0</v>
      </c>
      <c r="R241" s="243"/>
      <c r="S241" s="243" t="s">
        <v>201</v>
      </c>
      <c r="T241" s="244" t="s">
        <v>202</v>
      </c>
      <c r="U241" s="226">
        <v>0</v>
      </c>
      <c r="V241" s="226">
        <f>ROUND(E241*U241,2)</f>
        <v>0</v>
      </c>
      <c r="W241" s="226"/>
      <c r="X241" s="226" t="s">
        <v>203</v>
      </c>
      <c r="Y241" s="215"/>
      <c r="Z241" s="215"/>
      <c r="AA241" s="215"/>
      <c r="AB241" s="215"/>
      <c r="AC241" s="215"/>
      <c r="AD241" s="215"/>
      <c r="AE241" s="215"/>
      <c r="AF241" s="215"/>
      <c r="AG241" s="215" t="s">
        <v>395</v>
      </c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1">
      <c r="A242" s="222"/>
      <c r="B242" s="223"/>
      <c r="C242" s="262" t="s">
        <v>499</v>
      </c>
      <c r="D242" s="246"/>
      <c r="E242" s="246"/>
      <c r="F242" s="246"/>
      <c r="G242" s="246"/>
      <c r="H242" s="226"/>
      <c r="I242" s="226"/>
      <c r="J242" s="226"/>
      <c r="K242" s="226"/>
      <c r="L242" s="226"/>
      <c r="M242" s="226"/>
      <c r="N242" s="225"/>
      <c r="O242" s="225"/>
      <c r="P242" s="225"/>
      <c r="Q242" s="225"/>
      <c r="R242" s="226"/>
      <c r="S242" s="226"/>
      <c r="T242" s="226"/>
      <c r="U242" s="226"/>
      <c r="V242" s="226"/>
      <c r="W242" s="226"/>
      <c r="X242" s="226"/>
      <c r="Y242" s="215"/>
      <c r="Z242" s="215"/>
      <c r="AA242" s="215"/>
      <c r="AB242" s="215"/>
      <c r="AC242" s="215"/>
      <c r="AD242" s="215"/>
      <c r="AE242" s="215"/>
      <c r="AF242" s="215"/>
      <c r="AG242" s="215" t="s">
        <v>178</v>
      </c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>
      <c r="A243" s="222"/>
      <c r="B243" s="223"/>
      <c r="C243" s="263" t="s">
        <v>500</v>
      </c>
      <c r="D243" s="247"/>
      <c r="E243" s="247"/>
      <c r="F243" s="247"/>
      <c r="G243" s="247"/>
      <c r="H243" s="226"/>
      <c r="I243" s="226"/>
      <c r="J243" s="226"/>
      <c r="K243" s="226"/>
      <c r="L243" s="226"/>
      <c r="M243" s="226"/>
      <c r="N243" s="225"/>
      <c r="O243" s="225"/>
      <c r="P243" s="225"/>
      <c r="Q243" s="225"/>
      <c r="R243" s="226"/>
      <c r="S243" s="226"/>
      <c r="T243" s="226"/>
      <c r="U243" s="226"/>
      <c r="V243" s="226"/>
      <c r="W243" s="226"/>
      <c r="X243" s="226"/>
      <c r="Y243" s="215"/>
      <c r="Z243" s="215"/>
      <c r="AA243" s="215"/>
      <c r="AB243" s="215"/>
      <c r="AC243" s="215"/>
      <c r="AD243" s="215"/>
      <c r="AE243" s="215"/>
      <c r="AF243" s="215"/>
      <c r="AG243" s="215" t="s">
        <v>178</v>
      </c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1">
      <c r="A244" s="222"/>
      <c r="B244" s="223"/>
      <c r="C244" s="261" t="s">
        <v>501</v>
      </c>
      <c r="D244" s="228"/>
      <c r="E244" s="229">
        <v>4.0842999999999998</v>
      </c>
      <c r="F244" s="226"/>
      <c r="G244" s="226"/>
      <c r="H244" s="226"/>
      <c r="I244" s="226"/>
      <c r="J244" s="226"/>
      <c r="K244" s="226"/>
      <c r="L244" s="226"/>
      <c r="M244" s="226"/>
      <c r="N244" s="225"/>
      <c r="O244" s="225"/>
      <c r="P244" s="225"/>
      <c r="Q244" s="225"/>
      <c r="R244" s="226"/>
      <c r="S244" s="226"/>
      <c r="T244" s="226"/>
      <c r="U244" s="226"/>
      <c r="V244" s="226"/>
      <c r="W244" s="226"/>
      <c r="X244" s="226"/>
      <c r="Y244" s="215"/>
      <c r="Z244" s="215"/>
      <c r="AA244" s="215"/>
      <c r="AB244" s="215"/>
      <c r="AC244" s="215"/>
      <c r="AD244" s="215"/>
      <c r="AE244" s="215"/>
      <c r="AF244" s="215"/>
      <c r="AG244" s="215" t="s">
        <v>166</v>
      </c>
      <c r="AH244" s="215">
        <v>0</v>
      </c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1">
      <c r="A245" s="222"/>
      <c r="B245" s="223"/>
      <c r="C245" s="261" t="s">
        <v>502</v>
      </c>
      <c r="D245" s="228"/>
      <c r="E245" s="229">
        <v>0.63200000000000001</v>
      </c>
      <c r="F245" s="226"/>
      <c r="G245" s="226"/>
      <c r="H245" s="226"/>
      <c r="I245" s="226"/>
      <c r="J245" s="226"/>
      <c r="K245" s="226"/>
      <c r="L245" s="226"/>
      <c r="M245" s="226"/>
      <c r="N245" s="225"/>
      <c r="O245" s="225"/>
      <c r="P245" s="225"/>
      <c r="Q245" s="225"/>
      <c r="R245" s="226"/>
      <c r="S245" s="226"/>
      <c r="T245" s="226"/>
      <c r="U245" s="226"/>
      <c r="V245" s="226"/>
      <c r="W245" s="226"/>
      <c r="X245" s="226"/>
      <c r="Y245" s="215"/>
      <c r="Z245" s="215"/>
      <c r="AA245" s="215"/>
      <c r="AB245" s="215"/>
      <c r="AC245" s="215"/>
      <c r="AD245" s="215"/>
      <c r="AE245" s="215"/>
      <c r="AF245" s="215"/>
      <c r="AG245" s="215" t="s">
        <v>166</v>
      </c>
      <c r="AH245" s="215">
        <v>0</v>
      </c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1">
      <c r="A246" s="238">
        <v>108</v>
      </c>
      <c r="B246" s="239" t="s">
        <v>503</v>
      </c>
      <c r="C246" s="259" t="s">
        <v>504</v>
      </c>
      <c r="D246" s="240" t="s">
        <v>505</v>
      </c>
      <c r="E246" s="241">
        <v>69.433099999999996</v>
      </c>
      <c r="F246" s="242"/>
      <c r="G246" s="243">
        <f>ROUND(E246*F246,2)</f>
        <v>0</v>
      </c>
      <c r="H246" s="242"/>
      <c r="I246" s="243">
        <f>ROUND(E246*H246,2)</f>
        <v>0</v>
      </c>
      <c r="J246" s="242"/>
      <c r="K246" s="243">
        <f>ROUND(E246*J246,2)</f>
        <v>0</v>
      </c>
      <c r="L246" s="243">
        <v>15</v>
      </c>
      <c r="M246" s="243">
        <f>G246*(1+L246/100)</f>
        <v>0</v>
      </c>
      <c r="N246" s="241">
        <v>1E-3</v>
      </c>
      <c r="O246" s="241">
        <f>ROUND(E246*N246,2)</f>
        <v>7.0000000000000007E-2</v>
      </c>
      <c r="P246" s="241">
        <v>0</v>
      </c>
      <c r="Q246" s="241">
        <f>ROUND(E246*P246,2)</f>
        <v>0</v>
      </c>
      <c r="R246" s="243"/>
      <c r="S246" s="243" t="s">
        <v>201</v>
      </c>
      <c r="T246" s="244" t="s">
        <v>160</v>
      </c>
      <c r="U246" s="226">
        <v>0</v>
      </c>
      <c r="V246" s="226">
        <f>ROUND(E246*U246,2)</f>
        <v>0</v>
      </c>
      <c r="W246" s="226"/>
      <c r="X246" s="226" t="s">
        <v>203</v>
      </c>
      <c r="Y246" s="215"/>
      <c r="Z246" s="215"/>
      <c r="AA246" s="215"/>
      <c r="AB246" s="215"/>
      <c r="AC246" s="215"/>
      <c r="AD246" s="215"/>
      <c r="AE246" s="215"/>
      <c r="AF246" s="215"/>
      <c r="AG246" s="215" t="s">
        <v>204</v>
      </c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1">
      <c r="A247" s="222"/>
      <c r="B247" s="223"/>
      <c r="C247" s="261" t="s">
        <v>506</v>
      </c>
      <c r="D247" s="228"/>
      <c r="E247" s="229">
        <v>69.433099999999996</v>
      </c>
      <c r="F247" s="226"/>
      <c r="G247" s="226"/>
      <c r="H247" s="226"/>
      <c r="I247" s="226"/>
      <c r="J247" s="226"/>
      <c r="K247" s="226"/>
      <c r="L247" s="226"/>
      <c r="M247" s="226"/>
      <c r="N247" s="225"/>
      <c r="O247" s="225"/>
      <c r="P247" s="225"/>
      <c r="Q247" s="225"/>
      <c r="R247" s="226"/>
      <c r="S247" s="226"/>
      <c r="T247" s="226"/>
      <c r="U247" s="226"/>
      <c r="V247" s="226"/>
      <c r="W247" s="226"/>
      <c r="X247" s="226"/>
      <c r="Y247" s="215"/>
      <c r="Z247" s="215"/>
      <c r="AA247" s="215"/>
      <c r="AB247" s="215"/>
      <c r="AC247" s="215"/>
      <c r="AD247" s="215"/>
      <c r="AE247" s="215"/>
      <c r="AF247" s="215"/>
      <c r="AG247" s="215" t="s">
        <v>166</v>
      </c>
      <c r="AH247" s="215">
        <v>0</v>
      </c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>
      <c r="A248" s="222">
        <v>109</v>
      </c>
      <c r="B248" s="223" t="s">
        <v>507</v>
      </c>
      <c r="C248" s="265" t="s">
        <v>508</v>
      </c>
      <c r="D248" s="224" t="s">
        <v>0</v>
      </c>
      <c r="E248" s="256"/>
      <c r="F248" s="227"/>
      <c r="G248" s="226">
        <f>ROUND(E248*F248,2)</f>
        <v>0</v>
      </c>
      <c r="H248" s="227"/>
      <c r="I248" s="226">
        <f>ROUND(E248*H248,2)</f>
        <v>0</v>
      </c>
      <c r="J248" s="227"/>
      <c r="K248" s="226">
        <f>ROUND(E248*J248,2)</f>
        <v>0</v>
      </c>
      <c r="L248" s="226">
        <v>15</v>
      </c>
      <c r="M248" s="226">
        <f>G248*(1+L248/100)</f>
        <v>0</v>
      </c>
      <c r="N248" s="225">
        <v>0</v>
      </c>
      <c r="O248" s="225">
        <f>ROUND(E248*N248,2)</f>
        <v>0</v>
      </c>
      <c r="P248" s="225">
        <v>0</v>
      </c>
      <c r="Q248" s="225">
        <f>ROUND(E248*P248,2)</f>
        <v>0</v>
      </c>
      <c r="R248" s="226" t="s">
        <v>477</v>
      </c>
      <c r="S248" s="226" t="s">
        <v>160</v>
      </c>
      <c r="T248" s="226" t="s">
        <v>160</v>
      </c>
      <c r="U248" s="226">
        <v>0</v>
      </c>
      <c r="V248" s="226">
        <f>ROUND(E248*U248,2)</f>
        <v>0</v>
      </c>
      <c r="W248" s="226"/>
      <c r="X248" s="226" t="s">
        <v>288</v>
      </c>
      <c r="Y248" s="215"/>
      <c r="Z248" s="215"/>
      <c r="AA248" s="215"/>
      <c r="AB248" s="215"/>
      <c r="AC248" s="215"/>
      <c r="AD248" s="215"/>
      <c r="AE248" s="215"/>
      <c r="AF248" s="215"/>
      <c r="AG248" s="215" t="s">
        <v>289</v>
      </c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>
      <c r="A249" s="222"/>
      <c r="B249" s="223"/>
      <c r="C249" s="266" t="s">
        <v>428</v>
      </c>
      <c r="D249" s="257"/>
      <c r="E249" s="257"/>
      <c r="F249" s="257"/>
      <c r="G249" s="257"/>
      <c r="H249" s="226"/>
      <c r="I249" s="226"/>
      <c r="J249" s="226"/>
      <c r="K249" s="226"/>
      <c r="L249" s="226"/>
      <c r="M249" s="226"/>
      <c r="N249" s="225"/>
      <c r="O249" s="225"/>
      <c r="P249" s="225"/>
      <c r="Q249" s="225"/>
      <c r="R249" s="226"/>
      <c r="S249" s="226"/>
      <c r="T249" s="226"/>
      <c r="U249" s="226"/>
      <c r="V249" s="226"/>
      <c r="W249" s="226"/>
      <c r="X249" s="226"/>
      <c r="Y249" s="215"/>
      <c r="Z249" s="215"/>
      <c r="AA249" s="215"/>
      <c r="AB249" s="215"/>
      <c r="AC249" s="215"/>
      <c r="AD249" s="215"/>
      <c r="AE249" s="215"/>
      <c r="AF249" s="215"/>
      <c r="AG249" s="215" t="s">
        <v>164</v>
      </c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>
      <c r="A250" s="231" t="s">
        <v>154</v>
      </c>
      <c r="B250" s="232" t="s">
        <v>109</v>
      </c>
      <c r="C250" s="258" t="s">
        <v>110</v>
      </c>
      <c r="D250" s="233"/>
      <c r="E250" s="234"/>
      <c r="F250" s="235"/>
      <c r="G250" s="235">
        <f>SUMIF(AG251:AG258,"&lt;&gt;NOR",G251:G258)</f>
        <v>0</v>
      </c>
      <c r="H250" s="235"/>
      <c r="I250" s="235">
        <f>SUM(I251:I258)</f>
        <v>0</v>
      </c>
      <c r="J250" s="235"/>
      <c r="K250" s="235">
        <f>SUM(K251:K258)</f>
        <v>0</v>
      </c>
      <c r="L250" s="235"/>
      <c r="M250" s="235">
        <f>SUM(M251:M258)</f>
        <v>0</v>
      </c>
      <c r="N250" s="234"/>
      <c r="O250" s="234">
        <f>SUM(O251:O258)</f>
        <v>0</v>
      </c>
      <c r="P250" s="234"/>
      <c r="Q250" s="234">
        <f>SUM(Q251:Q258)</f>
        <v>0.49</v>
      </c>
      <c r="R250" s="235"/>
      <c r="S250" s="235"/>
      <c r="T250" s="236"/>
      <c r="U250" s="230"/>
      <c r="V250" s="230">
        <f>SUM(V251:V258)</f>
        <v>6.6400000000000006</v>
      </c>
      <c r="W250" s="230"/>
      <c r="X250" s="230"/>
      <c r="AG250" t="s">
        <v>155</v>
      </c>
    </row>
    <row r="251" spans="1:60" outlineLevel="1">
      <c r="A251" s="238">
        <v>110</v>
      </c>
      <c r="B251" s="239" t="s">
        <v>509</v>
      </c>
      <c r="C251" s="259" t="s">
        <v>510</v>
      </c>
      <c r="D251" s="240" t="s">
        <v>186</v>
      </c>
      <c r="E251" s="241">
        <v>13.94</v>
      </c>
      <c r="F251" s="242"/>
      <c r="G251" s="243">
        <f>ROUND(E251*F251,2)</f>
        <v>0</v>
      </c>
      <c r="H251" s="242"/>
      <c r="I251" s="243">
        <f>ROUND(E251*H251,2)</f>
        <v>0</v>
      </c>
      <c r="J251" s="242"/>
      <c r="K251" s="243">
        <f>ROUND(E251*J251,2)</f>
        <v>0</v>
      </c>
      <c r="L251" s="243">
        <v>15</v>
      </c>
      <c r="M251" s="243">
        <f>G251*(1+L251/100)</f>
        <v>0</v>
      </c>
      <c r="N251" s="241">
        <v>0</v>
      </c>
      <c r="O251" s="241">
        <f>ROUND(E251*N251,2)</f>
        <v>0</v>
      </c>
      <c r="P251" s="241">
        <v>1E-3</v>
      </c>
      <c r="Q251" s="241">
        <f>ROUND(E251*P251,2)</f>
        <v>0.01</v>
      </c>
      <c r="R251" s="243" t="s">
        <v>511</v>
      </c>
      <c r="S251" s="243" t="s">
        <v>160</v>
      </c>
      <c r="T251" s="244" t="s">
        <v>160</v>
      </c>
      <c r="U251" s="226">
        <v>0.03</v>
      </c>
      <c r="V251" s="226">
        <f>ROUND(E251*U251,2)</f>
        <v>0.42</v>
      </c>
      <c r="W251" s="226"/>
      <c r="X251" s="226" t="s">
        <v>161</v>
      </c>
      <c r="Y251" s="215"/>
      <c r="Z251" s="215"/>
      <c r="AA251" s="215"/>
      <c r="AB251" s="215"/>
      <c r="AC251" s="215"/>
      <c r="AD251" s="215"/>
      <c r="AE251" s="215"/>
      <c r="AF251" s="215"/>
      <c r="AG251" s="215" t="s">
        <v>162</v>
      </c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1">
      <c r="A252" s="222"/>
      <c r="B252" s="223"/>
      <c r="C252" s="261" t="s">
        <v>512</v>
      </c>
      <c r="D252" s="228"/>
      <c r="E252" s="229">
        <v>13.94</v>
      </c>
      <c r="F252" s="226"/>
      <c r="G252" s="226"/>
      <c r="H252" s="226"/>
      <c r="I252" s="226"/>
      <c r="J252" s="226"/>
      <c r="K252" s="226"/>
      <c r="L252" s="226"/>
      <c r="M252" s="226"/>
      <c r="N252" s="225"/>
      <c r="O252" s="225"/>
      <c r="P252" s="225"/>
      <c r="Q252" s="225"/>
      <c r="R252" s="226"/>
      <c r="S252" s="226"/>
      <c r="T252" s="226"/>
      <c r="U252" s="226"/>
      <c r="V252" s="226"/>
      <c r="W252" s="226"/>
      <c r="X252" s="226"/>
      <c r="Y252" s="215"/>
      <c r="Z252" s="215"/>
      <c r="AA252" s="215"/>
      <c r="AB252" s="215"/>
      <c r="AC252" s="215"/>
      <c r="AD252" s="215"/>
      <c r="AE252" s="215"/>
      <c r="AF252" s="215"/>
      <c r="AG252" s="215" t="s">
        <v>166</v>
      </c>
      <c r="AH252" s="215">
        <v>0</v>
      </c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1">
      <c r="A253" s="238">
        <v>111</v>
      </c>
      <c r="B253" s="239" t="s">
        <v>513</v>
      </c>
      <c r="C253" s="259" t="s">
        <v>514</v>
      </c>
      <c r="D253" s="240" t="s">
        <v>171</v>
      </c>
      <c r="E253" s="241">
        <v>23.922999999999998</v>
      </c>
      <c r="F253" s="242"/>
      <c r="G253" s="243">
        <f>ROUND(E253*F253,2)</f>
        <v>0</v>
      </c>
      <c r="H253" s="242"/>
      <c r="I253" s="243">
        <f>ROUND(E253*H253,2)</f>
        <v>0</v>
      </c>
      <c r="J253" s="242"/>
      <c r="K253" s="243">
        <f>ROUND(E253*J253,2)</f>
        <v>0</v>
      </c>
      <c r="L253" s="243">
        <v>15</v>
      </c>
      <c r="M253" s="243">
        <f>G253*(1+L253/100)</f>
        <v>0</v>
      </c>
      <c r="N253" s="241">
        <v>0</v>
      </c>
      <c r="O253" s="241">
        <f>ROUND(E253*N253,2)</f>
        <v>0</v>
      </c>
      <c r="P253" s="241">
        <v>0.02</v>
      </c>
      <c r="Q253" s="241">
        <f>ROUND(E253*P253,2)</f>
        <v>0.48</v>
      </c>
      <c r="R253" s="243" t="s">
        <v>511</v>
      </c>
      <c r="S253" s="243" t="s">
        <v>160</v>
      </c>
      <c r="T253" s="244" t="s">
        <v>160</v>
      </c>
      <c r="U253" s="226">
        <v>0.24</v>
      </c>
      <c r="V253" s="226">
        <f>ROUND(E253*U253,2)</f>
        <v>5.74</v>
      </c>
      <c r="W253" s="226"/>
      <c r="X253" s="226" t="s">
        <v>161</v>
      </c>
      <c r="Y253" s="215"/>
      <c r="Z253" s="215"/>
      <c r="AA253" s="215"/>
      <c r="AB253" s="215"/>
      <c r="AC253" s="215"/>
      <c r="AD253" s="215"/>
      <c r="AE253" s="215"/>
      <c r="AF253" s="215"/>
      <c r="AG253" s="215" t="s">
        <v>162</v>
      </c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1">
      <c r="A254" s="222"/>
      <c r="B254" s="223"/>
      <c r="C254" s="261" t="s">
        <v>229</v>
      </c>
      <c r="D254" s="228"/>
      <c r="E254" s="229">
        <v>23.922999999999998</v>
      </c>
      <c r="F254" s="226"/>
      <c r="G254" s="226"/>
      <c r="H254" s="226"/>
      <c r="I254" s="226"/>
      <c r="J254" s="226"/>
      <c r="K254" s="226"/>
      <c r="L254" s="226"/>
      <c r="M254" s="226"/>
      <c r="N254" s="225"/>
      <c r="O254" s="225"/>
      <c r="P254" s="225"/>
      <c r="Q254" s="225"/>
      <c r="R254" s="226"/>
      <c r="S254" s="226"/>
      <c r="T254" s="226"/>
      <c r="U254" s="226"/>
      <c r="V254" s="226"/>
      <c r="W254" s="226"/>
      <c r="X254" s="226"/>
      <c r="Y254" s="215"/>
      <c r="Z254" s="215"/>
      <c r="AA254" s="215"/>
      <c r="AB254" s="215"/>
      <c r="AC254" s="215"/>
      <c r="AD254" s="215"/>
      <c r="AE254" s="215"/>
      <c r="AF254" s="215"/>
      <c r="AG254" s="215" t="s">
        <v>166</v>
      </c>
      <c r="AH254" s="215">
        <v>0</v>
      </c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1">
      <c r="A255" s="238">
        <v>112</v>
      </c>
      <c r="B255" s="239" t="s">
        <v>515</v>
      </c>
      <c r="C255" s="259" t="s">
        <v>516</v>
      </c>
      <c r="D255" s="240" t="s">
        <v>171</v>
      </c>
      <c r="E255" s="241">
        <v>12.103</v>
      </c>
      <c r="F255" s="242"/>
      <c r="G255" s="243">
        <f>ROUND(E255*F255,2)</f>
        <v>0</v>
      </c>
      <c r="H255" s="242"/>
      <c r="I255" s="243">
        <f>ROUND(E255*H255,2)</f>
        <v>0</v>
      </c>
      <c r="J255" s="242"/>
      <c r="K255" s="243">
        <f>ROUND(E255*J255,2)</f>
        <v>0</v>
      </c>
      <c r="L255" s="243">
        <v>15</v>
      </c>
      <c r="M255" s="243">
        <f>G255*(1+L255/100)</f>
        <v>0</v>
      </c>
      <c r="N255" s="241">
        <v>3.0000000000000001E-5</v>
      </c>
      <c r="O255" s="241">
        <f>ROUND(E255*N255,2)</f>
        <v>0</v>
      </c>
      <c r="P255" s="241">
        <v>0</v>
      </c>
      <c r="Q255" s="241">
        <f>ROUND(E255*P255,2)</f>
        <v>0</v>
      </c>
      <c r="R255" s="243"/>
      <c r="S255" s="243" t="s">
        <v>201</v>
      </c>
      <c r="T255" s="244" t="s">
        <v>202</v>
      </c>
      <c r="U255" s="226">
        <v>0.04</v>
      </c>
      <c r="V255" s="226">
        <f>ROUND(E255*U255,2)</f>
        <v>0.48</v>
      </c>
      <c r="W255" s="226"/>
      <c r="X255" s="226" t="s">
        <v>161</v>
      </c>
      <c r="Y255" s="215"/>
      <c r="Z255" s="215"/>
      <c r="AA255" s="215"/>
      <c r="AB255" s="215"/>
      <c r="AC255" s="215"/>
      <c r="AD255" s="215"/>
      <c r="AE255" s="215"/>
      <c r="AF255" s="215"/>
      <c r="AG255" s="215" t="s">
        <v>162</v>
      </c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1">
      <c r="A256" s="222"/>
      <c r="B256" s="223"/>
      <c r="C256" s="261" t="s">
        <v>228</v>
      </c>
      <c r="D256" s="228"/>
      <c r="E256" s="229">
        <v>12.103</v>
      </c>
      <c r="F256" s="226"/>
      <c r="G256" s="226"/>
      <c r="H256" s="226"/>
      <c r="I256" s="226"/>
      <c r="J256" s="226"/>
      <c r="K256" s="226"/>
      <c r="L256" s="226"/>
      <c r="M256" s="226"/>
      <c r="N256" s="225"/>
      <c r="O256" s="225"/>
      <c r="P256" s="225"/>
      <c r="Q256" s="225"/>
      <c r="R256" s="226"/>
      <c r="S256" s="226"/>
      <c r="T256" s="226"/>
      <c r="U256" s="226"/>
      <c r="V256" s="226"/>
      <c r="W256" s="226"/>
      <c r="X256" s="226"/>
      <c r="Y256" s="215"/>
      <c r="Z256" s="215"/>
      <c r="AA256" s="215"/>
      <c r="AB256" s="215"/>
      <c r="AC256" s="215"/>
      <c r="AD256" s="215"/>
      <c r="AE256" s="215"/>
      <c r="AF256" s="215"/>
      <c r="AG256" s="215" t="s">
        <v>166</v>
      </c>
      <c r="AH256" s="215">
        <v>0</v>
      </c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1">
      <c r="A257" s="222">
        <v>113</v>
      </c>
      <c r="B257" s="223" t="s">
        <v>517</v>
      </c>
      <c r="C257" s="265" t="s">
        <v>518</v>
      </c>
      <c r="D257" s="224" t="s">
        <v>0</v>
      </c>
      <c r="E257" s="256"/>
      <c r="F257" s="227"/>
      <c r="G257" s="226">
        <f>ROUND(E257*F257,2)</f>
        <v>0</v>
      </c>
      <c r="H257" s="227"/>
      <c r="I257" s="226">
        <f>ROUND(E257*H257,2)</f>
        <v>0</v>
      </c>
      <c r="J257" s="227"/>
      <c r="K257" s="226">
        <f>ROUND(E257*J257,2)</f>
        <v>0</v>
      </c>
      <c r="L257" s="226">
        <v>15</v>
      </c>
      <c r="M257" s="226">
        <f>G257*(1+L257/100)</f>
        <v>0</v>
      </c>
      <c r="N257" s="225">
        <v>0</v>
      </c>
      <c r="O257" s="225">
        <f>ROUND(E257*N257,2)</f>
        <v>0</v>
      </c>
      <c r="P257" s="225">
        <v>0</v>
      </c>
      <c r="Q257" s="225">
        <f>ROUND(E257*P257,2)</f>
        <v>0</v>
      </c>
      <c r="R257" s="226" t="s">
        <v>511</v>
      </c>
      <c r="S257" s="226" t="s">
        <v>160</v>
      </c>
      <c r="T257" s="226" t="s">
        <v>160</v>
      </c>
      <c r="U257" s="226">
        <v>0</v>
      </c>
      <c r="V257" s="226">
        <f>ROUND(E257*U257,2)</f>
        <v>0</v>
      </c>
      <c r="W257" s="226"/>
      <c r="X257" s="226" t="s">
        <v>288</v>
      </c>
      <c r="Y257" s="215"/>
      <c r="Z257" s="215"/>
      <c r="AA257" s="215"/>
      <c r="AB257" s="215"/>
      <c r="AC257" s="215"/>
      <c r="AD257" s="215"/>
      <c r="AE257" s="215"/>
      <c r="AF257" s="215"/>
      <c r="AG257" s="215" t="s">
        <v>289</v>
      </c>
      <c r="AH257" s="215"/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1">
      <c r="A258" s="222"/>
      <c r="B258" s="223"/>
      <c r="C258" s="266" t="s">
        <v>428</v>
      </c>
      <c r="D258" s="257"/>
      <c r="E258" s="257"/>
      <c r="F258" s="257"/>
      <c r="G258" s="257"/>
      <c r="H258" s="226"/>
      <c r="I258" s="226"/>
      <c r="J258" s="226"/>
      <c r="K258" s="226"/>
      <c r="L258" s="226"/>
      <c r="M258" s="226"/>
      <c r="N258" s="225"/>
      <c r="O258" s="225"/>
      <c r="P258" s="225"/>
      <c r="Q258" s="225"/>
      <c r="R258" s="226"/>
      <c r="S258" s="226"/>
      <c r="T258" s="226"/>
      <c r="U258" s="226"/>
      <c r="V258" s="226"/>
      <c r="W258" s="226"/>
      <c r="X258" s="226"/>
      <c r="Y258" s="215"/>
      <c r="Z258" s="215"/>
      <c r="AA258" s="215"/>
      <c r="AB258" s="215"/>
      <c r="AC258" s="215"/>
      <c r="AD258" s="215"/>
      <c r="AE258" s="215"/>
      <c r="AF258" s="215"/>
      <c r="AG258" s="215" t="s">
        <v>164</v>
      </c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>
      <c r="A259" s="231" t="s">
        <v>154</v>
      </c>
      <c r="B259" s="232" t="s">
        <v>111</v>
      </c>
      <c r="C259" s="258" t="s">
        <v>112</v>
      </c>
      <c r="D259" s="233"/>
      <c r="E259" s="234"/>
      <c r="F259" s="235"/>
      <c r="G259" s="235">
        <f>SUMIF(AG260:AG294,"&lt;&gt;NOR",G260:G294)</f>
        <v>0</v>
      </c>
      <c r="H259" s="235"/>
      <c r="I259" s="235">
        <f>SUM(I260:I294)</f>
        <v>0</v>
      </c>
      <c r="J259" s="235"/>
      <c r="K259" s="235">
        <f>SUM(K260:K294)</f>
        <v>0</v>
      </c>
      <c r="L259" s="235"/>
      <c r="M259" s="235">
        <f>SUM(M260:M294)</f>
        <v>0</v>
      </c>
      <c r="N259" s="234"/>
      <c r="O259" s="234">
        <f>SUM(O260:O294)</f>
        <v>0.15</v>
      </c>
      <c r="P259" s="234"/>
      <c r="Q259" s="234">
        <f>SUM(Q260:Q294)</f>
        <v>0.02</v>
      </c>
      <c r="R259" s="235"/>
      <c r="S259" s="235"/>
      <c r="T259" s="236"/>
      <c r="U259" s="230"/>
      <c r="V259" s="230">
        <f>SUM(V260:V294)</f>
        <v>28.590000000000003</v>
      </c>
      <c r="W259" s="230"/>
      <c r="X259" s="230"/>
      <c r="AG259" t="s">
        <v>155</v>
      </c>
    </row>
    <row r="260" spans="1:60" outlineLevel="1">
      <c r="A260" s="238">
        <v>114</v>
      </c>
      <c r="B260" s="239" t="s">
        <v>519</v>
      </c>
      <c r="C260" s="259" t="s">
        <v>520</v>
      </c>
      <c r="D260" s="240" t="s">
        <v>171</v>
      </c>
      <c r="E260" s="241">
        <v>41.998399999999997</v>
      </c>
      <c r="F260" s="242"/>
      <c r="G260" s="243">
        <f>ROUND(E260*F260,2)</f>
        <v>0</v>
      </c>
      <c r="H260" s="242"/>
      <c r="I260" s="243">
        <f>ROUND(E260*H260,2)</f>
        <v>0</v>
      </c>
      <c r="J260" s="242"/>
      <c r="K260" s="243">
        <f>ROUND(E260*J260,2)</f>
        <v>0</v>
      </c>
      <c r="L260" s="243">
        <v>15</v>
      </c>
      <c r="M260" s="243">
        <f>G260*(1+L260/100)</f>
        <v>0</v>
      </c>
      <c r="N260" s="241">
        <v>0</v>
      </c>
      <c r="O260" s="241">
        <f>ROUND(E260*N260,2)</f>
        <v>0</v>
      </c>
      <c r="P260" s="241">
        <v>0</v>
      </c>
      <c r="Q260" s="241">
        <f>ROUND(E260*P260,2)</f>
        <v>0</v>
      </c>
      <c r="R260" s="243" t="s">
        <v>511</v>
      </c>
      <c r="S260" s="243" t="s">
        <v>160</v>
      </c>
      <c r="T260" s="244" t="s">
        <v>202</v>
      </c>
      <c r="U260" s="226">
        <v>0.02</v>
      </c>
      <c r="V260" s="226">
        <f>ROUND(E260*U260,2)</f>
        <v>0.84</v>
      </c>
      <c r="W260" s="226"/>
      <c r="X260" s="226" t="s">
        <v>161</v>
      </c>
      <c r="Y260" s="215"/>
      <c r="Z260" s="215"/>
      <c r="AA260" s="215"/>
      <c r="AB260" s="215"/>
      <c r="AC260" s="215"/>
      <c r="AD260" s="215"/>
      <c r="AE260" s="215"/>
      <c r="AF260" s="215"/>
      <c r="AG260" s="215" t="s">
        <v>298</v>
      </c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outlineLevel="1">
      <c r="A261" s="222"/>
      <c r="B261" s="223"/>
      <c r="C261" s="260" t="s">
        <v>521</v>
      </c>
      <c r="D261" s="245"/>
      <c r="E261" s="245"/>
      <c r="F261" s="245"/>
      <c r="G261" s="245"/>
      <c r="H261" s="226"/>
      <c r="I261" s="226"/>
      <c r="J261" s="226"/>
      <c r="K261" s="226"/>
      <c r="L261" s="226"/>
      <c r="M261" s="226"/>
      <c r="N261" s="225"/>
      <c r="O261" s="225"/>
      <c r="P261" s="225"/>
      <c r="Q261" s="225"/>
      <c r="R261" s="226"/>
      <c r="S261" s="226"/>
      <c r="T261" s="226"/>
      <c r="U261" s="226"/>
      <c r="V261" s="226"/>
      <c r="W261" s="226"/>
      <c r="X261" s="226"/>
      <c r="Y261" s="215"/>
      <c r="Z261" s="215"/>
      <c r="AA261" s="215"/>
      <c r="AB261" s="215"/>
      <c r="AC261" s="215"/>
      <c r="AD261" s="215"/>
      <c r="AE261" s="215"/>
      <c r="AF261" s="215"/>
      <c r="AG261" s="215" t="s">
        <v>164</v>
      </c>
      <c r="AH261" s="215"/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1">
      <c r="A262" s="222"/>
      <c r="B262" s="223"/>
      <c r="C262" s="261" t="s">
        <v>227</v>
      </c>
      <c r="D262" s="228"/>
      <c r="E262" s="229">
        <v>5.9724000000000004</v>
      </c>
      <c r="F262" s="226"/>
      <c r="G262" s="226"/>
      <c r="H262" s="226"/>
      <c r="I262" s="226"/>
      <c r="J262" s="226"/>
      <c r="K262" s="226"/>
      <c r="L262" s="226"/>
      <c r="M262" s="226"/>
      <c r="N262" s="225"/>
      <c r="O262" s="225"/>
      <c r="P262" s="225"/>
      <c r="Q262" s="225"/>
      <c r="R262" s="226"/>
      <c r="S262" s="226"/>
      <c r="T262" s="226"/>
      <c r="U262" s="226"/>
      <c r="V262" s="226"/>
      <c r="W262" s="226"/>
      <c r="X262" s="226"/>
      <c r="Y262" s="215"/>
      <c r="Z262" s="215"/>
      <c r="AA262" s="215"/>
      <c r="AB262" s="215"/>
      <c r="AC262" s="215"/>
      <c r="AD262" s="215"/>
      <c r="AE262" s="215"/>
      <c r="AF262" s="215"/>
      <c r="AG262" s="215" t="s">
        <v>166</v>
      </c>
      <c r="AH262" s="215">
        <v>0</v>
      </c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1">
      <c r="A263" s="222"/>
      <c r="B263" s="223"/>
      <c r="C263" s="261" t="s">
        <v>228</v>
      </c>
      <c r="D263" s="228"/>
      <c r="E263" s="229">
        <v>12.103</v>
      </c>
      <c r="F263" s="226"/>
      <c r="G263" s="226"/>
      <c r="H263" s="226"/>
      <c r="I263" s="226"/>
      <c r="J263" s="226"/>
      <c r="K263" s="226"/>
      <c r="L263" s="226"/>
      <c r="M263" s="226"/>
      <c r="N263" s="225"/>
      <c r="O263" s="225"/>
      <c r="P263" s="225"/>
      <c r="Q263" s="225"/>
      <c r="R263" s="226"/>
      <c r="S263" s="226"/>
      <c r="T263" s="226"/>
      <c r="U263" s="226"/>
      <c r="V263" s="226"/>
      <c r="W263" s="226"/>
      <c r="X263" s="226"/>
      <c r="Y263" s="215"/>
      <c r="Z263" s="215"/>
      <c r="AA263" s="215"/>
      <c r="AB263" s="215"/>
      <c r="AC263" s="215"/>
      <c r="AD263" s="215"/>
      <c r="AE263" s="215"/>
      <c r="AF263" s="215"/>
      <c r="AG263" s="215" t="s">
        <v>166</v>
      </c>
      <c r="AH263" s="215">
        <v>0</v>
      </c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1">
      <c r="A264" s="222"/>
      <c r="B264" s="223"/>
      <c r="C264" s="261" t="s">
        <v>229</v>
      </c>
      <c r="D264" s="228"/>
      <c r="E264" s="229">
        <v>23.922999999999998</v>
      </c>
      <c r="F264" s="226"/>
      <c r="G264" s="226"/>
      <c r="H264" s="226"/>
      <c r="I264" s="226"/>
      <c r="J264" s="226"/>
      <c r="K264" s="226"/>
      <c r="L264" s="226"/>
      <c r="M264" s="226"/>
      <c r="N264" s="225"/>
      <c r="O264" s="225"/>
      <c r="P264" s="225"/>
      <c r="Q264" s="225"/>
      <c r="R264" s="226"/>
      <c r="S264" s="226"/>
      <c r="T264" s="226"/>
      <c r="U264" s="226"/>
      <c r="V264" s="226"/>
      <c r="W264" s="226"/>
      <c r="X264" s="226"/>
      <c r="Y264" s="215"/>
      <c r="Z264" s="215"/>
      <c r="AA264" s="215"/>
      <c r="AB264" s="215"/>
      <c r="AC264" s="215"/>
      <c r="AD264" s="215"/>
      <c r="AE264" s="215"/>
      <c r="AF264" s="215"/>
      <c r="AG264" s="215" t="s">
        <v>166</v>
      </c>
      <c r="AH264" s="215">
        <v>0</v>
      </c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1">
      <c r="A265" s="238">
        <v>115</v>
      </c>
      <c r="B265" s="239" t="s">
        <v>522</v>
      </c>
      <c r="C265" s="259" t="s">
        <v>523</v>
      </c>
      <c r="D265" s="240" t="s">
        <v>171</v>
      </c>
      <c r="E265" s="241">
        <v>41.998399999999997</v>
      </c>
      <c r="F265" s="242"/>
      <c r="G265" s="243">
        <f>ROUND(E265*F265,2)</f>
        <v>0</v>
      </c>
      <c r="H265" s="242"/>
      <c r="I265" s="243">
        <f>ROUND(E265*H265,2)</f>
        <v>0</v>
      </c>
      <c r="J265" s="242"/>
      <c r="K265" s="243">
        <f>ROUND(E265*J265,2)</f>
        <v>0</v>
      </c>
      <c r="L265" s="243">
        <v>15</v>
      </c>
      <c r="M265" s="243">
        <f>G265*(1+L265/100)</f>
        <v>0</v>
      </c>
      <c r="N265" s="241">
        <v>0</v>
      </c>
      <c r="O265" s="241">
        <f>ROUND(E265*N265,2)</f>
        <v>0</v>
      </c>
      <c r="P265" s="241">
        <v>0</v>
      </c>
      <c r="Q265" s="241">
        <f>ROUND(E265*P265,2)</f>
        <v>0</v>
      </c>
      <c r="R265" s="243" t="s">
        <v>511</v>
      </c>
      <c r="S265" s="243" t="s">
        <v>160</v>
      </c>
      <c r="T265" s="244" t="s">
        <v>202</v>
      </c>
      <c r="U265" s="226">
        <v>4.5999999999999999E-2</v>
      </c>
      <c r="V265" s="226">
        <f>ROUND(E265*U265,2)</f>
        <v>1.93</v>
      </c>
      <c r="W265" s="226"/>
      <c r="X265" s="226" t="s">
        <v>161</v>
      </c>
      <c r="Y265" s="215"/>
      <c r="Z265" s="215"/>
      <c r="AA265" s="215"/>
      <c r="AB265" s="215"/>
      <c r="AC265" s="215"/>
      <c r="AD265" s="215"/>
      <c r="AE265" s="215"/>
      <c r="AF265" s="215"/>
      <c r="AG265" s="215" t="s">
        <v>298</v>
      </c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1">
      <c r="A266" s="222"/>
      <c r="B266" s="223"/>
      <c r="C266" s="260" t="s">
        <v>521</v>
      </c>
      <c r="D266" s="245"/>
      <c r="E266" s="245"/>
      <c r="F266" s="245"/>
      <c r="G266" s="245"/>
      <c r="H266" s="226"/>
      <c r="I266" s="226"/>
      <c r="J266" s="226"/>
      <c r="K266" s="226"/>
      <c r="L266" s="226"/>
      <c r="M266" s="226"/>
      <c r="N266" s="225"/>
      <c r="O266" s="225"/>
      <c r="P266" s="225"/>
      <c r="Q266" s="225"/>
      <c r="R266" s="226"/>
      <c r="S266" s="226"/>
      <c r="T266" s="226"/>
      <c r="U266" s="226"/>
      <c r="V266" s="226"/>
      <c r="W266" s="226"/>
      <c r="X266" s="226"/>
      <c r="Y266" s="215"/>
      <c r="Z266" s="215"/>
      <c r="AA266" s="215"/>
      <c r="AB266" s="215"/>
      <c r="AC266" s="215"/>
      <c r="AD266" s="215"/>
      <c r="AE266" s="215"/>
      <c r="AF266" s="215"/>
      <c r="AG266" s="215" t="s">
        <v>164</v>
      </c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1">
      <c r="A267" s="238">
        <v>116</v>
      </c>
      <c r="B267" s="239" t="s">
        <v>524</v>
      </c>
      <c r="C267" s="259" t="s">
        <v>525</v>
      </c>
      <c r="D267" s="240" t="s">
        <v>186</v>
      </c>
      <c r="E267" s="241">
        <v>13.76</v>
      </c>
      <c r="F267" s="242"/>
      <c r="G267" s="243">
        <f>ROUND(E267*F267,2)</f>
        <v>0</v>
      </c>
      <c r="H267" s="242"/>
      <c r="I267" s="243">
        <f>ROUND(E267*H267,2)</f>
        <v>0</v>
      </c>
      <c r="J267" s="242"/>
      <c r="K267" s="243">
        <f>ROUND(E267*J267,2)</f>
        <v>0</v>
      </c>
      <c r="L267" s="243">
        <v>15</v>
      </c>
      <c r="M267" s="243">
        <f>G267*(1+L267/100)</f>
        <v>0</v>
      </c>
      <c r="N267" s="241">
        <v>0</v>
      </c>
      <c r="O267" s="241">
        <f>ROUND(E267*N267,2)</f>
        <v>0</v>
      </c>
      <c r="P267" s="241">
        <v>8.0000000000000007E-5</v>
      </c>
      <c r="Q267" s="241">
        <f>ROUND(E267*P267,2)</f>
        <v>0</v>
      </c>
      <c r="R267" s="243" t="s">
        <v>511</v>
      </c>
      <c r="S267" s="243" t="s">
        <v>160</v>
      </c>
      <c r="T267" s="244" t="s">
        <v>202</v>
      </c>
      <c r="U267" s="226">
        <v>0.04</v>
      </c>
      <c r="V267" s="226">
        <f>ROUND(E267*U267,2)</f>
        <v>0.55000000000000004</v>
      </c>
      <c r="W267" s="226"/>
      <c r="X267" s="226" t="s">
        <v>161</v>
      </c>
      <c r="Y267" s="215"/>
      <c r="Z267" s="215"/>
      <c r="AA267" s="215"/>
      <c r="AB267" s="215"/>
      <c r="AC267" s="215"/>
      <c r="AD267" s="215"/>
      <c r="AE267" s="215"/>
      <c r="AF267" s="215"/>
      <c r="AG267" s="215" t="s">
        <v>298</v>
      </c>
      <c r="AH267" s="215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1">
      <c r="A268" s="222"/>
      <c r="B268" s="223"/>
      <c r="C268" s="261" t="s">
        <v>526</v>
      </c>
      <c r="D268" s="228"/>
      <c r="E268" s="229">
        <v>8.7799999999999994</v>
      </c>
      <c r="F268" s="226"/>
      <c r="G268" s="226"/>
      <c r="H268" s="226"/>
      <c r="I268" s="226"/>
      <c r="J268" s="226"/>
      <c r="K268" s="226"/>
      <c r="L268" s="226"/>
      <c r="M268" s="226"/>
      <c r="N268" s="225"/>
      <c r="O268" s="225"/>
      <c r="P268" s="225"/>
      <c r="Q268" s="225"/>
      <c r="R268" s="226"/>
      <c r="S268" s="226"/>
      <c r="T268" s="226"/>
      <c r="U268" s="226"/>
      <c r="V268" s="226"/>
      <c r="W268" s="226"/>
      <c r="X268" s="226"/>
      <c r="Y268" s="215"/>
      <c r="Z268" s="215"/>
      <c r="AA268" s="215"/>
      <c r="AB268" s="215"/>
      <c r="AC268" s="215"/>
      <c r="AD268" s="215"/>
      <c r="AE268" s="215"/>
      <c r="AF268" s="215"/>
      <c r="AG268" s="215" t="s">
        <v>166</v>
      </c>
      <c r="AH268" s="215">
        <v>0</v>
      </c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1">
      <c r="A269" s="222"/>
      <c r="B269" s="223"/>
      <c r="C269" s="261" t="s">
        <v>527</v>
      </c>
      <c r="D269" s="228"/>
      <c r="E269" s="229">
        <v>4.9800000000000004</v>
      </c>
      <c r="F269" s="226"/>
      <c r="G269" s="226"/>
      <c r="H269" s="226"/>
      <c r="I269" s="226"/>
      <c r="J269" s="226"/>
      <c r="K269" s="226"/>
      <c r="L269" s="226"/>
      <c r="M269" s="226"/>
      <c r="N269" s="225"/>
      <c r="O269" s="225"/>
      <c r="P269" s="225"/>
      <c r="Q269" s="225"/>
      <c r="R269" s="226"/>
      <c r="S269" s="226"/>
      <c r="T269" s="226"/>
      <c r="U269" s="226"/>
      <c r="V269" s="226"/>
      <c r="W269" s="226"/>
      <c r="X269" s="226"/>
      <c r="Y269" s="215"/>
      <c r="Z269" s="215"/>
      <c r="AA269" s="215"/>
      <c r="AB269" s="215"/>
      <c r="AC269" s="215"/>
      <c r="AD269" s="215"/>
      <c r="AE269" s="215"/>
      <c r="AF269" s="215"/>
      <c r="AG269" s="215" t="s">
        <v>166</v>
      </c>
      <c r="AH269" s="215">
        <v>0</v>
      </c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ht="20.399999999999999" outlineLevel="1">
      <c r="A270" s="238">
        <v>117</v>
      </c>
      <c r="B270" s="239" t="s">
        <v>528</v>
      </c>
      <c r="C270" s="259" t="s">
        <v>529</v>
      </c>
      <c r="D270" s="240" t="s">
        <v>186</v>
      </c>
      <c r="E270" s="241">
        <v>45.02</v>
      </c>
      <c r="F270" s="242"/>
      <c r="G270" s="243">
        <f>ROUND(E270*F270,2)</f>
        <v>0</v>
      </c>
      <c r="H270" s="242"/>
      <c r="I270" s="243">
        <f>ROUND(E270*H270,2)</f>
        <v>0</v>
      </c>
      <c r="J270" s="242"/>
      <c r="K270" s="243">
        <f>ROUND(E270*J270,2)</f>
        <v>0</v>
      </c>
      <c r="L270" s="243">
        <v>15</v>
      </c>
      <c r="M270" s="243">
        <f>G270*(1+L270/100)</f>
        <v>0</v>
      </c>
      <c r="N270" s="241">
        <v>8.0000000000000007E-5</v>
      </c>
      <c r="O270" s="241">
        <f>ROUND(E270*N270,2)</f>
        <v>0</v>
      </c>
      <c r="P270" s="241">
        <v>0</v>
      </c>
      <c r="Q270" s="241">
        <f>ROUND(E270*P270,2)</f>
        <v>0</v>
      </c>
      <c r="R270" s="243" t="s">
        <v>511</v>
      </c>
      <c r="S270" s="243" t="s">
        <v>160</v>
      </c>
      <c r="T270" s="244" t="s">
        <v>202</v>
      </c>
      <c r="U270" s="226">
        <v>0.14000000000000001</v>
      </c>
      <c r="V270" s="226">
        <f>ROUND(E270*U270,2)</f>
        <v>6.3</v>
      </c>
      <c r="W270" s="226"/>
      <c r="X270" s="226" t="s">
        <v>161</v>
      </c>
      <c r="Y270" s="215"/>
      <c r="Z270" s="215"/>
      <c r="AA270" s="215"/>
      <c r="AB270" s="215"/>
      <c r="AC270" s="215"/>
      <c r="AD270" s="215"/>
      <c r="AE270" s="215"/>
      <c r="AF270" s="215"/>
      <c r="AG270" s="215" t="s">
        <v>298</v>
      </c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outlineLevel="1">
      <c r="A271" s="222"/>
      <c r="B271" s="223"/>
      <c r="C271" s="261" t="s">
        <v>530</v>
      </c>
      <c r="D271" s="228"/>
      <c r="E271" s="229">
        <v>8.58</v>
      </c>
      <c r="F271" s="226"/>
      <c r="G271" s="226"/>
      <c r="H271" s="226"/>
      <c r="I271" s="226"/>
      <c r="J271" s="226"/>
      <c r="K271" s="226"/>
      <c r="L271" s="226"/>
      <c r="M271" s="226"/>
      <c r="N271" s="225"/>
      <c r="O271" s="225"/>
      <c r="P271" s="225"/>
      <c r="Q271" s="225"/>
      <c r="R271" s="226"/>
      <c r="S271" s="226"/>
      <c r="T271" s="226"/>
      <c r="U271" s="226"/>
      <c r="V271" s="226"/>
      <c r="W271" s="226"/>
      <c r="X271" s="226"/>
      <c r="Y271" s="215"/>
      <c r="Z271" s="215"/>
      <c r="AA271" s="215"/>
      <c r="AB271" s="215"/>
      <c r="AC271" s="215"/>
      <c r="AD271" s="215"/>
      <c r="AE271" s="215"/>
      <c r="AF271" s="215"/>
      <c r="AG271" s="215" t="s">
        <v>166</v>
      </c>
      <c r="AH271" s="215">
        <v>0</v>
      </c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1">
      <c r="A272" s="222"/>
      <c r="B272" s="223"/>
      <c r="C272" s="261" t="s">
        <v>531</v>
      </c>
      <c r="D272" s="228"/>
      <c r="E272" s="229">
        <v>13.94</v>
      </c>
      <c r="F272" s="226"/>
      <c r="G272" s="226"/>
      <c r="H272" s="226"/>
      <c r="I272" s="226"/>
      <c r="J272" s="226"/>
      <c r="K272" s="226"/>
      <c r="L272" s="226"/>
      <c r="M272" s="226"/>
      <c r="N272" s="225"/>
      <c r="O272" s="225"/>
      <c r="P272" s="225"/>
      <c r="Q272" s="225"/>
      <c r="R272" s="226"/>
      <c r="S272" s="226"/>
      <c r="T272" s="226"/>
      <c r="U272" s="226"/>
      <c r="V272" s="226"/>
      <c r="W272" s="226"/>
      <c r="X272" s="226"/>
      <c r="Y272" s="215"/>
      <c r="Z272" s="215"/>
      <c r="AA272" s="215"/>
      <c r="AB272" s="215"/>
      <c r="AC272" s="215"/>
      <c r="AD272" s="215"/>
      <c r="AE272" s="215"/>
      <c r="AF272" s="215"/>
      <c r="AG272" s="215" t="s">
        <v>166</v>
      </c>
      <c r="AH272" s="215">
        <v>0</v>
      </c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1">
      <c r="A273" s="222"/>
      <c r="B273" s="223"/>
      <c r="C273" s="261" t="s">
        <v>532</v>
      </c>
      <c r="D273" s="228"/>
      <c r="E273" s="229">
        <v>22.5</v>
      </c>
      <c r="F273" s="226"/>
      <c r="G273" s="226"/>
      <c r="H273" s="226"/>
      <c r="I273" s="226"/>
      <c r="J273" s="226"/>
      <c r="K273" s="226"/>
      <c r="L273" s="226"/>
      <c r="M273" s="226"/>
      <c r="N273" s="225"/>
      <c r="O273" s="225"/>
      <c r="P273" s="225"/>
      <c r="Q273" s="225"/>
      <c r="R273" s="226"/>
      <c r="S273" s="226"/>
      <c r="T273" s="226"/>
      <c r="U273" s="226"/>
      <c r="V273" s="226"/>
      <c r="W273" s="226"/>
      <c r="X273" s="226"/>
      <c r="Y273" s="215"/>
      <c r="Z273" s="215"/>
      <c r="AA273" s="215"/>
      <c r="AB273" s="215"/>
      <c r="AC273" s="215"/>
      <c r="AD273" s="215"/>
      <c r="AE273" s="215"/>
      <c r="AF273" s="215"/>
      <c r="AG273" s="215" t="s">
        <v>166</v>
      </c>
      <c r="AH273" s="215">
        <v>0</v>
      </c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ht="20.399999999999999" outlineLevel="1">
      <c r="A274" s="238">
        <v>118</v>
      </c>
      <c r="B274" s="239" t="s">
        <v>533</v>
      </c>
      <c r="C274" s="259" t="s">
        <v>534</v>
      </c>
      <c r="D274" s="240" t="s">
        <v>186</v>
      </c>
      <c r="E274" s="241">
        <v>3</v>
      </c>
      <c r="F274" s="242"/>
      <c r="G274" s="243">
        <f>ROUND(E274*F274,2)</f>
        <v>0</v>
      </c>
      <c r="H274" s="242"/>
      <c r="I274" s="243">
        <f>ROUND(E274*H274,2)</f>
        <v>0</v>
      </c>
      <c r="J274" s="242"/>
      <c r="K274" s="243">
        <f>ROUND(E274*J274,2)</f>
        <v>0</v>
      </c>
      <c r="L274" s="243">
        <v>15</v>
      </c>
      <c r="M274" s="243">
        <f>G274*(1+L274/100)</f>
        <v>0</v>
      </c>
      <c r="N274" s="241">
        <v>0</v>
      </c>
      <c r="O274" s="241">
        <f>ROUND(E274*N274,2)</f>
        <v>0</v>
      </c>
      <c r="P274" s="241">
        <v>0</v>
      </c>
      <c r="Q274" s="241">
        <f>ROUND(E274*P274,2)</f>
        <v>0</v>
      </c>
      <c r="R274" s="243" t="s">
        <v>511</v>
      </c>
      <c r="S274" s="243" t="s">
        <v>160</v>
      </c>
      <c r="T274" s="244" t="s">
        <v>202</v>
      </c>
      <c r="U274" s="226">
        <v>0.15</v>
      </c>
      <c r="V274" s="226">
        <f>ROUND(E274*U274,2)</f>
        <v>0.45</v>
      </c>
      <c r="W274" s="226"/>
      <c r="X274" s="226" t="s">
        <v>161</v>
      </c>
      <c r="Y274" s="215"/>
      <c r="Z274" s="215"/>
      <c r="AA274" s="215"/>
      <c r="AB274" s="215"/>
      <c r="AC274" s="215"/>
      <c r="AD274" s="215"/>
      <c r="AE274" s="215"/>
      <c r="AF274" s="215"/>
      <c r="AG274" s="215" t="s">
        <v>298</v>
      </c>
      <c r="AH274" s="215"/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1">
      <c r="A275" s="222"/>
      <c r="B275" s="223"/>
      <c r="C275" s="261" t="s">
        <v>535</v>
      </c>
      <c r="D275" s="228"/>
      <c r="E275" s="229">
        <v>3</v>
      </c>
      <c r="F275" s="226"/>
      <c r="G275" s="226"/>
      <c r="H275" s="226"/>
      <c r="I275" s="226"/>
      <c r="J275" s="226"/>
      <c r="K275" s="226"/>
      <c r="L275" s="226"/>
      <c r="M275" s="226"/>
      <c r="N275" s="225"/>
      <c r="O275" s="225"/>
      <c r="P275" s="225"/>
      <c r="Q275" s="225"/>
      <c r="R275" s="226"/>
      <c r="S275" s="226"/>
      <c r="T275" s="226"/>
      <c r="U275" s="226"/>
      <c r="V275" s="226"/>
      <c r="W275" s="226"/>
      <c r="X275" s="226"/>
      <c r="Y275" s="215"/>
      <c r="Z275" s="215"/>
      <c r="AA275" s="215"/>
      <c r="AB275" s="215"/>
      <c r="AC275" s="215"/>
      <c r="AD275" s="215"/>
      <c r="AE275" s="215"/>
      <c r="AF275" s="215"/>
      <c r="AG275" s="215" t="s">
        <v>166</v>
      </c>
      <c r="AH275" s="215">
        <v>0</v>
      </c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1">
      <c r="A276" s="238">
        <v>119</v>
      </c>
      <c r="B276" s="239" t="s">
        <v>536</v>
      </c>
      <c r="C276" s="259" t="s">
        <v>537</v>
      </c>
      <c r="D276" s="240" t="s">
        <v>186</v>
      </c>
      <c r="E276" s="241">
        <v>31.96</v>
      </c>
      <c r="F276" s="242"/>
      <c r="G276" s="243">
        <f>ROUND(E276*F276,2)</f>
        <v>0</v>
      </c>
      <c r="H276" s="242"/>
      <c r="I276" s="243">
        <f>ROUND(E276*H276,2)</f>
        <v>0</v>
      </c>
      <c r="J276" s="242"/>
      <c r="K276" s="243">
        <f>ROUND(E276*J276,2)</f>
        <v>0</v>
      </c>
      <c r="L276" s="243">
        <v>15</v>
      </c>
      <c r="M276" s="243">
        <f>G276*(1+L276/100)</f>
        <v>0</v>
      </c>
      <c r="N276" s="241">
        <v>4.0000000000000003E-5</v>
      </c>
      <c r="O276" s="241">
        <f>ROUND(E276*N276,2)</f>
        <v>0</v>
      </c>
      <c r="P276" s="241">
        <v>0</v>
      </c>
      <c r="Q276" s="241">
        <f>ROUND(E276*P276,2)</f>
        <v>0</v>
      </c>
      <c r="R276" s="243" t="s">
        <v>511</v>
      </c>
      <c r="S276" s="243" t="s">
        <v>160</v>
      </c>
      <c r="T276" s="244" t="s">
        <v>202</v>
      </c>
      <c r="U276" s="226">
        <v>0.08</v>
      </c>
      <c r="V276" s="226">
        <f>ROUND(E276*U276,2)</f>
        <v>2.56</v>
      </c>
      <c r="W276" s="226"/>
      <c r="X276" s="226" t="s">
        <v>161</v>
      </c>
      <c r="Y276" s="215"/>
      <c r="Z276" s="215"/>
      <c r="AA276" s="215"/>
      <c r="AB276" s="215"/>
      <c r="AC276" s="215"/>
      <c r="AD276" s="215"/>
      <c r="AE276" s="215"/>
      <c r="AF276" s="215"/>
      <c r="AG276" s="215" t="s">
        <v>298</v>
      </c>
      <c r="AH276" s="215"/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outlineLevel="1">
      <c r="A277" s="222"/>
      <c r="B277" s="223"/>
      <c r="C277" s="262" t="s">
        <v>499</v>
      </c>
      <c r="D277" s="246"/>
      <c r="E277" s="246"/>
      <c r="F277" s="246"/>
      <c r="G277" s="246"/>
      <c r="H277" s="226"/>
      <c r="I277" s="226"/>
      <c r="J277" s="226"/>
      <c r="K277" s="226"/>
      <c r="L277" s="226"/>
      <c r="M277" s="226"/>
      <c r="N277" s="225"/>
      <c r="O277" s="225"/>
      <c r="P277" s="225"/>
      <c r="Q277" s="225"/>
      <c r="R277" s="226"/>
      <c r="S277" s="226"/>
      <c r="T277" s="226"/>
      <c r="U277" s="226"/>
      <c r="V277" s="226"/>
      <c r="W277" s="226"/>
      <c r="X277" s="226"/>
      <c r="Y277" s="215"/>
      <c r="Z277" s="215"/>
      <c r="AA277" s="215"/>
      <c r="AB277" s="215"/>
      <c r="AC277" s="215"/>
      <c r="AD277" s="215"/>
      <c r="AE277" s="215"/>
      <c r="AF277" s="215"/>
      <c r="AG277" s="215" t="s">
        <v>178</v>
      </c>
      <c r="AH277" s="215"/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outlineLevel="1">
      <c r="A278" s="222"/>
      <c r="B278" s="223"/>
      <c r="C278" s="263" t="s">
        <v>500</v>
      </c>
      <c r="D278" s="247"/>
      <c r="E278" s="247"/>
      <c r="F278" s="247"/>
      <c r="G278" s="247"/>
      <c r="H278" s="226"/>
      <c r="I278" s="226"/>
      <c r="J278" s="226"/>
      <c r="K278" s="226"/>
      <c r="L278" s="226"/>
      <c r="M278" s="226"/>
      <c r="N278" s="225"/>
      <c r="O278" s="225"/>
      <c r="P278" s="225"/>
      <c r="Q278" s="225"/>
      <c r="R278" s="226"/>
      <c r="S278" s="226"/>
      <c r="T278" s="226"/>
      <c r="U278" s="226"/>
      <c r="V278" s="226"/>
      <c r="W278" s="226"/>
      <c r="X278" s="226"/>
      <c r="Y278" s="215"/>
      <c r="Z278" s="215"/>
      <c r="AA278" s="215"/>
      <c r="AB278" s="215"/>
      <c r="AC278" s="215"/>
      <c r="AD278" s="215"/>
      <c r="AE278" s="215"/>
      <c r="AF278" s="215"/>
      <c r="AG278" s="215" t="s">
        <v>178</v>
      </c>
      <c r="AH278" s="215"/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outlineLevel="1">
      <c r="A279" s="222"/>
      <c r="B279" s="223"/>
      <c r="C279" s="261" t="s">
        <v>538</v>
      </c>
      <c r="D279" s="228"/>
      <c r="E279" s="229">
        <v>4.76</v>
      </c>
      <c r="F279" s="226"/>
      <c r="G279" s="226"/>
      <c r="H279" s="226"/>
      <c r="I279" s="226"/>
      <c r="J279" s="226"/>
      <c r="K279" s="226"/>
      <c r="L279" s="226"/>
      <c r="M279" s="226"/>
      <c r="N279" s="225"/>
      <c r="O279" s="225"/>
      <c r="P279" s="225"/>
      <c r="Q279" s="225"/>
      <c r="R279" s="226"/>
      <c r="S279" s="226"/>
      <c r="T279" s="226"/>
      <c r="U279" s="226"/>
      <c r="V279" s="226"/>
      <c r="W279" s="226"/>
      <c r="X279" s="226"/>
      <c r="Y279" s="215"/>
      <c r="Z279" s="215"/>
      <c r="AA279" s="215"/>
      <c r="AB279" s="215"/>
      <c r="AC279" s="215"/>
      <c r="AD279" s="215"/>
      <c r="AE279" s="215"/>
      <c r="AF279" s="215"/>
      <c r="AG279" s="215" t="s">
        <v>166</v>
      </c>
      <c r="AH279" s="215">
        <v>0</v>
      </c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outlineLevel="1">
      <c r="A280" s="222"/>
      <c r="B280" s="223"/>
      <c r="C280" s="261" t="s">
        <v>539</v>
      </c>
      <c r="D280" s="228"/>
      <c r="E280" s="229">
        <v>9.8000000000000007</v>
      </c>
      <c r="F280" s="226"/>
      <c r="G280" s="226"/>
      <c r="H280" s="226"/>
      <c r="I280" s="226"/>
      <c r="J280" s="226"/>
      <c r="K280" s="226"/>
      <c r="L280" s="226"/>
      <c r="M280" s="226"/>
      <c r="N280" s="225"/>
      <c r="O280" s="225"/>
      <c r="P280" s="225"/>
      <c r="Q280" s="225"/>
      <c r="R280" s="226"/>
      <c r="S280" s="226"/>
      <c r="T280" s="226"/>
      <c r="U280" s="226"/>
      <c r="V280" s="226"/>
      <c r="W280" s="226"/>
      <c r="X280" s="226"/>
      <c r="Y280" s="215"/>
      <c r="Z280" s="215"/>
      <c r="AA280" s="215"/>
      <c r="AB280" s="215"/>
      <c r="AC280" s="215"/>
      <c r="AD280" s="215"/>
      <c r="AE280" s="215"/>
      <c r="AF280" s="215"/>
      <c r="AG280" s="215" t="s">
        <v>166</v>
      </c>
      <c r="AH280" s="215">
        <v>0</v>
      </c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outlineLevel="1">
      <c r="A281" s="222"/>
      <c r="B281" s="223"/>
      <c r="C281" s="261" t="s">
        <v>540</v>
      </c>
      <c r="D281" s="228"/>
      <c r="E281" s="229">
        <v>17.399999999999999</v>
      </c>
      <c r="F281" s="226"/>
      <c r="G281" s="226"/>
      <c r="H281" s="226"/>
      <c r="I281" s="226"/>
      <c r="J281" s="226"/>
      <c r="K281" s="226"/>
      <c r="L281" s="226"/>
      <c r="M281" s="226"/>
      <c r="N281" s="225"/>
      <c r="O281" s="225"/>
      <c r="P281" s="225"/>
      <c r="Q281" s="225"/>
      <c r="R281" s="226"/>
      <c r="S281" s="226"/>
      <c r="T281" s="226"/>
      <c r="U281" s="226"/>
      <c r="V281" s="226"/>
      <c r="W281" s="226"/>
      <c r="X281" s="226"/>
      <c r="Y281" s="215"/>
      <c r="Z281" s="215"/>
      <c r="AA281" s="215"/>
      <c r="AB281" s="215"/>
      <c r="AC281" s="215"/>
      <c r="AD281" s="215"/>
      <c r="AE281" s="215"/>
      <c r="AF281" s="215"/>
      <c r="AG281" s="215" t="s">
        <v>166</v>
      </c>
      <c r="AH281" s="215">
        <v>0</v>
      </c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</row>
    <row r="282" spans="1:60" outlineLevel="1">
      <c r="A282" s="238">
        <v>120</v>
      </c>
      <c r="B282" s="239" t="s">
        <v>541</v>
      </c>
      <c r="C282" s="259" t="s">
        <v>542</v>
      </c>
      <c r="D282" s="240" t="s">
        <v>171</v>
      </c>
      <c r="E282" s="241">
        <v>15.849399999999999</v>
      </c>
      <c r="F282" s="242"/>
      <c r="G282" s="243">
        <f>ROUND(E282*F282,2)</f>
        <v>0</v>
      </c>
      <c r="H282" s="242"/>
      <c r="I282" s="243">
        <f>ROUND(E282*H282,2)</f>
        <v>0</v>
      </c>
      <c r="J282" s="242"/>
      <c r="K282" s="243">
        <f>ROUND(E282*J282,2)</f>
        <v>0</v>
      </c>
      <c r="L282" s="243">
        <v>15</v>
      </c>
      <c r="M282" s="243">
        <f>G282*(1+L282/100)</f>
        <v>0</v>
      </c>
      <c r="N282" s="241">
        <v>0</v>
      </c>
      <c r="O282" s="241">
        <f>ROUND(E282*N282,2)</f>
        <v>0</v>
      </c>
      <c r="P282" s="241">
        <v>1E-3</v>
      </c>
      <c r="Q282" s="241">
        <f>ROUND(E282*P282,2)</f>
        <v>0.02</v>
      </c>
      <c r="R282" s="243"/>
      <c r="S282" s="243" t="s">
        <v>201</v>
      </c>
      <c r="T282" s="244" t="s">
        <v>202</v>
      </c>
      <c r="U282" s="226">
        <v>0</v>
      </c>
      <c r="V282" s="226">
        <f>ROUND(E282*U282,2)</f>
        <v>0</v>
      </c>
      <c r="W282" s="226"/>
      <c r="X282" s="226" t="s">
        <v>161</v>
      </c>
      <c r="Y282" s="215"/>
      <c r="Z282" s="215"/>
      <c r="AA282" s="215"/>
      <c r="AB282" s="215"/>
      <c r="AC282" s="215"/>
      <c r="AD282" s="215"/>
      <c r="AE282" s="215"/>
      <c r="AF282" s="215"/>
      <c r="AG282" s="215" t="s">
        <v>298</v>
      </c>
      <c r="AH282" s="215"/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1">
      <c r="A283" s="222"/>
      <c r="B283" s="223"/>
      <c r="C283" s="261" t="s">
        <v>227</v>
      </c>
      <c r="D283" s="228"/>
      <c r="E283" s="229">
        <v>5.9724000000000004</v>
      </c>
      <c r="F283" s="226"/>
      <c r="G283" s="226"/>
      <c r="H283" s="226"/>
      <c r="I283" s="226"/>
      <c r="J283" s="226"/>
      <c r="K283" s="226"/>
      <c r="L283" s="226"/>
      <c r="M283" s="226"/>
      <c r="N283" s="225"/>
      <c r="O283" s="225"/>
      <c r="P283" s="225"/>
      <c r="Q283" s="225"/>
      <c r="R283" s="226"/>
      <c r="S283" s="226"/>
      <c r="T283" s="226"/>
      <c r="U283" s="226"/>
      <c r="V283" s="226"/>
      <c r="W283" s="226"/>
      <c r="X283" s="226"/>
      <c r="Y283" s="215"/>
      <c r="Z283" s="215"/>
      <c r="AA283" s="215"/>
      <c r="AB283" s="215"/>
      <c r="AC283" s="215"/>
      <c r="AD283" s="215"/>
      <c r="AE283" s="215"/>
      <c r="AF283" s="215"/>
      <c r="AG283" s="215" t="s">
        <v>166</v>
      </c>
      <c r="AH283" s="215">
        <v>0</v>
      </c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outlineLevel="1">
      <c r="A284" s="222"/>
      <c r="B284" s="223"/>
      <c r="C284" s="261" t="s">
        <v>213</v>
      </c>
      <c r="D284" s="228"/>
      <c r="E284" s="229">
        <v>2.8</v>
      </c>
      <c r="F284" s="226"/>
      <c r="G284" s="226"/>
      <c r="H284" s="226"/>
      <c r="I284" s="226"/>
      <c r="J284" s="226"/>
      <c r="K284" s="226"/>
      <c r="L284" s="226"/>
      <c r="M284" s="226"/>
      <c r="N284" s="225"/>
      <c r="O284" s="225"/>
      <c r="P284" s="225"/>
      <c r="Q284" s="225"/>
      <c r="R284" s="226"/>
      <c r="S284" s="226"/>
      <c r="T284" s="226"/>
      <c r="U284" s="226"/>
      <c r="V284" s="226"/>
      <c r="W284" s="226"/>
      <c r="X284" s="226"/>
      <c r="Y284" s="215"/>
      <c r="Z284" s="215"/>
      <c r="AA284" s="215"/>
      <c r="AB284" s="215"/>
      <c r="AC284" s="215"/>
      <c r="AD284" s="215"/>
      <c r="AE284" s="215"/>
      <c r="AF284" s="215"/>
      <c r="AG284" s="215" t="s">
        <v>166</v>
      </c>
      <c r="AH284" s="215">
        <v>0</v>
      </c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</row>
    <row r="285" spans="1:60" outlineLevel="1">
      <c r="A285" s="222"/>
      <c r="B285" s="223"/>
      <c r="C285" s="261" t="s">
        <v>479</v>
      </c>
      <c r="D285" s="228"/>
      <c r="E285" s="229">
        <v>0.91300000000000003</v>
      </c>
      <c r="F285" s="226"/>
      <c r="G285" s="226"/>
      <c r="H285" s="226"/>
      <c r="I285" s="226"/>
      <c r="J285" s="226"/>
      <c r="K285" s="226"/>
      <c r="L285" s="226"/>
      <c r="M285" s="226"/>
      <c r="N285" s="225"/>
      <c r="O285" s="225"/>
      <c r="P285" s="225"/>
      <c r="Q285" s="225"/>
      <c r="R285" s="226"/>
      <c r="S285" s="226"/>
      <c r="T285" s="226"/>
      <c r="U285" s="226"/>
      <c r="V285" s="226"/>
      <c r="W285" s="226"/>
      <c r="X285" s="226"/>
      <c r="Y285" s="215"/>
      <c r="Z285" s="215"/>
      <c r="AA285" s="215"/>
      <c r="AB285" s="215"/>
      <c r="AC285" s="215"/>
      <c r="AD285" s="215"/>
      <c r="AE285" s="215"/>
      <c r="AF285" s="215"/>
      <c r="AG285" s="215" t="s">
        <v>166</v>
      </c>
      <c r="AH285" s="215">
        <v>0</v>
      </c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outlineLevel="1">
      <c r="A286" s="222"/>
      <c r="B286" s="223"/>
      <c r="C286" s="261" t="s">
        <v>543</v>
      </c>
      <c r="D286" s="228"/>
      <c r="E286" s="229">
        <v>6.1639999999999997</v>
      </c>
      <c r="F286" s="226"/>
      <c r="G286" s="226"/>
      <c r="H286" s="226"/>
      <c r="I286" s="226"/>
      <c r="J286" s="226"/>
      <c r="K286" s="226"/>
      <c r="L286" s="226"/>
      <c r="M286" s="226"/>
      <c r="N286" s="225"/>
      <c r="O286" s="225"/>
      <c r="P286" s="225"/>
      <c r="Q286" s="225"/>
      <c r="R286" s="226"/>
      <c r="S286" s="226"/>
      <c r="T286" s="226"/>
      <c r="U286" s="226"/>
      <c r="V286" s="226"/>
      <c r="W286" s="226"/>
      <c r="X286" s="226"/>
      <c r="Y286" s="215"/>
      <c r="Z286" s="215"/>
      <c r="AA286" s="215"/>
      <c r="AB286" s="215"/>
      <c r="AC286" s="215"/>
      <c r="AD286" s="215"/>
      <c r="AE286" s="215"/>
      <c r="AF286" s="215"/>
      <c r="AG286" s="215" t="s">
        <v>166</v>
      </c>
      <c r="AH286" s="215">
        <v>0</v>
      </c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ht="20.399999999999999" outlineLevel="1">
      <c r="A287" s="238">
        <v>121</v>
      </c>
      <c r="B287" s="239" t="s">
        <v>544</v>
      </c>
      <c r="C287" s="259" t="s">
        <v>545</v>
      </c>
      <c r="D287" s="240" t="s">
        <v>171</v>
      </c>
      <c r="E287" s="241">
        <v>41.998399999999997</v>
      </c>
      <c r="F287" s="242"/>
      <c r="G287" s="243">
        <f>ROUND(E287*F287,2)</f>
        <v>0</v>
      </c>
      <c r="H287" s="242"/>
      <c r="I287" s="243">
        <f>ROUND(E287*H287,2)</f>
        <v>0</v>
      </c>
      <c r="J287" s="242"/>
      <c r="K287" s="243">
        <f>ROUND(E287*J287,2)</f>
        <v>0</v>
      </c>
      <c r="L287" s="243">
        <v>15</v>
      </c>
      <c r="M287" s="243">
        <f>G287*(1+L287/100)</f>
        <v>0</v>
      </c>
      <c r="N287" s="241">
        <v>3.63E-3</v>
      </c>
      <c r="O287" s="241">
        <f>ROUND(E287*N287,2)</f>
        <v>0.15</v>
      </c>
      <c r="P287" s="241">
        <v>0</v>
      </c>
      <c r="Q287" s="241">
        <f>ROUND(E287*P287,2)</f>
        <v>0</v>
      </c>
      <c r="R287" s="243"/>
      <c r="S287" s="243" t="s">
        <v>201</v>
      </c>
      <c r="T287" s="244" t="s">
        <v>202</v>
      </c>
      <c r="U287" s="226">
        <v>0.38</v>
      </c>
      <c r="V287" s="226">
        <f>ROUND(E287*U287,2)</f>
        <v>15.96</v>
      </c>
      <c r="W287" s="226"/>
      <c r="X287" s="226" t="s">
        <v>161</v>
      </c>
      <c r="Y287" s="215"/>
      <c r="Z287" s="215"/>
      <c r="AA287" s="215"/>
      <c r="AB287" s="215"/>
      <c r="AC287" s="215"/>
      <c r="AD287" s="215"/>
      <c r="AE287" s="215"/>
      <c r="AF287" s="215"/>
      <c r="AG287" s="215" t="s">
        <v>298</v>
      </c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</row>
    <row r="288" spans="1:60" outlineLevel="1">
      <c r="A288" s="222"/>
      <c r="B288" s="223"/>
      <c r="C288" s="261" t="s">
        <v>227</v>
      </c>
      <c r="D288" s="228"/>
      <c r="E288" s="229">
        <v>5.9724000000000004</v>
      </c>
      <c r="F288" s="226"/>
      <c r="G288" s="226"/>
      <c r="H288" s="226"/>
      <c r="I288" s="226"/>
      <c r="J288" s="226"/>
      <c r="K288" s="226"/>
      <c r="L288" s="226"/>
      <c r="M288" s="226"/>
      <c r="N288" s="225"/>
      <c r="O288" s="225"/>
      <c r="P288" s="225"/>
      <c r="Q288" s="225"/>
      <c r="R288" s="226"/>
      <c r="S288" s="226"/>
      <c r="T288" s="226"/>
      <c r="U288" s="226"/>
      <c r="V288" s="226"/>
      <c r="W288" s="226"/>
      <c r="X288" s="226"/>
      <c r="Y288" s="215"/>
      <c r="Z288" s="215"/>
      <c r="AA288" s="215"/>
      <c r="AB288" s="215"/>
      <c r="AC288" s="215"/>
      <c r="AD288" s="215"/>
      <c r="AE288" s="215"/>
      <c r="AF288" s="215"/>
      <c r="AG288" s="215" t="s">
        <v>166</v>
      </c>
      <c r="AH288" s="215">
        <v>0</v>
      </c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</row>
    <row r="289" spans="1:60" outlineLevel="1">
      <c r="A289" s="222"/>
      <c r="B289" s="223"/>
      <c r="C289" s="261" t="s">
        <v>228</v>
      </c>
      <c r="D289" s="228"/>
      <c r="E289" s="229">
        <v>12.103</v>
      </c>
      <c r="F289" s="226"/>
      <c r="G289" s="226"/>
      <c r="H289" s="226"/>
      <c r="I289" s="226"/>
      <c r="J289" s="226"/>
      <c r="K289" s="226"/>
      <c r="L289" s="226"/>
      <c r="M289" s="226"/>
      <c r="N289" s="225"/>
      <c r="O289" s="225"/>
      <c r="P289" s="225"/>
      <c r="Q289" s="225"/>
      <c r="R289" s="226"/>
      <c r="S289" s="226"/>
      <c r="T289" s="226"/>
      <c r="U289" s="226"/>
      <c r="V289" s="226"/>
      <c r="W289" s="226"/>
      <c r="X289" s="226"/>
      <c r="Y289" s="215"/>
      <c r="Z289" s="215"/>
      <c r="AA289" s="215"/>
      <c r="AB289" s="215"/>
      <c r="AC289" s="215"/>
      <c r="AD289" s="215"/>
      <c r="AE289" s="215"/>
      <c r="AF289" s="215"/>
      <c r="AG289" s="215" t="s">
        <v>166</v>
      </c>
      <c r="AH289" s="215">
        <v>0</v>
      </c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outlineLevel="1">
      <c r="A290" s="222"/>
      <c r="B290" s="223"/>
      <c r="C290" s="261" t="s">
        <v>229</v>
      </c>
      <c r="D290" s="228"/>
      <c r="E290" s="229">
        <v>23.922999999999998</v>
      </c>
      <c r="F290" s="226"/>
      <c r="G290" s="226"/>
      <c r="H290" s="226"/>
      <c r="I290" s="226"/>
      <c r="J290" s="226"/>
      <c r="K290" s="226"/>
      <c r="L290" s="226"/>
      <c r="M290" s="226"/>
      <c r="N290" s="225"/>
      <c r="O290" s="225"/>
      <c r="P290" s="225"/>
      <c r="Q290" s="225"/>
      <c r="R290" s="226"/>
      <c r="S290" s="226"/>
      <c r="T290" s="226"/>
      <c r="U290" s="226"/>
      <c r="V290" s="226"/>
      <c r="W290" s="226"/>
      <c r="X290" s="226"/>
      <c r="Y290" s="215"/>
      <c r="Z290" s="215"/>
      <c r="AA290" s="215"/>
      <c r="AB290" s="215"/>
      <c r="AC290" s="215"/>
      <c r="AD290" s="215"/>
      <c r="AE290" s="215"/>
      <c r="AF290" s="215"/>
      <c r="AG290" s="215" t="s">
        <v>166</v>
      </c>
      <c r="AH290" s="215">
        <v>0</v>
      </c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</row>
    <row r="291" spans="1:60" ht="20.399999999999999" outlineLevel="1">
      <c r="A291" s="238">
        <v>122</v>
      </c>
      <c r="B291" s="239" t="s">
        <v>546</v>
      </c>
      <c r="C291" s="259" t="s">
        <v>547</v>
      </c>
      <c r="D291" s="240" t="s">
        <v>176</v>
      </c>
      <c r="E291" s="241">
        <v>3.2</v>
      </c>
      <c r="F291" s="242"/>
      <c r="G291" s="243">
        <f>ROUND(E291*F291,2)</f>
        <v>0</v>
      </c>
      <c r="H291" s="242"/>
      <c r="I291" s="243">
        <f>ROUND(E291*H291,2)</f>
        <v>0</v>
      </c>
      <c r="J291" s="242"/>
      <c r="K291" s="243">
        <f>ROUND(E291*J291,2)</f>
        <v>0</v>
      </c>
      <c r="L291" s="243">
        <v>15</v>
      </c>
      <c r="M291" s="243">
        <f>G291*(1+L291/100)</f>
        <v>0</v>
      </c>
      <c r="N291" s="241">
        <v>1.3999999999999999E-4</v>
      </c>
      <c r="O291" s="241">
        <f>ROUND(E291*N291,2)</f>
        <v>0</v>
      </c>
      <c r="P291" s="241">
        <v>0</v>
      </c>
      <c r="Q291" s="241">
        <f>ROUND(E291*P291,2)</f>
        <v>0</v>
      </c>
      <c r="R291" s="243" t="s">
        <v>209</v>
      </c>
      <c r="S291" s="243" t="s">
        <v>160</v>
      </c>
      <c r="T291" s="244" t="s">
        <v>202</v>
      </c>
      <c r="U291" s="226">
        <v>0</v>
      </c>
      <c r="V291" s="226">
        <f>ROUND(E291*U291,2)</f>
        <v>0</v>
      </c>
      <c r="W291" s="226"/>
      <c r="X291" s="226" t="s">
        <v>203</v>
      </c>
      <c r="Y291" s="215"/>
      <c r="Z291" s="215"/>
      <c r="AA291" s="215"/>
      <c r="AB291" s="215"/>
      <c r="AC291" s="215"/>
      <c r="AD291" s="215"/>
      <c r="AE291" s="215"/>
      <c r="AF291" s="215"/>
      <c r="AG291" s="215" t="s">
        <v>395</v>
      </c>
      <c r="AH291" s="215"/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</row>
    <row r="292" spans="1:60" outlineLevel="1">
      <c r="A292" s="222"/>
      <c r="B292" s="223"/>
      <c r="C292" s="261" t="s">
        <v>548</v>
      </c>
      <c r="D292" s="228"/>
      <c r="E292" s="229">
        <v>3.2</v>
      </c>
      <c r="F292" s="226"/>
      <c r="G292" s="226"/>
      <c r="H292" s="226"/>
      <c r="I292" s="226"/>
      <c r="J292" s="226"/>
      <c r="K292" s="226"/>
      <c r="L292" s="226"/>
      <c r="M292" s="226"/>
      <c r="N292" s="225"/>
      <c r="O292" s="225"/>
      <c r="P292" s="225"/>
      <c r="Q292" s="225"/>
      <c r="R292" s="226"/>
      <c r="S292" s="226"/>
      <c r="T292" s="226"/>
      <c r="U292" s="226"/>
      <c r="V292" s="226"/>
      <c r="W292" s="226"/>
      <c r="X292" s="226"/>
      <c r="Y292" s="215"/>
      <c r="Z292" s="215"/>
      <c r="AA292" s="215"/>
      <c r="AB292" s="215"/>
      <c r="AC292" s="215"/>
      <c r="AD292" s="215"/>
      <c r="AE292" s="215"/>
      <c r="AF292" s="215"/>
      <c r="AG292" s="215" t="s">
        <v>166</v>
      </c>
      <c r="AH292" s="215">
        <v>0</v>
      </c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</row>
    <row r="293" spans="1:60" outlineLevel="1">
      <c r="A293" s="222">
        <v>123</v>
      </c>
      <c r="B293" s="223" t="s">
        <v>549</v>
      </c>
      <c r="C293" s="265" t="s">
        <v>550</v>
      </c>
      <c r="D293" s="224" t="s">
        <v>0</v>
      </c>
      <c r="E293" s="256"/>
      <c r="F293" s="227"/>
      <c r="G293" s="226">
        <f>ROUND(E293*F293,2)</f>
        <v>0</v>
      </c>
      <c r="H293" s="227"/>
      <c r="I293" s="226">
        <f>ROUND(E293*H293,2)</f>
        <v>0</v>
      </c>
      <c r="J293" s="227"/>
      <c r="K293" s="226">
        <f>ROUND(E293*J293,2)</f>
        <v>0</v>
      </c>
      <c r="L293" s="226">
        <v>15</v>
      </c>
      <c r="M293" s="226">
        <f>G293*(1+L293/100)</f>
        <v>0</v>
      </c>
      <c r="N293" s="225">
        <v>0</v>
      </c>
      <c r="O293" s="225">
        <f>ROUND(E293*N293,2)</f>
        <v>0</v>
      </c>
      <c r="P293" s="225">
        <v>0</v>
      </c>
      <c r="Q293" s="225">
        <f>ROUND(E293*P293,2)</f>
        <v>0</v>
      </c>
      <c r="R293" s="226" t="s">
        <v>511</v>
      </c>
      <c r="S293" s="226" t="s">
        <v>160</v>
      </c>
      <c r="T293" s="226" t="s">
        <v>160</v>
      </c>
      <c r="U293" s="226">
        <v>0</v>
      </c>
      <c r="V293" s="226">
        <f>ROUND(E293*U293,2)</f>
        <v>0</v>
      </c>
      <c r="W293" s="226"/>
      <c r="X293" s="226" t="s">
        <v>288</v>
      </c>
      <c r="Y293" s="215"/>
      <c r="Z293" s="215"/>
      <c r="AA293" s="215"/>
      <c r="AB293" s="215"/>
      <c r="AC293" s="215"/>
      <c r="AD293" s="215"/>
      <c r="AE293" s="215"/>
      <c r="AF293" s="215"/>
      <c r="AG293" s="215" t="s">
        <v>289</v>
      </c>
      <c r="AH293" s="215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</row>
    <row r="294" spans="1:60" outlineLevel="1">
      <c r="A294" s="222"/>
      <c r="B294" s="223"/>
      <c r="C294" s="266" t="s">
        <v>347</v>
      </c>
      <c r="D294" s="257"/>
      <c r="E294" s="257"/>
      <c r="F294" s="257"/>
      <c r="G294" s="257"/>
      <c r="H294" s="226"/>
      <c r="I294" s="226"/>
      <c r="J294" s="226"/>
      <c r="K294" s="226"/>
      <c r="L294" s="226"/>
      <c r="M294" s="226"/>
      <c r="N294" s="225"/>
      <c r="O294" s="225"/>
      <c r="P294" s="225"/>
      <c r="Q294" s="225"/>
      <c r="R294" s="226"/>
      <c r="S294" s="226"/>
      <c r="T294" s="226"/>
      <c r="U294" s="226"/>
      <c r="V294" s="226"/>
      <c r="W294" s="226"/>
      <c r="X294" s="226"/>
      <c r="Y294" s="215"/>
      <c r="Z294" s="215"/>
      <c r="AA294" s="215"/>
      <c r="AB294" s="215"/>
      <c r="AC294" s="215"/>
      <c r="AD294" s="215"/>
      <c r="AE294" s="215"/>
      <c r="AF294" s="215"/>
      <c r="AG294" s="215" t="s">
        <v>164</v>
      </c>
      <c r="AH294" s="215"/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</row>
    <row r="295" spans="1:60">
      <c r="A295" s="231" t="s">
        <v>154</v>
      </c>
      <c r="B295" s="232" t="s">
        <v>113</v>
      </c>
      <c r="C295" s="258" t="s">
        <v>114</v>
      </c>
      <c r="D295" s="233"/>
      <c r="E295" s="234"/>
      <c r="F295" s="235"/>
      <c r="G295" s="235">
        <f>SUMIF(AG296:AG311,"&lt;&gt;NOR",G296:G311)</f>
        <v>0</v>
      </c>
      <c r="H295" s="235"/>
      <c r="I295" s="235">
        <f>SUM(I296:I311)</f>
        <v>0</v>
      </c>
      <c r="J295" s="235"/>
      <c r="K295" s="235">
        <f>SUM(K296:K311)</f>
        <v>0</v>
      </c>
      <c r="L295" s="235"/>
      <c r="M295" s="235">
        <f>SUM(M296:M311)</f>
        <v>0</v>
      </c>
      <c r="N295" s="234"/>
      <c r="O295" s="234">
        <f>SUM(O296:O311)</f>
        <v>0.09</v>
      </c>
      <c r="P295" s="234"/>
      <c r="Q295" s="234">
        <f>SUM(Q296:Q311)</f>
        <v>0</v>
      </c>
      <c r="R295" s="235"/>
      <c r="S295" s="235"/>
      <c r="T295" s="236"/>
      <c r="U295" s="230"/>
      <c r="V295" s="230">
        <f>SUM(V296:V311)</f>
        <v>21.92</v>
      </c>
      <c r="W295" s="230"/>
      <c r="X295" s="230"/>
      <c r="AG295" t="s">
        <v>155</v>
      </c>
    </row>
    <row r="296" spans="1:60" outlineLevel="1">
      <c r="A296" s="238">
        <v>124</v>
      </c>
      <c r="B296" s="239" t="s">
        <v>551</v>
      </c>
      <c r="C296" s="259" t="s">
        <v>552</v>
      </c>
      <c r="D296" s="240" t="s">
        <v>171</v>
      </c>
      <c r="E296" s="241">
        <v>14.45</v>
      </c>
      <c r="F296" s="242"/>
      <c r="G296" s="243">
        <f>ROUND(E296*F296,2)</f>
        <v>0</v>
      </c>
      <c r="H296" s="242"/>
      <c r="I296" s="243">
        <f>ROUND(E296*H296,2)</f>
        <v>0</v>
      </c>
      <c r="J296" s="242"/>
      <c r="K296" s="243">
        <f>ROUND(E296*J296,2)</f>
        <v>0</v>
      </c>
      <c r="L296" s="243">
        <v>15</v>
      </c>
      <c r="M296" s="243">
        <f>G296*(1+L296/100)</f>
        <v>0</v>
      </c>
      <c r="N296" s="241">
        <v>2.1000000000000001E-4</v>
      </c>
      <c r="O296" s="241">
        <f>ROUND(E296*N296,2)</f>
        <v>0</v>
      </c>
      <c r="P296" s="241">
        <v>0</v>
      </c>
      <c r="Q296" s="241">
        <f>ROUND(E296*P296,2)</f>
        <v>0</v>
      </c>
      <c r="R296" s="243" t="s">
        <v>477</v>
      </c>
      <c r="S296" s="243" t="s">
        <v>160</v>
      </c>
      <c r="T296" s="244" t="s">
        <v>202</v>
      </c>
      <c r="U296" s="226">
        <v>0.05</v>
      </c>
      <c r="V296" s="226">
        <f>ROUND(E296*U296,2)</f>
        <v>0.72</v>
      </c>
      <c r="W296" s="226"/>
      <c r="X296" s="226" t="s">
        <v>161</v>
      </c>
      <c r="Y296" s="215"/>
      <c r="Z296" s="215"/>
      <c r="AA296" s="215"/>
      <c r="AB296" s="215"/>
      <c r="AC296" s="215"/>
      <c r="AD296" s="215"/>
      <c r="AE296" s="215"/>
      <c r="AF296" s="215"/>
      <c r="AG296" s="215" t="s">
        <v>298</v>
      </c>
      <c r="AH296" s="215"/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</row>
    <row r="297" spans="1:60" outlineLevel="1">
      <c r="A297" s="222"/>
      <c r="B297" s="223"/>
      <c r="C297" s="261" t="s">
        <v>553</v>
      </c>
      <c r="D297" s="228"/>
      <c r="E297" s="229">
        <v>12</v>
      </c>
      <c r="F297" s="226"/>
      <c r="G297" s="226"/>
      <c r="H297" s="226"/>
      <c r="I297" s="226"/>
      <c r="J297" s="226"/>
      <c r="K297" s="226"/>
      <c r="L297" s="226"/>
      <c r="M297" s="226"/>
      <c r="N297" s="225"/>
      <c r="O297" s="225"/>
      <c r="P297" s="225"/>
      <c r="Q297" s="225"/>
      <c r="R297" s="226"/>
      <c r="S297" s="226"/>
      <c r="T297" s="226"/>
      <c r="U297" s="226"/>
      <c r="V297" s="226"/>
      <c r="W297" s="226"/>
      <c r="X297" s="226"/>
      <c r="Y297" s="215"/>
      <c r="Z297" s="215"/>
      <c r="AA297" s="215"/>
      <c r="AB297" s="215"/>
      <c r="AC297" s="215"/>
      <c r="AD297" s="215"/>
      <c r="AE297" s="215"/>
      <c r="AF297" s="215"/>
      <c r="AG297" s="215" t="s">
        <v>166</v>
      </c>
      <c r="AH297" s="215">
        <v>0</v>
      </c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</row>
    <row r="298" spans="1:60" outlineLevel="1">
      <c r="A298" s="222"/>
      <c r="B298" s="223"/>
      <c r="C298" s="261" t="s">
        <v>554</v>
      </c>
      <c r="D298" s="228"/>
      <c r="E298" s="229">
        <v>2.4500000000000002</v>
      </c>
      <c r="F298" s="226"/>
      <c r="G298" s="226"/>
      <c r="H298" s="226"/>
      <c r="I298" s="226"/>
      <c r="J298" s="226"/>
      <c r="K298" s="226"/>
      <c r="L298" s="226"/>
      <c r="M298" s="226"/>
      <c r="N298" s="225"/>
      <c r="O298" s="225"/>
      <c r="P298" s="225"/>
      <c r="Q298" s="225"/>
      <c r="R298" s="226"/>
      <c r="S298" s="226"/>
      <c r="T298" s="226"/>
      <c r="U298" s="226"/>
      <c r="V298" s="226"/>
      <c r="W298" s="226"/>
      <c r="X298" s="226"/>
      <c r="Y298" s="215"/>
      <c r="Z298" s="215"/>
      <c r="AA298" s="215"/>
      <c r="AB298" s="215"/>
      <c r="AC298" s="215"/>
      <c r="AD298" s="215"/>
      <c r="AE298" s="215"/>
      <c r="AF298" s="215"/>
      <c r="AG298" s="215" t="s">
        <v>166</v>
      </c>
      <c r="AH298" s="215">
        <v>0</v>
      </c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</row>
    <row r="299" spans="1:60" ht="20.399999999999999" outlineLevel="1">
      <c r="A299" s="249">
        <v>125</v>
      </c>
      <c r="B299" s="250" t="s">
        <v>555</v>
      </c>
      <c r="C299" s="264" t="s">
        <v>556</v>
      </c>
      <c r="D299" s="251" t="s">
        <v>171</v>
      </c>
      <c r="E299" s="252">
        <v>14.45</v>
      </c>
      <c r="F299" s="253"/>
      <c r="G299" s="254">
        <f>ROUND(E299*F299,2)</f>
        <v>0</v>
      </c>
      <c r="H299" s="253"/>
      <c r="I299" s="254">
        <f>ROUND(E299*H299,2)</f>
        <v>0</v>
      </c>
      <c r="J299" s="253"/>
      <c r="K299" s="254">
        <f>ROUND(E299*J299,2)</f>
        <v>0</v>
      </c>
      <c r="L299" s="254">
        <v>15</v>
      </c>
      <c r="M299" s="254">
        <f>G299*(1+L299/100)</f>
        <v>0</v>
      </c>
      <c r="N299" s="252">
        <v>0</v>
      </c>
      <c r="O299" s="252">
        <f>ROUND(E299*N299,2)</f>
        <v>0</v>
      </c>
      <c r="P299" s="252">
        <v>0</v>
      </c>
      <c r="Q299" s="252">
        <f>ROUND(E299*P299,2)</f>
        <v>0</v>
      </c>
      <c r="R299" s="254" t="s">
        <v>477</v>
      </c>
      <c r="S299" s="254" t="s">
        <v>160</v>
      </c>
      <c r="T299" s="255" t="s">
        <v>202</v>
      </c>
      <c r="U299" s="226">
        <v>0.1</v>
      </c>
      <c r="V299" s="226">
        <f>ROUND(E299*U299,2)</f>
        <v>1.45</v>
      </c>
      <c r="W299" s="226"/>
      <c r="X299" s="226" t="s">
        <v>161</v>
      </c>
      <c r="Y299" s="215"/>
      <c r="Z299" s="215"/>
      <c r="AA299" s="215"/>
      <c r="AB299" s="215"/>
      <c r="AC299" s="215"/>
      <c r="AD299" s="215"/>
      <c r="AE299" s="215"/>
      <c r="AF299" s="215"/>
      <c r="AG299" s="215" t="s">
        <v>298</v>
      </c>
      <c r="AH299" s="215"/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</row>
    <row r="300" spans="1:60" ht="20.399999999999999" outlineLevel="1">
      <c r="A300" s="249">
        <v>126</v>
      </c>
      <c r="B300" s="250" t="s">
        <v>557</v>
      </c>
      <c r="C300" s="264" t="s">
        <v>558</v>
      </c>
      <c r="D300" s="251" t="s">
        <v>171</v>
      </c>
      <c r="E300" s="252">
        <v>14.45</v>
      </c>
      <c r="F300" s="253"/>
      <c r="G300" s="254">
        <f>ROUND(E300*F300,2)</f>
        <v>0</v>
      </c>
      <c r="H300" s="253"/>
      <c r="I300" s="254">
        <f>ROUND(E300*H300,2)</f>
        <v>0</v>
      </c>
      <c r="J300" s="253"/>
      <c r="K300" s="254">
        <f>ROUND(E300*J300,2)</f>
        <v>0</v>
      </c>
      <c r="L300" s="254">
        <v>15</v>
      </c>
      <c r="M300" s="254">
        <f>G300*(1+L300/100)</f>
        <v>0</v>
      </c>
      <c r="N300" s="252">
        <v>5.3499999999999997E-3</v>
      </c>
      <c r="O300" s="252">
        <f>ROUND(E300*N300,2)</f>
        <v>0.08</v>
      </c>
      <c r="P300" s="252">
        <v>0</v>
      </c>
      <c r="Q300" s="252">
        <f>ROUND(E300*P300,2)</f>
        <v>0</v>
      </c>
      <c r="R300" s="254" t="s">
        <v>477</v>
      </c>
      <c r="S300" s="254" t="s">
        <v>160</v>
      </c>
      <c r="T300" s="255" t="s">
        <v>202</v>
      </c>
      <c r="U300" s="226">
        <v>1.288</v>
      </c>
      <c r="V300" s="226">
        <f>ROUND(E300*U300,2)</f>
        <v>18.61</v>
      </c>
      <c r="W300" s="226"/>
      <c r="X300" s="226" t="s">
        <v>161</v>
      </c>
      <c r="Y300" s="215"/>
      <c r="Z300" s="215"/>
      <c r="AA300" s="215"/>
      <c r="AB300" s="215"/>
      <c r="AC300" s="215"/>
      <c r="AD300" s="215"/>
      <c r="AE300" s="215"/>
      <c r="AF300" s="215"/>
      <c r="AG300" s="215" t="s">
        <v>298</v>
      </c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</row>
    <row r="301" spans="1:60" ht="20.399999999999999" outlineLevel="1">
      <c r="A301" s="249">
        <v>127</v>
      </c>
      <c r="B301" s="250" t="s">
        <v>559</v>
      </c>
      <c r="C301" s="264" t="s">
        <v>560</v>
      </c>
      <c r="D301" s="251" t="s">
        <v>171</v>
      </c>
      <c r="E301" s="252">
        <v>14.45</v>
      </c>
      <c r="F301" s="253"/>
      <c r="G301" s="254">
        <f>ROUND(E301*F301,2)</f>
        <v>0</v>
      </c>
      <c r="H301" s="253"/>
      <c r="I301" s="254">
        <f>ROUND(E301*H301,2)</f>
        <v>0</v>
      </c>
      <c r="J301" s="253"/>
      <c r="K301" s="254">
        <f>ROUND(E301*J301,2)</f>
        <v>0</v>
      </c>
      <c r="L301" s="254">
        <v>15</v>
      </c>
      <c r="M301" s="254">
        <f>G301*(1+L301/100)</f>
        <v>0</v>
      </c>
      <c r="N301" s="252">
        <v>8.9999999999999998E-4</v>
      </c>
      <c r="O301" s="252">
        <f>ROUND(E301*N301,2)</f>
        <v>0.01</v>
      </c>
      <c r="P301" s="252">
        <v>0</v>
      </c>
      <c r="Q301" s="252">
        <f>ROUND(E301*P301,2)</f>
        <v>0</v>
      </c>
      <c r="R301" s="254" t="s">
        <v>477</v>
      </c>
      <c r="S301" s="254" t="s">
        <v>160</v>
      </c>
      <c r="T301" s="255" t="s">
        <v>202</v>
      </c>
      <c r="U301" s="226">
        <v>0</v>
      </c>
      <c r="V301" s="226">
        <f>ROUND(E301*U301,2)</f>
        <v>0</v>
      </c>
      <c r="W301" s="226"/>
      <c r="X301" s="226" t="s">
        <v>161</v>
      </c>
      <c r="Y301" s="215"/>
      <c r="Z301" s="215"/>
      <c r="AA301" s="215"/>
      <c r="AB301" s="215"/>
      <c r="AC301" s="215"/>
      <c r="AD301" s="215"/>
      <c r="AE301" s="215"/>
      <c r="AF301" s="215"/>
      <c r="AG301" s="215" t="s">
        <v>298</v>
      </c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</row>
    <row r="302" spans="1:60" outlineLevel="1">
      <c r="A302" s="238">
        <v>128</v>
      </c>
      <c r="B302" s="239" t="s">
        <v>561</v>
      </c>
      <c r="C302" s="259" t="s">
        <v>562</v>
      </c>
      <c r="D302" s="240" t="s">
        <v>186</v>
      </c>
      <c r="E302" s="241">
        <v>9.5</v>
      </c>
      <c r="F302" s="242"/>
      <c r="G302" s="243">
        <f>ROUND(E302*F302,2)</f>
        <v>0</v>
      </c>
      <c r="H302" s="242"/>
      <c r="I302" s="243">
        <f>ROUND(E302*H302,2)</f>
        <v>0</v>
      </c>
      <c r="J302" s="242"/>
      <c r="K302" s="243">
        <f>ROUND(E302*J302,2)</f>
        <v>0</v>
      </c>
      <c r="L302" s="243">
        <v>15</v>
      </c>
      <c r="M302" s="243">
        <f>G302*(1+L302/100)</f>
        <v>0</v>
      </c>
      <c r="N302" s="241">
        <v>0</v>
      </c>
      <c r="O302" s="241">
        <f>ROUND(E302*N302,2)</f>
        <v>0</v>
      </c>
      <c r="P302" s="241">
        <v>0</v>
      </c>
      <c r="Q302" s="241">
        <f>ROUND(E302*P302,2)</f>
        <v>0</v>
      </c>
      <c r="R302" s="243" t="s">
        <v>477</v>
      </c>
      <c r="S302" s="243" t="s">
        <v>160</v>
      </c>
      <c r="T302" s="244" t="s">
        <v>202</v>
      </c>
      <c r="U302" s="226">
        <v>0.12</v>
      </c>
      <c r="V302" s="226">
        <f>ROUND(E302*U302,2)</f>
        <v>1.1399999999999999</v>
      </c>
      <c r="W302" s="226"/>
      <c r="X302" s="226" t="s">
        <v>161</v>
      </c>
      <c r="Y302" s="215"/>
      <c r="Z302" s="215"/>
      <c r="AA302" s="215"/>
      <c r="AB302" s="215"/>
      <c r="AC302" s="215"/>
      <c r="AD302" s="215"/>
      <c r="AE302" s="215"/>
      <c r="AF302" s="215"/>
      <c r="AG302" s="215" t="s">
        <v>298</v>
      </c>
      <c r="AH302" s="215"/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</row>
    <row r="303" spans="1:60" outlineLevel="1">
      <c r="A303" s="222"/>
      <c r="B303" s="223"/>
      <c r="C303" s="261" t="s">
        <v>563</v>
      </c>
      <c r="D303" s="228"/>
      <c r="E303" s="229">
        <v>6.7</v>
      </c>
      <c r="F303" s="226"/>
      <c r="G303" s="226"/>
      <c r="H303" s="226"/>
      <c r="I303" s="226"/>
      <c r="J303" s="226"/>
      <c r="K303" s="226"/>
      <c r="L303" s="226"/>
      <c r="M303" s="226"/>
      <c r="N303" s="225"/>
      <c r="O303" s="225"/>
      <c r="P303" s="225"/>
      <c r="Q303" s="225"/>
      <c r="R303" s="226"/>
      <c r="S303" s="226"/>
      <c r="T303" s="226"/>
      <c r="U303" s="226"/>
      <c r="V303" s="226"/>
      <c r="W303" s="226"/>
      <c r="X303" s="226"/>
      <c r="Y303" s="215"/>
      <c r="Z303" s="215"/>
      <c r="AA303" s="215"/>
      <c r="AB303" s="215"/>
      <c r="AC303" s="215"/>
      <c r="AD303" s="215"/>
      <c r="AE303" s="215"/>
      <c r="AF303" s="215"/>
      <c r="AG303" s="215" t="s">
        <v>166</v>
      </c>
      <c r="AH303" s="215">
        <v>0</v>
      </c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</row>
    <row r="304" spans="1:60" outlineLevel="1">
      <c r="A304" s="222"/>
      <c r="B304" s="223"/>
      <c r="C304" s="261" t="s">
        <v>564</v>
      </c>
      <c r="D304" s="228"/>
      <c r="E304" s="229">
        <v>2.8</v>
      </c>
      <c r="F304" s="226"/>
      <c r="G304" s="226"/>
      <c r="H304" s="226"/>
      <c r="I304" s="226"/>
      <c r="J304" s="226"/>
      <c r="K304" s="226"/>
      <c r="L304" s="226"/>
      <c r="M304" s="226"/>
      <c r="N304" s="225"/>
      <c r="O304" s="225"/>
      <c r="P304" s="225"/>
      <c r="Q304" s="225"/>
      <c r="R304" s="226"/>
      <c r="S304" s="226"/>
      <c r="T304" s="226"/>
      <c r="U304" s="226"/>
      <c r="V304" s="226"/>
      <c r="W304" s="226"/>
      <c r="X304" s="226"/>
      <c r="Y304" s="215"/>
      <c r="Z304" s="215"/>
      <c r="AA304" s="215"/>
      <c r="AB304" s="215"/>
      <c r="AC304" s="215"/>
      <c r="AD304" s="215"/>
      <c r="AE304" s="215"/>
      <c r="AF304" s="215"/>
      <c r="AG304" s="215" t="s">
        <v>166</v>
      </c>
      <c r="AH304" s="215">
        <v>0</v>
      </c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</row>
    <row r="305" spans="1:60" outlineLevel="1">
      <c r="A305" s="238">
        <v>129</v>
      </c>
      <c r="B305" s="239" t="s">
        <v>565</v>
      </c>
      <c r="C305" s="259" t="s">
        <v>566</v>
      </c>
      <c r="D305" s="240" t="s">
        <v>171</v>
      </c>
      <c r="E305" s="241">
        <v>15.895</v>
      </c>
      <c r="F305" s="242"/>
      <c r="G305" s="243">
        <f>ROUND(E305*F305,2)</f>
        <v>0</v>
      </c>
      <c r="H305" s="242"/>
      <c r="I305" s="243">
        <f>ROUND(E305*H305,2)</f>
        <v>0</v>
      </c>
      <c r="J305" s="242"/>
      <c r="K305" s="243">
        <f>ROUND(E305*J305,2)</f>
        <v>0</v>
      </c>
      <c r="L305" s="243">
        <v>15</v>
      </c>
      <c r="M305" s="243">
        <f>G305*(1+L305/100)</f>
        <v>0</v>
      </c>
      <c r="N305" s="241">
        <v>0</v>
      </c>
      <c r="O305" s="241">
        <f>ROUND(E305*N305,2)</f>
        <v>0</v>
      </c>
      <c r="P305" s="241">
        <v>0</v>
      </c>
      <c r="Q305" s="241">
        <f>ROUND(E305*P305,2)</f>
        <v>0</v>
      </c>
      <c r="R305" s="243"/>
      <c r="S305" s="243" t="s">
        <v>201</v>
      </c>
      <c r="T305" s="244" t="s">
        <v>202</v>
      </c>
      <c r="U305" s="226">
        <v>0</v>
      </c>
      <c r="V305" s="226">
        <f>ROUND(E305*U305,2)</f>
        <v>0</v>
      </c>
      <c r="W305" s="226"/>
      <c r="X305" s="226" t="s">
        <v>203</v>
      </c>
      <c r="Y305" s="215"/>
      <c r="Z305" s="215"/>
      <c r="AA305" s="215"/>
      <c r="AB305" s="215"/>
      <c r="AC305" s="215"/>
      <c r="AD305" s="215"/>
      <c r="AE305" s="215"/>
      <c r="AF305" s="215"/>
      <c r="AG305" s="215" t="s">
        <v>395</v>
      </c>
      <c r="AH305" s="215"/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</row>
    <row r="306" spans="1:60" outlineLevel="1">
      <c r="A306" s="222"/>
      <c r="B306" s="223"/>
      <c r="C306" s="262" t="s">
        <v>499</v>
      </c>
      <c r="D306" s="246"/>
      <c r="E306" s="246"/>
      <c r="F306" s="246"/>
      <c r="G306" s="246"/>
      <c r="H306" s="226"/>
      <c r="I306" s="226"/>
      <c r="J306" s="226"/>
      <c r="K306" s="226"/>
      <c r="L306" s="226"/>
      <c r="M306" s="226"/>
      <c r="N306" s="225"/>
      <c r="O306" s="225"/>
      <c r="P306" s="225"/>
      <c r="Q306" s="225"/>
      <c r="R306" s="226"/>
      <c r="S306" s="226"/>
      <c r="T306" s="226"/>
      <c r="U306" s="226"/>
      <c r="V306" s="226"/>
      <c r="W306" s="226"/>
      <c r="X306" s="226"/>
      <c r="Y306" s="215"/>
      <c r="Z306" s="215"/>
      <c r="AA306" s="215"/>
      <c r="AB306" s="215"/>
      <c r="AC306" s="215"/>
      <c r="AD306" s="215"/>
      <c r="AE306" s="215"/>
      <c r="AF306" s="215"/>
      <c r="AG306" s="215" t="s">
        <v>178</v>
      </c>
      <c r="AH306" s="215"/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</row>
    <row r="307" spans="1:60" outlineLevel="1">
      <c r="A307" s="222"/>
      <c r="B307" s="223"/>
      <c r="C307" s="263" t="s">
        <v>500</v>
      </c>
      <c r="D307" s="247"/>
      <c r="E307" s="247"/>
      <c r="F307" s="247"/>
      <c r="G307" s="247"/>
      <c r="H307" s="226"/>
      <c r="I307" s="226"/>
      <c r="J307" s="226"/>
      <c r="K307" s="226"/>
      <c r="L307" s="226"/>
      <c r="M307" s="226"/>
      <c r="N307" s="225"/>
      <c r="O307" s="225"/>
      <c r="P307" s="225"/>
      <c r="Q307" s="225"/>
      <c r="R307" s="226"/>
      <c r="S307" s="226"/>
      <c r="T307" s="226"/>
      <c r="U307" s="226"/>
      <c r="V307" s="226"/>
      <c r="W307" s="226"/>
      <c r="X307" s="226"/>
      <c r="Y307" s="215"/>
      <c r="Z307" s="215"/>
      <c r="AA307" s="215"/>
      <c r="AB307" s="215"/>
      <c r="AC307" s="215"/>
      <c r="AD307" s="215"/>
      <c r="AE307" s="215"/>
      <c r="AF307" s="215"/>
      <c r="AG307" s="215" t="s">
        <v>178</v>
      </c>
      <c r="AH307" s="215"/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</row>
    <row r="308" spans="1:60" outlineLevel="1">
      <c r="A308" s="222"/>
      <c r="B308" s="223"/>
      <c r="C308" s="261" t="s">
        <v>567</v>
      </c>
      <c r="D308" s="228"/>
      <c r="E308" s="229">
        <v>15.895</v>
      </c>
      <c r="F308" s="226"/>
      <c r="G308" s="226"/>
      <c r="H308" s="226"/>
      <c r="I308" s="226"/>
      <c r="J308" s="226"/>
      <c r="K308" s="226"/>
      <c r="L308" s="226"/>
      <c r="M308" s="226"/>
      <c r="N308" s="225"/>
      <c r="O308" s="225"/>
      <c r="P308" s="225"/>
      <c r="Q308" s="225"/>
      <c r="R308" s="226"/>
      <c r="S308" s="226"/>
      <c r="T308" s="226"/>
      <c r="U308" s="226"/>
      <c r="V308" s="226"/>
      <c r="W308" s="226"/>
      <c r="X308" s="226"/>
      <c r="Y308" s="215"/>
      <c r="Z308" s="215"/>
      <c r="AA308" s="215"/>
      <c r="AB308" s="215"/>
      <c r="AC308" s="215"/>
      <c r="AD308" s="215"/>
      <c r="AE308" s="215"/>
      <c r="AF308" s="215"/>
      <c r="AG308" s="215" t="s">
        <v>166</v>
      </c>
      <c r="AH308" s="215">
        <v>0</v>
      </c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</row>
    <row r="309" spans="1:60" outlineLevel="1">
      <c r="A309" s="238">
        <v>130</v>
      </c>
      <c r="B309" s="239" t="s">
        <v>568</v>
      </c>
      <c r="C309" s="259" t="s">
        <v>569</v>
      </c>
      <c r="D309" s="240" t="s">
        <v>186</v>
      </c>
      <c r="E309" s="241">
        <v>10.45</v>
      </c>
      <c r="F309" s="242"/>
      <c r="G309" s="243">
        <f>ROUND(E309*F309,2)</f>
        <v>0</v>
      </c>
      <c r="H309" s="242"/>
      <c r="I309" s="243">
        <f>ROUND(E309*H309,2)</f>
        <v>0</v>
      </c>
      <c r="J309" s="242"/>
      <c r="K309" s="243">
        <f>ROUND(E309*J309,2)</f>
        <v>0</v>
      </c>
      <c r="L309" s="243">
        <v>15</v>
      </c>
      <c r="M309" s="243">
        <f>G309*(1+L309/100)</f>
        <v>0</v>
      </c>
      <c r="N309" s="241">
        <v>2.2000000000000001E-4</v>
      </c>
      <c r="O309" s="241">
        <f>ROUND(E309*N309,2)</f>
        <v>0</v>
      </c>
      <c r="P309" s="241">
        <v>0</v>
      </c>
      <c r="Q309" s="241">
        <f>ROUND(E309*P309,2)</f>
        <v>0</v>
      </c>
      <c r="R309" s="243"/>
      <c r="S309" s="243" t="s">
        <v>201</v>
      </c>
      <c r="T309" s="244" t="s">
        <v>202</v>
      </c>
      <c r="U309" s="226">
        <v>0</v>
      </c>
      <c r="V309" s="226">
        <f>ROUND(E309*U309,2)</f>
        <v>0</v>
      </c>
      <c r="W309" s="226"/>
      <c r="X309" s="226" t="s">
        <v>203</v>
      </c>
      <c r="Y309" s="215"/>
      <c r="Z309" s="215"/>
      <c r="AA309" s="215"/>
      <c r="AB309" s="215"/>
      <c r="AC309" s="215"/>
      <c r="AD309" s="215"/>
      <c r="AE309" s="215"/>
      <c r="AF309" s="215"/>
      <c r="AG309" s="215" t="s">
        <v>395</v>
      </c>
      <c r="AH309" s="215"/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</row>
    <row r="310" spans="1:60" outlineLevel="1">
      <c r="A310" s="222"/>
      <c r="B310" s="223"/>
      <c r="C310" s="261" t="s">
        <v>570</v>
      </c>
      <c r="D310" s="228"/>
      <c r="E310" s="229">
        <v>10.45</v>
      </c>
      <c r="F310" s="226"/>
      <c r="G310" s="226"/>
      <c r="H310" s="226"/>
      <c r="I310" s="226"/>
      <c r="J310" s="226"/>
      <c r="K310" s="226"/>
      <c r="L310" s="226"/>
      <c r="M310" s="226"/>
      <c r="N310" s="225"/>
      <c r="O310" s="225"/>
      <c r="P310" s="225"/>
      <c r="Q310" s="225"/>
      <c r="R310" s="226"/>
      <c r="S310" s="226"/>
      <c r="T310" s="226"/>
      <c r="U310" s="226"/>
      <c r="V310" s="226"/>
      <c r="W310" s="226"/>
      <c r="X310" s="226"/>
      <c r="Y310" s="215"/>
      <c r="Z310" s="215"/>
      <c r="AA310" s="215"/>
      <c r="AB310" s="215"/>
      <c r="AC310" s="215"/>
      <c r="AD310" s="215"/>
      <c r="AE310" s="215"/>
      <c r="AF310" s="215"/>
      <c r="AG310" s="215" t="s">
        <v>166</v>
      </c>
      <c r="AH310" s="215">
        <v>0</v>
      </c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</row>
    <row r="311" spans="1:60" outlineLevel="1">
      <c r="A311" s="222">
        <v>131</v>
      </c>
      <c r="B311" s="223" t="s">
        <v>571</v>
      </c>
      <c r="C311" s="265" t="s">
        <v>572</v>
      </c>
      <c r="D311" s="224" t="s">
        <v>0</v>
      </c>
      <c r="E311" s="256"/>
      <c r="F311" s="227"/>
      <c r="G311" s="226">
        <f>ROUND(E311*F311,2)</f>
        <v>0</v>
      </c>
      <c r="H311" s="227"/>
      <c r="I311" s="226">
        <f>ROUND(E311*H311,2)</f>
        <v>0</v>
      </c>
      <c r="J311" s="227"/>
      <c r="K311" s="226">
        <f>ROUND(E311*J311,2)</f>
        <v>0</v>
      </c>
      <c r="L311" s="226">
        <v>15</v>
      </c>
      <c r="M311" s="226">
        <f>G311*(1+L311/100)</f>
        <v>0</v>
      </c>
      <c r="N311" s="225">
        <v>0</v>
      </c>
      <c r="O311" s="225">
        <f>ROUND(E311*N311,2)</f>
        <v>0</v>
      </c>
      <c r="P311" s="225">
        <v>0</v>
      </c>
      <c r="Q311" s="225">
        <f>ROUND(E311*P311,2)</f>
        <v>0</v>
      </c>
      <c r="R311" s="226" t="s">
        <v>477</v>
      </c>
      <c r="S311" s="226" t="s">
        <v>160</v>
      </c>
      <c r="T311" s="226" t="s">
        <v>160</v>
      </c>
      <c r="U311" s="226">
        <v>0</v>
      </c>
      <c r="V311" s="226">
        <f>ROUND(E311*U311,2)</f>
        <v>0</v>
      </c>
      <c r="W311" s="226"/>
      <c r="X311" s="226" t="s">
        <v>288</v>
      </c>
      <c r="Y311" s="215"/>
      <c r="Z311" s="215"/>
      <c r="AA311" s="215"/>
      <c r="AB311" s="215"/>
      <c r="AC311" s="215"/>
      <c r="AD311" s="215"/>
      <c r="AE311" s="215"/>
      <c r="AF311" s="215"/>
      <c r="AG311" s="215" t="s">
        <v>289</v>
      </c>
      <c r="AH311" s="215"/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</row>
    <row r="312" spans="1:60">
      <c r="A312" s="231" t="s">
        <v>154</v>
      </c>
      <c r="B312" s="232" t="s">
        <v>115</v>
      </c>
      <c r="C312" s="258" t="s">
        <v>116</v>
      </c>
      <c r="D312" s="233"/>
      <c r="E312" s="234"/>
      <c r="F312" s="235"/>
      <c r="G312" s="235">
        <f>SUMIF(AG313:AG321,"&lt;&gt;NOR",G313:G321)</f>
        <v>0</v>
      </c>
      <c r="H312" s="235"/>
      <c r="I312" s="235">
        <f>SUM(I313:I321)</f>
        <v>0</v>
      </c>
      <c r="J312" s="235"/>
      <c r="K312" s="235">
        <f>SUM(K313:K321)</f>
        <v>0</v>
      </c>
      <c r="L312" s="235"/>
      <c r="M312" s="235">
        <f>SUM(M313:M321)</f>
        <v>0</v>
      </c>
      <c r="N312" s="234"/>
      <c r="O312" s="234">
        <f>SUM(O313:O321)</f>
        <v>0</v>
      </c>
      <c r="P312" s="234"/>
      <c r="Q312" s="234">
        <f>SUM(Q313:Q321)</f>
        <v>0</v>
      </c>
      <c r="R312" s="235"/>
      <c r="S312" s="235"/>
      <c r="T312" s="236"/>
      <c r="U312" s="230"/>
      <c r="V312" s="230">
        <f>SUM(V313:V321)</f>
        <v>8.5299999999999994</v>
      </c>
      <c r="W312" s="230"/>
      <c r="X312" s="230"/>
      <c r="AG312" t="s">
        <v>155</v>
      </c>
    </row>
    <row r="313" spans="1:60" outlineLevel="1">
      <c r="A313" s="238">
        <v>132</v>
      </c>
      <c r="B313" s="239" t="s">
        <v>573</v>
      </c>
      <c r="C313" s="259" t="s">
        <v>574</v>
      </c>
      <c r="D313" s="240" t="s">
        <v>171</v>
      </c>
      <c r="E313" s="241">
        <v>14.76</v>
      </c>
      <c r="F313" s="242"/>
      <c r="G313" s="243">
        <f>ROUND(E313*F313,2)</f>
        <v>0</v>
      </c>
      <c r="H313" s="242"/>
      <c r="I313" s="243">
        <f>ROUND(E313*H313,2)</f>
        <v>0</v>
      </c>
      <c r="J313" s="242"/>
      <c r="K313" s="243">
        <f>ROUND(E313*J313,2)</f>
        <v>0</v>
      </c>
      <c r="L313" s="243">
        <v>15</v>
      </c>
      <c r="M313" s="243">
        <f>G313*(1+L313/100)</f>
        <v>0</v>
      </c>
      <c r="N313" s="241">
        <v>2.4000000000000001E-4</v>
      </c>
      <c r="O313" s="241">
        <f>ROUND(E313*N313,2)</f>
        <v>0</v>
      </c>
      <c r="P313" s="241">
        <v>0</v>
      </c>
      <c r="Q313" s="241">
        <f>ROUND(E313*P313,2)</f>
        <v>0</v>
      </c>
      <c r="R313" s="243" t="s">
        <v>575</v>
      </c>
      <c r="S313" s="243" t="s">
        <v>160</v>
      </c>
      <c r="T313" s="244" t="s">
        <v>160</v>
      </c>
      <c r="U313" s="226">
        <v>0.28999999999999998</v>
      </c>
      <c r="V313" s="226">
        <f>ROUND(E313*U313,2)</f>
        <v>4.28</v>
      </c>
      <c r="W313" s="226"/>
      <c r="X313" s="226" t="s">
        <v>161</v>
      </c>
      <c r="Y313" s="215"/>
      <c r="Z313" s="215"/>
      <c r="AA313" s="215"/>
      <c r="AB313" s="215"/>
      <c r="AC313" s="215"/>
      <c r="AD313" s="215"/>
      <c r="AE313" s="215"/>
      <c r="AF313" s="215"/>
      <c r="AG313" s="215" t="s">
        <v>162</v>
      </c>
      <c r="AH313" s="215"/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</row>
    <row r="314" spans="1:60" outlineLevel="1">
      <c r="A314" s="222"/>
      <c r="B314" s="223"/>
      <c r="C314" s="262" t="s">
        <v>576</v>
      </c>
      <c r="D314" s="246"/>
      <c r="E314" s="246"/>
      <c r="F314" s="246"/>
      <c r="G314" s="246"/>
      <c r="H314" s="226"/>
      <c r="I314" s="226"/>
      <c r="J314" s="226"/>
      <c r="K314" s="226"/>
      <c r="L314" s="226"/>
      <c r="M314" s="226"/>
      <c r="N314" s="225"/>
      <c r="O314" s="225"/>
      <c r="P314" s="225"/>
      <c r="Q314" s="225"/>
      <c r="R314" s="226"/>
      <c r="S314" s="226"/>
      <c r="T314" s="226"/>
      <c r="U314" s="226"/>
      <c r="V314" s="226"/>
      <c r="W314" s="226"/>
      <c r="X314" s="226"/>
      <c r="Y314" s="215"/>
      <c r="Z314" s="215"/>
      <c r="AA314" s="215"/>
      <c r="AB314" s="215"/>
      <c r="AC314" s="215"/>
      <c r="AD314" s="215"/>
      <c r="AE314" s="215"/>
      <c r="AF314" s="215"/>
      <c r="AG314" s="215" t="s">
        <v>178</v>
      </c>
      <c r="AH314" s="215"/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</row>
    <row r="315" spans="1:60" outlineLevel="1">
      <c r="A315" s="222"/>
      <c r="B315" s="223"/>
      <c r="C315" s="261" t="s">
        <v>577</v>
      </c>
      <c r="D315" s="228"/>
      <c r="E315" s="229">
        <v>4.76</v>
      </c>
      <c r="F315" s="226"/>
      <c r="G315" s="226"/>
      <c r="H315" s="226"/>
      <c r="I315" s="226"/>
      <c r="J315" s="226"/>
      <c r="K315" s="226"/>
      <c r="L315" s="226"/>
      <c r="M315" s="226"/>
      <c r="N315" s="225"/>
      <c r="O315" s="225"/>
      <c r="P315" s="225"/>
      <c r="Q315" s="225"/>
      <c r="R315" s="226"/>
      <c r="S315" s="226"/>
      <c r="T315" s="226"/>
      <c r="U315" s="226"/>
      <c r="V315" s="226"/>
      <c r="W315" s="226"/>
      <c r="X315" s="226"/>
      <c r="Y315" s="215"/>
      <c r="Z315" s="215"/>
      <c r="AA315" s="215"/>
      <c r="AB315" s="215"/>
      <c r="AC315" s="215"/>
      <c r="AD315" s="215"/>
      <c r="AE315" s="215"/>
      <c r="AF315" s="215"/>
      <c r="AG315" s="215" t="s">
        <v>166</v>
      </c>
      <c r="AH315" s="215">
        <v>0</v>
      </c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</row>
    <row r="316" spans="1:60" outlineLevel="1">
      <c r="A316" s="222"/>
      <c r="B316" s="223"/>
      <c r="C316" s="261" t="s">
        <v>578</v>
      </c>
      <c r="D316" s="228"/>
      <c r="E316" s="229">
        <v>10</v>
      </c>
      <c r="F316" s="226"/>
      <c r="G316" s="226"/>
      <c r="H316" s="226"/>
      <c r="I316" s="226"/>
      <c r="J316" s="226"/>
      <c r="K316" s="226"/>
      <c r="L316" s="226"/>
      <c r="M316" s="226"/>
      <c r="N316" s="225"/>
      <c r="O316" s="225"/>
      <c r="P316" s="225"/>
      <c r="Q316" s="225"/>
      <c r="R316" s="226"/>
      <c r="S316" s="226"/>
      <c r="T316" s="226"/>
      <c r="U316" s="226"/>
      <c r="V316" s="226"/>
      <c r="W316" s="226"/>
      <c r="X316" s="226"/>
      <c r="Y316" s="215"/>
      <c r="Z316" s="215"/>
      <c r="AA316" s="215"/>
      <c r="AB316" s="215"/>
      <c r="AC316" s="215"/>
      <c r="AD316" s="215"/>
      <c r="AE316" s="215"/>
      <c r="AF316" s="215"/>
      <c r="AG316" s="215" t="s">
        <v>166</v>
      </c>
      <c r="AH316" s="215">
        <v>0</v>
      </c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</row>
    <row r="317" spans="1:60" ht="20.399999999999999" outlineLevel="1">
      <c r="A317" s="238">
        <v>133</v>
      </c>
      <c r="B317" s="239" t="s">
        <v>579</v>
      </c>
      <c r="C317" s="259" t="s">
        <v>580</v>
      </c>
      <c r="D317" s="240" t="s">
        <v>186</v>
      </c>
      <c r="E317" s="241">
        <v>20</v>
      </c>
      <c r="F317" s="242"/>
      <c r="G317" s="243">
        <f>ROUND(E317*F317,2)</f>
        <v>0</v>
      </c>
      <c r="H317" s="242"/>
      <c r="I317" s="243">
        <f>ROUND(E317*H317,2)</f>
        <v>0</v>
      </c>
      <c r="J317" s="242"/>
      <c r="K317" s="243">
        <f>ROUND(E317*J317,2)</f>
        <v>0</v>
      </c>
      <c r="L317" s="243">
        <v>15</v>
      </c>
      <c r="M317" s="243">
        <f>G317*(1+L317/100)</f>
        <v>0</v>
      </c>
      <c r="N317" s="241">
        <v>9.0000000000000006E-5</v>
      </c>
      <c r="O317" s="241">
        <f>ROUND(E317*N317,2)</f>
        <v>0</v>
      </c>
      <c r="P317" s="241">
        <v>0</v>
      </c>
      <c r="Q317" s="241">
        <f>ROUND(E317*P317,2)</f>
        <v>0</v>
      </c>
      <c r="R317" s="243" t="s">
        <v>575</v>
      </c>
      <c r="S317" s="243" t="s">
        <v>160</v>
      </c>
      <c r="T317" s="244" t="s">
        <v>160</v>
      </c>
      <c r="U317" s="226">
        <v>0.12</v>
      </c>
      <c r="V317" s="226">
        <f>ROUND(E317*U317,2)</f>
        <v>2.4</v>
      </c>
      <c r="W317" s="226"/>
      <c r="X317" s="226" t="s">
        <v>161</v>
      </c>
      <c r="Y317" s="215"/>
      <c r="Z317" s="215"/>
      <c r="AA317" s="215"/>
      <c r="AB317" s="215"/>
      <c r="AC317" s="215"/>
      <c r="AD317" s="215"/>
      <c r="AE317" s="215"/>
      <c r="AF317" s="215"/>
      <c r="AG317" s="215" t="s">
        <v>162</v>
      </c>
      <c r="AH317" s="215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</row>
    <row r="318" spans="1:60" outlineLevel="1">
      <c r="A318" s="222"/>
      <c r="B318" s="223"/>
      <c r="C318" s="260" t="s">
        <v>581</v>
      </c>
      <c r="D318" s="245"/>
      <c r="E318" s="245"/>
      <c r="F318" s="245"/>
      <c r="G318" s="245"/>
      <c r="H318" s="226"/>
      <c r="I318" s="226"/>
      <c r="J318" s="226"/>
      <c r="K318" s="226"/>
      <c r="L318" s="226"/>
      <c r="M318" s="226"/>
      <c r="N318" s="225"/>
      <c r="O318" s="225"/>
      <c r="P318" s="225"/>
      <c r="Q318" s="225"/>
      <c r="R318" s="226"/>
      <c r="S318" s="226"/>
      <c r="T318" s="226"/>
      <c r="U318" s="226"/>
      <c r="V318" s="226"/>
      <c r="W318" s="226"/>
      <c r="X318" s="226"/>
      <c r="Y318" s="215"/>
      <c r="Z318" s="215"/>
      <c r="AA318" s="215"/>
      <c r="AB318" s="215"/>
      <c r="AC318" s="215"/>
      <c r="AD318" s="215"/>
      <c r="AE318" s="215"/>
      <c r="AF318" s="215"/>
      <c r="AG318" s="215" t="s">
        <v>164</v>
      </c>
      <c r="AH318" s="215"/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</row>
    <row r="319" spans="1:60" outlineLevel="1">
      <c r="A319" s="238">
        <v>134</v>
      </c>
      <c r="B319" s="239" t="s">
        <v>582</v>
      </c>
      <c r="C319" s="259" t="s">
        <v>583</v>
      </c>
      <c r="D319" s="240" t="s">
        <v>171</v>
      </c>
      <c r="E319" s="241">
        <v>5</v>
      </c>
      <c r="F319" s="242"/>
      <c r="G319" s="243">
        <f>ROUND(E319*F319,2)</f>
        <v>0</v>
      </c>
      <c r="H319" s="242"/>
      <c r="I319" s="243">
        <f>ROUND(E319*H319,2)</f>
        <v>0</v>
      </c>
      <c r="J319" s="242"/>
      <c r="K319" s="243">
        <f>ROUND(E319*J319,2)</f>
        <v>0</v>
      </c>
      <c r="L319" s="243">
        <v>15</v>
      </c>
      <c r="M319" s="243">
        <f>G319*(1+L319/100)</f>
        <v>0</v>
      </c>
      <c r="N319" s="241">
        <v>2.5999999999999998E-4</v>
      </c>
      <c r="O319" s="241">
        <f>ROUND(E319*N319,2)</f>
        <v>0</v>
      </c>
      <c r="P319" s="241">
        <v>0</v>
      </c>
      <c r="Q319" s="241">
        <f>ROUND(E319*P319,2)</f>
        <v>0</v>
      </c>
      <c r="R319" s="243" t="s">
        <v>575</v>
      </c>
      <c r="S319" s="243" t="s">
        <v>160</v>
      </c>
      <c r="T319" s="244" t="s">
        <v>160</v>
      </c>
      <c r="U319" s="226">
        <v>0.37</v>
      </c>
      <c r="V319" s="226">
        <f>ROUND(E319*U319,2)</f>
        <v>1.85</v>
      </c>
      <c r="W319" s="226"/>
      <c r="X319" s="226" t="s">
        <v>161</v>
      </c>
      <c r="Y319" s="215"/>
      <c r="Z319" s="215"/>
      <c r="AA319" s="215"/>
      <c r="AB319" s="215"/>
      <c r="AC319" s="215"/>
      <c r="AD319" s="215"/>
      <c r="AE319" s="215"/>
      <c r="AF319" s="215"/>
      <c r="AG319" s="215" t="s">
        <v>162</v>
      </c>
      <c r="AH319" s="215"/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</row>
    <row r="320" spans="1:60" ht="21" outlineLevel="1">
      <c r="A320" s="222"/>
      <c r="B320" s="223"/>
      <c r="C320" s="260" t="s">
        <v>584</v>
      </c>
      <c r="D320" s="245"/>
      <c r="E320" s="245"/>
      <c r="F320" s="245"/>
      <c r="G320" s="245"/>
      <c r="H320" s="226"/>
      <c r="I320" s="226"/>
      <c r="J320" s="226"/>
      <c r="K320" s="226"/>
      <c r="L320" s="226"/>
      <c r="M320" s="226"/>
      <c r="N320" s="225"/>
      <c r="O320" s="225"/>
      <c r="P320" s="225"/>
      <c r="Q320" s="225"/>
      <c r="R320" s="226"/>
      <c r="S320" s="226"/>
      <c r="T320" s="226"/>
      <c r="U320" s="226"/>
      <c r="V320" s="226"/>
      <c r="W320" s="226"/>
      <c r="X320" s="226"/>
      <c r="Y320" s="215"/>
      <c r="Z320" s="215"/>
      <c r="AA320" s="215"/>
      <c r="AB320" s="215"/>
      <c r="AC320" s="215"/>
      <c r="AD320" s="215"/>
      <c r="AE320" s="215"/>
      <c r="AF320" s="215"/>
      <c r="AG320" s="215" t="s">
        <v>164</v>
      </c>
      <c r="AH320" s="215"/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48" t="str">
        <f>C320</f>
        <v>na vzduchu schnoucí dveří vícevýplňových (profilovaných) a žaluziových nebo oken dvoudílných tříkřídlových a vícekřídlových a oken třídílných a vícedílných nebo vestavěného nábytku.</v>
      </c>
      <c r="BB320" s="215"/>
      <c r="BC320" s="215"/>
      <c r="BD320" s="215"/>
      <c r="BE320" s="215"/>
      <c r="BF320" s="215"/>
      <c r="BG320" s="215"/>
      <c r="BH320" s="215"/>
    </row>
    <row r="321" spans="1:60" outlineLevel="1">
      <c r="A321" s="222"/>
      <c r="B321" s="223"/>
      <c r="C321" s="261" t="s">
        <v>585</v>
      </c>
      <c r="D321" s="228"/>
      <c r="E321" s="229">
        <v>5</v>
      </c>
      <c r="F321" s="226"/>
      <c r="G321" s="226"/>
      <c r="H321" s="226"/>
      <c r="I321" s="226"/>
      <c r="J321" s="226"/>
      <c r="K321" s="226"/>
      <c r="L321" s="226"/>
      <c r="M321" s="226"/>
      <c r="N321" s="225"/>
      <c r="O321" s="225"/>
      <c r="P321" s="225"/>
      <c r="Q321" s="225"/>
      <c r="R321" s="226"/>
      <c r="S321" s="226"/>
      <c r="T321" s="226"/>
      <c r="U321" s="226"/>
      <c r="V321" s="226"/>
      <c r="W321" s="226"/>
      <c r="X321" s="226"/>
      <c r="Y321" s="215"/>
      <c r="Z321" s="215"/>
      <c r="AA321" s="215"/>
      <c r="AB321" s="215"/>
      <c r="AC321" s="215"/>
      <c r="AD321" s="215"/>
      <c r="AE321" s="215"/>
      <c r="AF321" s="215"/>
      <c r="AG321" s="215" t="s">
        <v>166</v>
      </c>
      <c r="AH321" s="215">
        <v>0</v>
      </c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</row>
    <row r="322" spans="1:60">
      <c r="A322" s="231" t="s">
        <v>154</v>
      </c>
      <c r="B322" s="232" t="s">
        <v>117</v>
      </c>
      <c r="C322" s="258" t="s">
        <v>118</v>
      </c>
      <c r="D322" s="233"/>
      <c r="E322" s="234"/>
      <c r="F322" s="235"/>
      <c r="G322" s="235">
        <f>SUMIF(AG323:AG345,"&lt;&gt;NOR",G323:G345)</f>
        <v>0</v>
      </c>
      <c r="H322" s="235"/>
      <c r="I322" s="235">
        <f>SUM(I323:I345)</f>
        <v>0</v>
      </c>
      <c r="J322" s="235"/>
      <c r="K322" s="235">
        <f>SUM(K323:K345)</f>
        <v>0</v>
      </c>
      <c r="L322" s="235"/>
      <c r="M322" s="235">
        <f>SUM(M323:M345)</f>
        <v>0</v>
      </c>
      <c r="N322" s="234"/>
      <c r="O322" s="234">
        <f>SUM(O323:O345)</f>
        <v>0.03</v>
      </c>
      <c r="P322" s="234"/>
      <c r="Q322" s="234">
        <f>SUM(Q323:Q345)</f>
        <v>0</v>
      </c>
      <c r="R322" s="235"/>
      <c r="S322" s="235"/>
      <c r="T322" s="236"/>
      <c r="U322" s="230"/>
      <c r="V322" s="230">
        <f>SUM(V323:V345)</f>
        <v>27.26</v>
      </c>
      <c r="W322" s="230"/>
      <c r="X322" s="230"/>
      <c r="AG322" t="s">
        <v>155</v>
      </c>
    </row>
    <row r="323" spans="1:60" outlineLevel="1">
      <c r="A323" s="249">
        <v>135</v>
      </c>
      <c r="B323" s="250" t="s">
        <v>586</v>
      </c>
      <c r="C323" s="264" t="s">
        <v>587</v>
      </c>
      <c r="D323" s="251" t="s">
        <v>171</v>
      </c>
      <c r="E323" s="252">
        <v>153.76840000000001</v>
      </c>
      <c r="F323" s="253"/>
      <c r="G323" s="254">
        <f>ROUND(E323*F323,2)</f>
        <v>0</v>
      </c>
      <c r="H323" s="253"/>
      <c r="I323" s="254">
        <f>ROUND(E323*H323,2)</f>
        <v>0</v>
      </c>
      <c r="J323" s="253"/>
      <c r="K323" s="254">
        <f>ROUND(E323*J323,2)</f>
        <v>0</v>
      </c>
      <c r="L323" s="254">
        <v>15</v>
      </c>
      <c r="M323" s="254">
        <f>G323*(1+L323/100)</f>
        <v>0</v>
      </c>
      <c r="N323" s="252">
        <v>0</v>
      </c>
      <c r="O323" s="252">
        <f>ROUND(E323*N323,2)</f>
        <v>0</v>
      </c>
      <c r="P323" s="252">
        <v>0</v>
      </c>
      <c r="Q323" s="252">
        <f>ROUND(E323*P323,2)</f>
        <v>0</v>
      </c>
      <c r="R323" s="254" t="s">
        <v>588</v>
      </c>
      <c r="S323" s="254" t="s">
        <v>160</v>
      </c>
      <c r="T323" s="255" t="s">
        <v>160</v>
      </c>
      <c r="U323" s="226">
        <v>4.3220000000000001E-2</v>
      </c>
      <c r="V323" s="226">
        <f>ROUND(E323*U323,2)</f>
        <v>6.65</v>
      </c>
      <c r="W323" s="226"/>
      <c r="X323" s="226" t="s">
        <v>161</v>
      </c>
      <c r="Y323" s="215"/>
      <c r="Z323" s="215"/>
      <c r="AA323" s="215"/>
      <c r="AB323" s="215"/>
      <c r="AC323" s="215"/>
      <c r="AD323" s="215"/>
      <c r="AE323" s="215"/>
      <c r="AF323" s="215"/>
      <c r="AG323" s="215" t="s">
        <v>162</v>
      </c>
      <c r="AH323" s="215"/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</row>
    <row r="324" spans="1:60" outlineLevel="1">
      <c r="A324" s="238">
        <v>136</v>
      </c>
      <c r="B324" s="239" t="s">
        <v>589</v>
      </c>
      <c r="C324" s="259" t="s">
        <v>590</v>
      </c>
      <c r="D324" s="240" t="s">
        <v>171</v>
      </c>
      <c r="E324" s="241">
        <v>153.76840000000001</v>
      </c>
      <c r="F324" s="242"/>
      <c r="G324" s="243">
        <f>ROUND(E324*F324,2)</f>
        <v>0</v>
      </c>
      <c r="H324" s="242"/>
      <c r="I324" s="243">
        <f>ROUND(E324*H324,2)</f>
        <v>0</v>
      </c>
      <c r="J324" s="242"/>
      <c r="K324" s="243">
        <f>ROUND(E324*J324,2)</f>
        <v>0</v>
      </c>
      <c r="L324" s="243">
        <v>15</v>
      </c>
      <c r="M324" s="243">
        <f>G324*(1+L324/100)</f>
        <v>0</v>
      </c>
      <c r="N324" s="241">
        <v>6.9999999999999994E-5</v>
      </c>
      <c r="O324" s="241">
        <f>ROUND(E324*N324,2)</f>
        <v>0.01</v>
      </c>
      <c r="P324" s="241">
        <v>0</v>
      </c>
      <c r="Q324" s="241">
        <f>ROUND(E324*P324,2)</f>
        <v>0</v>
      </c>
      <c r="R324" s="243" t="s">
        <v>588</v>
      </c>
      <c r="S324" s="243" t="s">
        <v>160</v>
      </c>
      <c r="T324" s="244" t="s">
        <v>202</v>
      </c>
      <c r="U324" s="226">
        <v>0.03</v>
      </c>
      <c r="V324" s="226">
        <f>ROUND(E324*U324,2)</f>
        <v>4.6100000000000003</v>
      </c>
      <c r="W324" s="226"/>
      <c r="X324" s="226" t="s">
        <v>161</v>
      </c>
      <c r="Y324" s="215"/>
      <c r="Z324" s="215"/>
      <c r="AA324" s="215"/>
      <c r="AB324" s="215"/>
      <c r="AC324" s="215"/>
      <c r="AD324" s="215"/>
      <c r="AE324" s="215"/>
      <c r="AF324" s="215"/>
      <c r="AG324" s="215" t="s">
        <v>298</v>
      </c>
      <c r="AH324" s="215"/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</row>
    <row r="325" spans="1:60" outlineLevel="1">
      <c r="A325" s="222"/>
      <c r="B325" s="223"/>
      <c r="C325" s="261" t="s">
        <v>591</v>
      </c>
      <c r="D325" s="228"/>
      <c r="E325" s="229"/>
      <c r="F325" s="226"/>
      <c r="G325" s="226"/>
      <c r="H325" s="226"/>
      <c r="I325" s="226"/>
      <c r="J325" s="226"/>
      <c r="K325" s="226"/>
      <c r="L325" s="226"/>
      <c r="M325" s="226"/>
      <c r="N325" s="225"/>
      <c r="O325" s="225"/>
      <c r="P325" s="225"/>
      <c r="Q325" s="225"/>
      <c r="R325" s="226"/>
      <c r="S325" s="226"/>
      <c r="T325" s="226"/>
      <c r="U325" s="226"/>
      <c r="V325" s="226"/>
      <c r="W325" s="226"/>
      <c r="X325" s="226"/>
      <c r="Y325" s="215"/>
      <c r="Z325" s="215"/>
      <c r="AA325" s="215"/>
      <c r="AB325" s="215"/>
      <c r="AC325" s="215"/>
      <c r="AD325" s="215"/>
      <c r="AE325" s="215"/>
      <c r="AF325" s="215"/>
      <c r="AG325" s="215" t="s">
        <v>166</v>
      </c>
      <c r="AH325" s="215">
        <v>0</v>
      </c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</row>
    <row r="326" spans="1:60" outlineLevel="1">
      <c r="A326" s="222"/>
      <c r="B326" s="223"/>
      <c r="C326" s="261" t="s">
        <v>227</v>
      </c>
      <c r="D326" s="228"/>
      <c r="E326" s="229">
        <v>5.9724000000000004</v>
      </c>
      <c r="F326" s="226"/>
      <c r="G326" s="226"/>
      <c r="H326" s="226"/>
      <c r="I326" s="226"/>
      <c r="J326" s="226"/>
      <c r="K326" s="226"/>
      <c r="L326" s="226"/>
      <c r="M326" s="226"/>
      <c r="N326" s="225"/>
      <c r="O326" s="225"/>
      <c r="P326" s="225"/>
      <c r="Q326" s="225"/>
      <c r="R326" s="226"/>
      <c r="S326" s="226"/>
      <c r="T326" s="226"/>
      <c r="U326" s="226"/>
      <c r="V326" s="226"/>
      <c r="W326" s="226"/>
      <c r="X326" s="226"/>
      <c r="Y326" s="215"/>
      <c r="Z326" s="215"/>
      <c r="AA326" s="215"/>
      <c r="AB326" s="215"/>
      <c r="AC326" s="215"/>
      <c r="AD326" s="215"/>
      <c r="AE326" s="215"/>
      <c r="AF326" s="215"/>
      <c r="AG326" s="215" t="s">
        <v>166</v>
      </c>
      <c r="AH326" s="215">
        <v>0</v>
      </c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</row>
    <row r="327" spans="1:60" outlineLevel="1">
      <c r="A327" s="222"/>
      <c r="B327" s="223"/>
      <c r="C327" s="261" t="s">
        <v>213</v>
      </c>
      <c r="D327" s="228"/>
      <c r="E327" s="229">
        <v>2.8</v>
      </c>
      <c r="F327" s="226"/>
      <c r="G327" s="226"/>
      <c r="H327" s="226"/>
      <c r="I327" s="226"/>
      <c r="J327" s="226"/>
      <c r="K327" s="226"/>
      <c r="L327" s="226"/>
      <c r="M327" s="226"/>
      <c r="N327" s="225"/>
      <c r="O327" s="225"/>
      <c r="P327" s="225"/>
      <c r="Q327" s="225"/>
      <c r="R327" s="226"/>
      <c r="S327" s="226"/>
      <c r="T327" s="226"/>
      <c r="U327" s="226"/>
      <c r="V327" s="226"/>
      <c r="W327" s="226"/>
      <c r="X327" s="226"/>
      <c r="Y327" s="215"/>
      <c r="Z327" s="215"/>
      <c r="AA327" s="215"/>
      <c r="AB327" s="215"/>
      <c r="AC327" s="215"/>
      <c r="AD327" s="215"/>
      <c r="AE327" s="215"/>
      <c r="AF327" s="215"/>
      <c r="AG327" s="215" t="s">
        <v>166</v>
      </c>
      <c r="AH327" s="215">
        <v>0</v>
      </c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</row>
    <row r="328" spans="1:60" outlineLevel="1">
      <c r="A328" s="222"/>
      <c r="B328" s="223"/>
      <c r="C328" s="261" t="s">
        <v>214</v>
      </c>
      <c r="D328" s="228"/>
      <c r="E328" s="229">
        <v>0.94599999999999995</v>
      </c>
      <c r="F328" s="226"/>
      <c r="G328" s="226"/>
      <c r="H328" s="226"/>
      <c r="I328" s="226"/>
      <c r="J328" s="226"/>
      <c r="K328" s="226"/>
      <c r="L328" s="226"/>
      <c r="M328" s="226"/>
      <c r="N328" s="225"/>
      <c r="O328" s="225"/>
      <c r="P328" s="225"/>
      <c r="Q328" s="225"/>
      <c r="R328" s="226"/>
      <c r="S328" s="226"/>
      <c r="T328" s="226"/>
      <c r="U328" s="226"/>
      <c r="V328" s="226"/>
      <c r="W328" s="226"/>
      <c r="X328" s="226"/>
      <c r="Y328" s="215"/>
      <c r="Z328" s="215"/>
      <c r="AA328" s="215"/>
      <c r="AB328" s="215"/>
      <c r="AC328" s="215"/>
      <c r="AD328" s="215"/>
      <c r="AE328" s="215"/>
      <c r="AF328" s="215"/>
      <c r="AG328" s="215" t="s">
        <v>166</v>
      </c>
      <c r="AH328" s="215">
        <v>0</v>
      </c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</row>
    <row r="329" spans="1:60" outlineLevel="1">
      <c r="A329" s="222"/>
      <c r="B329" s="223"/>
      <c r="C329" s="261" t="s">
        <v>228</v>
      </c>
      <c r="D329" s="228"/>
      <c r="E329" s="229">
        <v>12.103</v>
      </c>
      <c r="F329" s="226"/>
      <c r="G329" s="226"/>
      <c r="H329" s="226"/>
      <c r="I329" s="226"/>
      <c r="J329" s="226"/>
      <c r="K329" s="226"/>
      <c r="L329" s="226"/>
      <c r="M329" s="226"/>
      <c r="N329" s="225"/>
      <c r="O329" s="225"/>
      <c r="P329" s="225"/>
      <c r="Q329" s="225"/>
      <c r="R329" s="226"/>
      <c r="S329" s="226"/>
      <c r="T329" s="226"/>
      <c r="U329" s="226"/>
      <c r="V329" s="226"/>
      <c r="W329" s="226"/>
      <c r="X329" s="226"/>
      <c r="Y329" s="215"/>
      <c r="Z329" s="215"/>
      <c r="AA329" s="215"/>
      <c r="AB329" s="215"/>
      <c r="AC329" s="215"/>
      <c r="AD329" s="215"/>
      <c r="AE329" s="215"/>
      <c r="AF329" s="215"/>
      <c r="AG329" s="215" t="s">
        <v>166</v>
      </c>
      <c r="AH329" s="215">
        <v>0</v>
      </c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</row>
    <row r="330" spans="1:60" outlineLevel="1">
      <c r="A330" s="222"/>
      <c r="B330" s="223"/>
      <c r="C330" s="261" t="s">
        <v>229</v>
      </c>
      <c r="D330" s="228"/>
      <c r="E330" s="229">
        <v>23.922999999999998</v>
      </c>
      <c r="F330" s="226"/>
      <c r="G330" s="226"/>
      <c r="H330" s="226"/>
      <c r="I330" s="226"/>
      <c r="J330" s="226"/>
      <c r="K330" s="226"/>
      <c r="L330" s="226"/>
      <c r="M330" s="226"/>
      <c r="N330" s="225"/>
      <c r="O330" s="225"/>
      <c r="P330" s="225"/>
      <c r="Q330" s="225"/>
      <c r="R330" s="226"/>
      <c r="S330" s="226"/>
      <c r="T330" s="226"/>
      <c r="U330" s="226"/>
      <c r="V330" s="226"/>
      <c r="W330" s="226"/>
      <c r="X330" s="226"/>
      <c r="Y330" s="215"/>
      <c r="Z330" s="215"/>
      <c r="AA330" s="215"/>
      <c r="AB330" s="215"/>
      <c r="AC330" s="215"/>
      <c r="AD330" s="215"/>
      <c r="AE330" s="215"/>
      <c r="AF330" s="215"/>
      <c r="AG330" s="215" t="s">
        <v>166</v>
      </c>
      <c r="AH330" s="215">
        <v>0</v>
      </c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</row>
    <row r="331" spans="1:60" outlineLevel="1">
      <c r="A331" s="222"/>
      <c r="B331" s="223"/>
      <c r="C331" s="261" t="s">
        <v>592</v>
      </c>
      <c r="D331" s="228"/>
      <c r="E331" s="229"/>
      <c r="F331" s="226"/>
      <c r="G331" s="226"/>
      <c r="H331" s="226"/>
      <c r="I331" s="226"/>
      <c r="J331" s="226"/>
      <c r="K331" s="226"/>
      <c r="L331" s="226"/>
      <c r="M331" s="226"/>
      <c r="N331" s="225"/>
      <c r="O331" s="225"/>
      <c r="P331" s="225"/>
      <c r="Q331" s="225"/>
      <c r="R331" s="226"/>
      <c r="S331" s="226"/>
      <c r="T331" s="226"/>
      <c r="U331" s="226"/>
      <c r="V331" s="226"/>
      <c r="W331" s="226"/>
      <c r="X331" s="226"/>
      <c r="Y331" s="215"/>
      <c r="Z331" s="215"/>
      <c r="AA331" s="215"/>
      <c r="AB331" s="215"/>
      <c r="AC331" s="215"/>
      <c r="AD331" s="215"/>
      <c r="AE331" s="215"/>
      <c r="AF331" s="215"/>
      <c r="AG331" s="215" t="s">
        <v>166</v>
      </c>
      <c r="AH331" s="215">
        <v>0</v>
      </c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</row>
    <row r="332" spans="1:60" outlineLevel="1">
      <c r="A332" s="222"/>
      <c r="B332" s="223"/>
      <c r="C332" s="261" t="s">
        <v>593</v>
      </c>
      <c r="D332" s="228"/>
      <c r="E332" s="229">
        <v>32.188000000000002</v>
      </c>
      <c r="F332" s="226"/>
      <c r="G332" s="226"/>
      <c r="H332" s="226"/>
      <c r="I332" s="226"/>
      <c r="J332" s="226"/>
      <c r="K332" s="226"/>
      <c r="L332" s="226"/>
      <c r="M332" s="226"/>
      <c r="N332" s="225"/>
      <c r="O332" s="225"/>
      <c r="P332" s="225"/>
      <c r="Q332" s="225"/>
      <c r="R332" s="226"/>
      <c r="S332" s="226"/>
      <c r="T332" s="226"/>
      <c r="U332" s="226"/>
      <c r="V332" s="226"/>
      <c r="W332" s="226"/>
      <c r="X332" s="226"/>
      <c r="Y332" s="215"/>
      <c r="Z332" s="215"/>
      <c r="AA332" s="215"/>
      <c r="AB332" s="215"/>
      <c r="AC332" s="215"/>
      <c r="AD332" s="215"/>
      <c r="AE332" s="215"/>
      <c r="AF332" s="215"/>
      <c r="AG332" s="215" t="s">
        <v>166</v>
      </c>
      <c r="AH332" s="215">
        <v>0</v>
      </c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</row>
    <row r="333" spans="1:60" outlineLevel="1">
      <c r="A333" s="222"/>
      <c r="B333" s="223"/>
      <c r="C333" s="261" t="s">
        <v>219</v>
      </c>
      <c r="D333" s="228"/>
      <c r="E333" s="229">
        <v>4.0199999999999996</v>
      </c>
      <c r="F333" s="226"/>
      <c r="G333" s="226"/>
      <c r="H333" s="226"/>
      <c r="I333" s="226"/>
      <c r="J333" s="226"/>
      <c r="K333" s="226"/>
      <c r="L333" s="226"/>
      <c r="M333" s="226"/>
      <c r="N333" s="225"/>
      <c r="O333" s="225"/>
      <c r="P333" s="225"/>
      <c r="Q333" s="225"/>
      <c r="R333" s="226"/>
      <c r="S333" s="226"/>
      <c r="T333" s="226"/>
      <c r="U333" s="226"/>
      <c r="V333" s="226"/>
      <c r="W333" s="226"/>
      <c r="X333" s="226"/>
      <c r="Y333" s="215"/>
      <c r="Z333" s="215"/>
      <c r="AA333" s="215"/>
      <c r="AB333" s="215"/>
      <c r="AC333" s="215"/>
      <c r="AD333" s="215"/>
      <c r="AE333" s="215"/>
      <c r="AF333" s="215"/>
      <c r="AG333" s="215" t="s">
        <v>166</v>
      </c>
      <c r="AH333" s="215">
        <v>0</v>
      </c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</row>
    <row r="334" spans="1:60" outlineLevel="1">
      <c r="A334" s="222"/>
      <c r="B334" s="223"/>
      <c r="C334" s="261" t="s">
        <v>594</v>
      </c>
      <c r="D334" s="228"/>
      <c r="E334" s="229">
        <v>10.192</v>
      </c>
      <c r="F334" s="226"/>
      <c r="G334" s="226"/>
      <c r="H334" s="226"/>
      <c r="I334" s="226"/>
      <c r="J334" s="226"/>
      <c r="K334" s="226"/>
      <c r="L334" s="226"/>
      <c r="M334" s="226"/>
      <c r="N334" s="225"/>
      <c r="O334" s="225"/>
      <c r="P334" s="225"/>
      <c r="Q334" s="225"/>
      <c r="R334" s="226"/>
      <c r="S334" s="226"/>
      <c r="T334" s="226"/>
      <c r="U334" s="226"/>
      <c r="V334" s="226"/>
      <c r="W334" s="226"/>
      <c r="X334" s="226"/>
      <c r="Y334" s="215"/>
      <c r="Z334" s="215"/>
      <c r="AA334" s="215"/>
      <c r="AB334" s="215"/>
      <c r="AC334" s="215"/>
      <c r="AD334" s="215"/>
      <c r="AE334" s="215"/>
      <c r="AF334" s="215"/>
      <c r="AG334" s="215" t="s">
        <v>166</v>
      </c>
      <c r="AH334" s="215">
        <v>0</v>
      </c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</row>
    <row r="335" spans="1:60" outlineLevel="1">
      <c r="A335" s="222"/>
      <c r="B335" s="223"/>
      <c r="C335" s="261" t="s">
        <v>595</v>
      </c>
      <c r="D335" s="228"/>
      <c r="E335" s="229">
        <v>38.323999999999998</v>
      </c>
      <c r="F335" s="226"/>
      <c r="G335" s="226"/>
      <c r="H335" s="226"/>
      <c r="I335" s="226"/>
      <c r="J335" s="226"/>
      <c r="K335" s="226"/>
      <c r="L335" s="226"/>
      <c r="M335" s="226"/>
      <c r="N335" s="225"/>
      <c r="O335" s="225"/>
      <c r="P335" s="225"/>
      <c r="Q335" s="225"/>
      <c r="R335" s="226"/>
      <c r="S335" s="226"/>
      <c r="T335" s="226"/>
      <c r="U335" s="226"/>
      <c r="V335" s="226"/>
      <c r="W335" s="226"/>
      <c r="X335" s="226"/>
      <c r="Y335" s="215"/>
      <c r="Z335" s="215"/>
      <c r="AA335" s="215"/>
      <c r="AB335" s="215"/>
      <c r="AC335" s="215"/>
      <c r="AD335" s="215"/>
      <c r="AE335" s="215"/>
      <c r="AF335" s="215"/>
      <c r="AG335" s="215" t="s">
        <v>166</v>
      </c>
      <c r="AH335" s="215">
        <v>0</v>
      </c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</row>
    <row r="336" spans="1:60" outlineLevel="1">
      <c r="A336" s="222"/>
      <c r="B336" s="223"/>
      <c r="C336" s="261" t="s">
        <v>596</v>
      </c>
      <c r="D336" s="228"/>
      <c r="E336" s="229">
        <v>23.3</v>
      </c>
      <c r="F336" s="226"/>
      <c r="G336" s="226"/>
      <c r="H336" s="226"/>
      <c r="I336" s="226"/>
      <c r="J336" s="226"/>
      <c r="K336" s="226"/>
      <c r="L336" s="226"/>
      <c r="M336" s="226"/>
      <c r="N336" s="225"/>
      <c r="O336" s="225"/>
      <c r="P336" s="225"/>
      <c r="Q336" s="225"/>
      <c r="R336" s="226"/>
      <c r="S336" s="226"/>
      <c r="T336" s="226"/>
      <c r="U336" s="226"/>
      <c r="V336" s="226"/>
      <c r="W336" s="226"/>
      <c r="X336" s="226"/>
      <c r="Y336" s="215"/>
      <c r="Z336" s="215"/>
      <c r="AA336" s="215"/>
      <c r="AB336" s="215"/>
      <c r="AC336" s="215"/>
      <c r="AD336" s="215"/>
      <c r="AE336" s="215"/>
      <c r="AF336" s="215"/>
      <c r="AG336" s="215" t="s">
        <v>166</v>
      </c>
      <c r="AH336" s="215">
        <v>0</v>
      </c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</row>
    <row r="337" spans="1:60" outlineLevel="1">
      <c r="A337" s="238">
        <v>137</v>
      </c>
      <c r="B337" s="239" t="s">
        <v>597</v>
      </c>
      <c r="C337" s="259" t="s">
        <v>598</v>
      </c>
      <c r="D337" s="240" t="s">
        <v>171</v>
      </c>
      <c r="E337" s="241">
        <v>153.76840000000001</v>
      </c>
      <c r="F337" s="242"/>
      <c r="G337" s="243">
        <f>ROUND(E337*F337,2)</f>
        <v>0</v>
      </c>
      <c r="H337" s="242"/>
      <c r="I337" s="243">
        <f>ROUND(E337*H337,2)</f>
        <v>0</v>
      </c>
      <c r="J337" s="242"/>
      <c r="K337" s="243">
        <f>ROUND(E337*J337,2)</f>
        <v>0</v>
      </c>
      <c r="L337" s="243">
        <v>15</v>
      </c>
      <c r="M337" s="243">
        <f>G337*(1+L337/100)</f>
        <v>0</v>
      </c>
      <c r="N337" s="241">
        <v>1.3999999999999999E-4</v>
      </c>
      <c r="O337" s="241">
        <f>ROUND(E337*N337,2)</f>
        <v>0.02</v>
      </c>
      <c r="P337" s="241">
        <v>0</v>
      </c>
      <c r="Q337" s="241">
        <f>ROUND(E337*P337,2)</f>
        <v>0</v>
      </c>
      <c r="R337" s="243" t="s">
        <v>588</v>
      </c>
      <c r="S337" s="243" t="s">
        <v>160</v>
      </c>
      <c r="T337" s="244" t="s">
        <v>202</v>
      </c>
      <c r="U337" s="226">
        <v>0.1</v>
      </c>
      <c r="V337" s="226">
        <f>ROUND(E337*U337,2)</f>
        <v>15.38</v>
      </c>
      <c r="W337" s="226"/>
      <c r="X337" s="226" t="s">
        <v>161</v>
      </c>
      <c r="Y337" s="215"/>
      <c r="Z337" s="215"/>
      <c r="AA337" s="215"/>
      <c r="AB337" s="215"/>
      <c r="AC337" s="215"/>
      <c r="AD337" s="215"/>
      <c r="AE337" s="215"/>
      <c r="AF337" s="215"/>
      <c r="AG337" s="215" t="s">
        <v>298</v>
      </c>
      <c r="AH337" s="215"/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</row>
    <row r="338" spans="1:60" outlineLevel="1">
      <c r="A338" s="222"/>
      <c r="B338" s="223"/>
      <c r="C338" s="262" t="s">
        <v>599</v>
      </c>
      <c r="D338" s="246"/>
      <c r="E338" s="246"/>
      <c r="F338" s="246"/>
      <c r="G338" s="246"/>
      <c r="H338" s="226"/>
      <c r="I338" s="226"/>
      <c r="J338" s="226"/>
      <c r="K338" s="226"/>
      <c r="L338" s="226"/>
      <c r="M338" s="226"/>
      <c r="N338" s="225"/>
      <c r="O338" s="225"/>
      <c r="P338" s="225"/>
      <c r="Q338" s="225"/>
      <c r="R338" s="226"/>
      <c r="S338" s="226"/>
      <c r="T338" s="226"/>
      <c r="U338" s="226"/>
      <c r="V338" s="226"/>
      <c r="W338" s="226"/>
      <c r="X338" s="226"/>
      <c r="Y338" s="215"/>
      <c r="Z338" s="215"/>
      <c r="AA338" s="215"/>
      <c r="AB338" s="215"/>
      <c r="AC338" s="215"/>
      <c r="AD338" s="215"/>
      <c r="AE338" s="215"/>
      <c r="AF338" s="215"/>
      <c r="AG338" s="215" t="s">
        <v>178</v>
      </c>
      <c r="AH338" s="215"/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</row>
    <row r="339" spans="1:60" outlineLevel="1">
      <c r="A339" s="222"/>
      <c r="B339" s="223"/>
      <c r="C339" s="263" t="s">
        <v>600</v>
      </c>
      <c r="D339" s="247"/>
      <c r="E339" s="247"/>
      <c r="F339" s="247"/>
      <c r="G339" s="247"/>
      <c r="H339" s="226"/>
      <c r="I339" s="226"/>
      <c r="J339" s="226"/>
      <c r="K339" s="226"/>
      <c r="L339" s="226"/>
      <c r="M339" s="226"/>
      <c r="N339" s="225"/>
      <c r="O339" s="225"/>
      <c r="P339" s="225"/>
      <c r="Q339" s="225"/>
      <c r="R339" s="226"/>
      <c r="S339" s="226"/>
      <c r="T339" s="226"/>
      <c r="U339" s="226"/>
      <c r="V339" s="226"/>
      <c r="W339" s="226"/>
      <c r="X339" s="226"/>
      <c r="Y339" s="215"/>
      <c r="Z339" s="215"/>
      <c r="AA339" s="215"/>
      <c r="AB339" s="215"/>
      <c r="AC339" s="215"/>
      <c r="AD339" s="215"/>
      <c r="AE339" s="215"/>
      <c r="AF339" s="215"/>
      <c r="AG339" s="215" t="s">
        <v>178</v>
      </c>
      <c r="AH339" s="215"/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</row>
    <row r="340" spans="1:60" outlineLevel="1">
      <c r="A340" s="238">
        <v>138</v>
      </c>
      <c r="B340" s="239" t="s">
        <v>601</v>
      </c>
      <c r="C340" s="259" t="s">
        <v>602</v>
      </c>
      <c r="D340" s="240" t="s">
        <v>171</v>
      </c>
      <c r="E340" s="241">
        <v>45.744399999999999</v>
      </c>
      <c r="F340" s="242"/>
      <c r="G340" s="243">
        <f>ROUND(E340*F340,2)</f>
        <v>0</v>
      </c>
      <c r="H340" s="242"/>
      <c r="I340" s="243">
        <f>ROUND(E340*H340,2)</f>
        <v>0</v>
      </c>
      <c r="J340" s="242"/>
      <c r="K340" s="243">
        <f>ROUND(E340*J340,2)</f>
        <v>0</v>
      </c>
      <c r="L340" s="243">
        <v>15</v>
      </c>
      <c r="M340" s="243">
        <f>G340*(1+L340/100)</f>
        <v>0</v>
      </c>
      <c r="N340" s="241">
        <v>0</v>
      </c>
      <c r="O340" s="241">
        <f>ROUND(E340*N340,2)</f>
        <v>0</v>
      </c>
      <c r="P340" s="241">
        <v>0</v>
      </c>
      <c r="Q340" s="241">
        <f>ROUND(E340*P340,2)</f>
        <v>0</v>
      </c>
      <c r="R340" s="243" t="s">
        <v>588</v>
      </c>
      <c r="S340" s="243" t="s">
        <v>160</v>
      </c>
      <c r="T340" s="244" t="s">
        <v>160</v>
      </c>
      <c r="U340" s="226">
        <v>1.35E-2</v>
      </c>
      <c r="V340" s="226">
        <f>ROUND(E340*U340,2)</f>
        <v>0.62</v>
      </c>
      <c r="W340" s="226"/>
      <c r="X340" s="226" t="s">
        <v>161</v>
      </c>
      <c r="Y340" s="215"/>
      <c r="Z340" s="215"/>
      <c r="AA340" s="215"/>
      <c r="AB340" s="215"/>
      <c r="AC340" s="215"/>
      <c r="AD340" s="215"/>
      <c r="AE340" s="215"/>
      <c r="AF340" s="215"/>
      <c r="AG340" s="215" t="s">
        <v>162</v>
      </c>
      <c r="AH340" s="215"/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</row>
    <row r="341" spans="1:60" outlineLevel="1">
      <c r="A341" s="222"/>
      <c r="B341" s="223"/>
      <c r="C341" s="261" t="s">
        <v>227</v>
      </c>
      <c r="D341" s="228"/>
      <c r="E341" s="229">
        <v>5.9724000000000004</v>
      </c>
      <c r="F341" s="226"/>
      <c r="G341" s="226"/>
      <c r="H341" s="226"/>
      <c r="I341" s="226"/>
      <c r="J341" s="226"/>
      <c r="K341" s="226"/>
      <c r="L341" s="226"/>
      <c r="M341" s="226"/>
      <c r="N341" s="225"/>
      <c r="O341" s="225"/>
      <c r="P341" s="225"/>
      <c r="Q341" s="225"/>
      <c r="R341" s="226"/>
      <c r="S341" s="226"/>
      <c r="T341" s="226"/>
      <c r="U341" s="226"/>
      <c r="V341" s="226"/>
      <c r="W341" s="226"/>
      <c r="X341" s="226"/>
      <c r="Y341" s="215"/>
      <c r="Z341" s="215"/>
      <c r="AA341" s="215"/>
      <c r="AB341" s="215"/>
      <c r="AC341" s="215"/>
      <c r="AD341" s="215"/>
      <c r="AE341" s="215"/>
      <c r="AF341" s="215"/>
      <c r="AG341" s="215" t="s">
        <v>166</v>
      </c>
      <c r="AH341" s="215">
        <v>0</v>
      </c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</row>
    <row r="342" spans="1:60" outlineLevel="1">
      <c r="A342" s="222"/>
      <c r="B342" s="223"/>
      <c r="C342" s="261" t="s">
        <v>213</v>
      </c>
      <c r="D342" s="228"/>
      <c r="E342" s="229">
        <v>2.8</v>
      </c>
      <c r="F342" s="226"/>
      <c r="G342" s="226"/>
      <c r="H342" s="226"/>
      <c r="I342" s="226"/>
      <c r="J342" s="226"/>
      <c r="K342" s="226"/>
      <c r="L342" s="226"/>
      <c r="M342" s="226"/>
      <c r="N342" s="225"/>
      <c r="O342" s="225"/>
      <c r="P342" s="225"/>
      <c r="Q342" s="225"/>
      <c r="R342" s="226"/>
      <c r="S342" s="226"/>
      <c r="T342" s="226"/>
      <c r="U342" s="226"/>
      <c r="V342" s="226"/>
      <c r="W342" s="226"/>
      <c r="X342" s="226"/>
      <c r="Y342" s="215"/>
      <c r="Z342" s="215"/>
      <c r="AA342" s="215"/>
      <c r="AB342" s="215"/>
      <c r="AC342" s="215"/>
      <c r="AD342" s="215"/>
      <c r="AE342" s="215"/>
      <c r="AF342" s="215"/>
      <c r="AG342" s="215" t="s">
        <v>166</v>
      </c>
      <c r="AH342" s="215">
        <v>0</v>
      </c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</row>
    <row r="343" spans="1:60" outlineLevel="1">
      <c r="A343" s="222"/>
      <c r="B343" s="223"/>
      <c r="C343" s="261" t="s">
        <v>214</v>
      </c>
      <c r="D343" s="228"/>
      <c r="E343" s="229">
        <v>0.94599999999999995</v>
      </c>
      <c r="F343" s="226"/>
      <c r="G343" s="226"/>
      <c r="H343" s="226"/>
      <c r="I343" s="226"/>
      <c r="J343" s="226"/>
      <c r="K343" s="226"/>
      <c r="L343" s="226"/>
      <c r="M343" s="226"/>
      <c r="N343" s="225"/>
      <c r="O343" s="225"/>
      <c r="P343" s="225"/>
      <c r="Q343" s="225"/>
      <c r="R343" s="226"/>
      <c r="S343" s="226"/>
      <c r="T343" s="226"/>
      <c r="U343" s="226"/>
      <c r="V343" s="226"/>
      <c r="W343" s="226"/>
      <c r="X343" s="226"/>
      <c r="Y343" s="215"/>
      <c r="Z343" s="215"/>
      <c r="AA343" s="215"/>
      <c r="AB343" s="215"/>
      <c r="AC343" s="215"/>
      <c r="AD343" s="215"/>
      <c r="AE343" s="215"/>
      <c r="AF343" s="215"/>
      <c r="AG343" s="215" t="s">
        <v>166</v>
      </c>
      <c r="AH343" s="215">
        <v>0</v>
      </c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</row>
    <row r="344" spans="1:60" outlineLevel="1">
      <c r="A344" s="222"/>
      <c r="B344" s="223"/>
      <c r="C344" s="261" t="s">
        <v>228</v>
      </c>
      <c r="D344" s="228"/>
      <c r="E344" s="229">
        <v>12.103</v>
      </c>
      <c r="F344" s="226"/>
      <c r="G344" s="226"/>
      <c r="H344" s="226"/>
      <c r="I344" s="226"/>
      <c r="J344" s="226"/>
      <c r="K344" s="226"/>
      <c r="L344" s="226"/>
      <c r="M344" s="226"/>
      <c r="N344" s="225"/>
      <c r="O344" s="225"/>
      <c r="P344" s="225"/>
      <c r="Q344" s="225"/>
      <c r="R344" s="226"/>
      <c r="S344" s="226"/>
      <c r="T344" s="226"/>
      <c r="U344" s="226"/>
      <c r="V344" s="226"/>
      <c r="W344" s="226"/>
      <c r="X344" s="226"/>
      <c r="Y344" s="215"/>
      <c r="Z344" s="215"/>
      <c r="AA344" s="215"/>
      <c r="AB344" s="215"/>
      <c r="AC344" s="215"/>
      <c r="AD344" s="215"/>
      <c r="AE344" s="215"/>
      <c r="AF344" s="215"/>
      <c r="AG344" s="215" t="s">
        <v>166</v>
      </c>
      <c r="AH344" s="215">
        <v>0</v>
      </c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</row>
    <row r="345" spans="1:60" outlineLevel="1">
      <c r="A345" s="222"/>
      <c r="B345" s="223"/>
      <c r="C345" s="261" t="s">
        <v>229</v>
      </c>
      <c r="D345" s="228"/>
      <c r="E345" s="229">
        <v>23.922999999999998</v>
      </c>
      <c r="F345" s="226"/>
      <c r="G345" s="226"/>
      <c r="H345" s="226"/>
      <c r="I345" s="226"/>
      <c r="J345" s="226"/>
      <c r="K345" s="226"/>
      <c r="L345" s="226"/>
      <c r="M345" s="226"/>
      <c r="N345" s="225"/>
      <c r="O345" s="225"/>
      <c r="P345" s="225"/>
      <c r="Q345" s="225"/>
      <c r="R345" s="226"/>
      <c r="S345" s="226"/>
      <c r="T345" s="226"/>
      <c r="U345" s="226"/>
      <c r="V345" s="226"/>
      <c r="W345" s="226"/>
      <c r="X345" s="226"/>
      <c r="Y345" s="215"/>
      <c r="Z345" s="215"/>
      <c r="AA345" s="215"/>
      <c r="AB345" s="215"/>
      <c r="AC345" s="215"/>
      <c r="AD345" s="215"/>
      <c r="AE345" s="215"/>
      <c r="AF345" s="215"/>
      <c r="AG345" s="215" t="s">
        <v>166</v>
      </c>
      <c r="AH345" s="215">
        <v>0</v>
      </c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</row>
    <row r="346" spans="1:60">
      <c r="A346" s="231" t="s">
        <v>154</v>
      </c>
      <c r="B346" s="232" t="s">
        <v>119</v>
      </c>
      <c r="C346" s="258" t="s">
        <v>120</v>
      </c>
      <c r="D346" s="233"/>
      <c r="E346" s="234"/>
      <c r="F346" s="235"/>
      <c r="G346" s="235">
        <f>SUMIF(AG347:AG348,"&lt;&gt;NOR",G347:G348)</f>
        <v>0</v>
      </c>
      <c r="H346" s="235"/>
      <c r="I346" s="235">
        <f>SUM(I347:I348)</f>
        <v>0</v>
      </c>
      <c r="J346" s="235"/>
      <c r="K346" s="235">
        <f>SUM(K347:K348)</f>
        <v>0</v>
      </c>
      <c r="L346" s="235"/>
      <c r="M346" s="235">
        <f>SUM(M347:M348)</f>
        <v>0</v>
      </c>
      <c r="N346" s="234"/>
      <c r="O346" s="234">
        <f>SUM(O347:O348)</f>
        <v>0</v>
      </c>
      <c r="P346" s="234"/>
      <c r="Q346" s="234">
        <f>SUM(Q347:Q348)</f>
        <v>0</v>
      </c>
      <c r="R346" s="235"/>
      <c r="S346" s="235"/>
      <c r="T346" s="236"/>
      <c r="U346" s="230"/>
      <c r="V346" s="230">
        <f>SUM(V347:V348)</f>
        <v>0.45</v>
      </c>
      <c r="W346" s="230"/>
      <c r="X346" s="230"/>
      <c r="AG346" t="s">
        <v>155</v>
      </c>
    </row>
    <row r="347" spans="1:60" outlineLevel="1">
      <c r="A347" s="238">
        <v>139</v>
      </c>
      <c r="B347" s="239" t="s">
        <v>603</v>
      </c>
      <c r="C347" s="259" t="s">
        <v>604</v>
      </c>
      <c r="D347" s="240" t="s">
        <v>171</v>
      </c>
      <c r="E347" s="241">
        <v>5</v>
      </c>
      <c r="F347" s="242"/>
      <c r="G347" s="243">
        <f>ROUND(E347*F347,2)</f>
        <v>0</v>
      </c>
      <c r="H347" s="242"/>
      <c r="I347" s="243">
        <f>ROUND(E347*H347,2)</f>
        <v>0</v>
      </c>
      <c r="J347" s="242"/>
      <c r="K347" s="243">
        <f>ROUND(E347*J347,2)</f>
        <v>0</v>
      </c>
      <c r="L347" s="243">
        <v>15</v>
      </c>
      <c r="M347" s="243">
        <f>G347*(1+L347/100)</f>
        <v>0</v>
      </c>
      <c r="N347" s="241">
        <v>0</v>
      </c>
      <c r="O347" s="241">
        <f>ROUND(E347*N347,2)</f>
        <v>0</v>
      </c>
      <c r="P347" s="241">
        <v>0</v>
      </c>
      <c r="Q347" s="241">
        <f>ROUND(E347*P347,2)</f>
        <v>0</v>
      </c>
      <c r="R347" s="243" t="s">
        <v>588</v>
      </c>
      <c r="S347" s="243" t="s">
        <v>160</v>
      </c>
      <c r="T347" s="244" t="s">
        <v>160</v>
      </c>
      <c r="U347" s="226">
        <v>0.09</v>
      </c>
      <c r="V347" s="226">
        <f>ROUND(E347*U347,2)</f>
        <v>0.45</v>
      </c>
      <c r="W347" s="226"/>
      <c r="X347" s="226" t="s">
        <v>161</v>
      </c>
      <c r="Y347" s="215"/>
      <c r="Z347" s="215"/>
      <c r="AA347" s="215"/>
      <c r="AB347" s="215"/>
      <c r="AC347" s="215"/>
      <c r="AD347" s="215"/>
      <c r="AE347" s="215"/>
      <c r="AF347" s="215"/>
      <c r="AG347" s="215" t="s">
        <v>162</v>
      </c>
      <c r="AH347" s="215"/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</row>
    <row r="348" spans="1:60" outlineLevel="1">
      <c r="A348" s="222"/>
      <c r="B348" s="223"/>
      <c r="C348" s="261" t="s">
        <v>605</v>
      </c>
      <c r="D348" s="228"/>
      <c r="E348" s="229">
        <v>5</v>
      </c>
      <c r="F348" s="226"/>
      <c r="G348" s="226"/>
      <c r="H348" s="226"/>
      <c r="I348" s="226"/>
      <c r="J348" s="226"/>
      <c r="K348" s="226"/>
      <c r="L348" s="226"/>
      <c r="M348" s="226"/>
      <c r="N348" s="225"/>
      <c r="O348" s="225"/>
      <c r="P348" s="225"/>
      <c r="Q348" s="225"/>
      <c r="R348" s="226"/>
      <c r="S348" s="226"/>
      <c r="T348" s="226"/>
      <c r="U348" s="226"/>
      <c r="V348" s="226"/>
      <c r="W348" s="226"/>
      <c r="X348" s="226"/>
      <c r="Y348" s="215"/>
      <c r="Z348" s="215"/>
      <c r="AA348" s="215"/>
      <c r="AB348" s="215"/>
      <c r="AC348" s="215"/>
      <c r="AD348" s="215"/>
      <c r="AE348" s="215"/>
      <c r="AF348" s="215"/>
      <c r="AG348" s="215" t="s">
        <v>166</v>
      </c>
      <c r="AH348" s="215">
        <v>0</v>
      </c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</row>
    <row r="349" spans="1:60">
      <c r="A349" s="231" t="s">
        <v>154</v>
      </c>
      <c r="B349" s="232" t="s">
        <v>121</v>
      </c>
      <c r="C349" s="258" t="s">
        <v>122</v>
      </c>
      <c r="D349" s="233"/>
      <c r="E349" s="234"/>
      <c r="F349" s="235"/>
      <c r="G349" s="235">
        <f>SUMIF(AG350:AG387,"&lt;&gt;NOR",G350:G387)</f>
        <v>0</v>
      </c>
      <c r="H349" s="235"/>
      <c r="I349" s="235">
        <f>SUM(I350:I387)</f>
        <v>0</v>
      </c>
      <c r="J349" s="235"/>
      <c r="K349" s="235">
        <f>SUM(K350:K387)</f>
        <v>0</v>
      </c>
      <c r="L349" s="235"/>
      <c r="M349" s="235">
        <f>SUM(M350:M387)</f>
        <v>0</v>
      </c>
      <c r="N349" s="234"/>
      <c r="O349" s="234">
        <f>SUM(O350:O387)</f>
        <v>30.13</v>
      </c>
      <c r="P349" s="234"/>
      <c r="Q349" s="234">
        <f>SUM(Q350:Q387)</f>
        <v>0</v>
      </c>
      <c r="R349" s="235"/>
      <c r="S349" s="235"/>
      <c r="T349" s="236"/>
      <c r="U349" s="230"/>
      <c r="V349" s="230">
        <f>SUM(V350:V387)</f>
        <v>44.189999999999991</v>
      </c>
      <c r="W349" s="230"/>
      <c r="X349" s="230"/>
      <c r="AG349" t="s">
        <v>155</v>
      </c>
    </row>
    <row r="350" spans="1:60" outlineLevel="1">
      <c r="A350" s="249">
        <v>140</v>
      </c>
      <c r="B350" s="250" t="s">
        <v>606</v>
      </c>
      <c r="C350" s="264" t="s">
        <v>607</v>
      </c>
      <c r="D350" s="251" t="s">
        <v>176</v>
      </c>
      <c r="E350" s="252">
        <v>6</v>
      </c>
      <c r="F350" s="253"/>
      <c r="G350" s="254">
        <f>ROUND(E350*F350,2)</f>
        <v>0</v>
      </c>
      <c r="H350" s="253"/>
      <c r="I350" s="254">
        <f>ROUND(E350*H350,2)</f>
        <v>0</v>
      </c>
      <c r="J350" s="253"/>
      <c r="K350" s="254">
        <f>ROUND(E350*J350,2)</f>
        <v>0</v>
      </c>
      <c r="L350" s="254">
        <v>15</v>
      </c>
      <c r="M350" s="254">
        <f>G350*(1+L350/100)</f>
        <v>0</v>
      </c>
      <c r="N350" s="252">
        <v>0</v>
      </c>
      <c r="O350" s="252">
        <f>ROUND(E350*N350,2)</f>
        <v>0</v>
      </c>
      <c r="P350" s="252">
        <v>0</v>
      </c>
      <c r="Q350" s="252">
        <f>ROUND(E350*P350,2)</f>
        <v>0</v>
      </c>
      <c r="R350" s="254" t="s">
        <v>121</v>
      </c>
      <c r="S350" s="254" t="s">
        <v>160</v>
      </c>
      <c r="T350" s="255" t="s">
        <v>202</v>
      </c>
      <c r="U350" s="226">
        <v>5.0500000000000003E-2</v>
      </c>
      <c r="V350" s="226">
        <f>ROUND(E350*U350,2)</f>
        <v>0.3</v>
      </c>
      <c r="W350" s="226"/>
      <c r="X350" s="226" t="s">
        <v>161</v>
      </c>
      <c r="Y350" s="215"/>
      <c r="Z350" s="215"/>
      <c r="AA350" s="215"/>
      <c r="AB350" s="215"/>
      <c r="AC350" s="215"/>
      <c r="AD350" s="215"/>
      <c r="AE350" s="215"/>
      <c r="AF350" s="215"/>
      <c r="AG350" s="215" t="s">
        <v>608</v>
      </c>
      <c r="AH350" s="215"/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</row>
    <row r="351" spans="1:60" outlineLevel="1">
      <c r="A351" s="249">
        <v>141</v>
      </c>
      <c r="B351" s="250" t="s">
        <v>609</v>
      </c>
      <c r="C351" s="264" t="s">
        <v>610</v>
      </c>
      <c r="D351" s="251" t="s">
        <v>176</v>
      </c>
      <c r="E351" s="252">
        <v>1</v>
      </c>
      <c r="F351" s="253"/>
      <c r="G351" s="254">
        <f>ROUND(E351*F351,2)</f>
        <v>0</v>
      </c>
      <c r="H351" s="253"/>
      <c r="I351" s="254">
        <f>ROUND(E351*H351,2)</f>
        <v>0</v>
      </c>
      <c r="J351" s="253"/>
      <c r="K351" s="254">
        <f>ROUND(E351*J351,2)</f>
        <v>0</v>
      </c>
      <c r="L351" s="254">
        <v>15</v>
      </c>
      <c r="M351" s="254">
        <f>G351*(1+L351/100)</f>
        <v>0</v>
      </c>
      <c r="N351" s="252">
        <v>0</v>
      </c>
      <c r="O351" s="252">
        <f>ROUND(E351*N351,2)</f>
        <v>0</v>
      </c>
      <c r="P351" s="252">
        <v>0</v>
      </c>
      <c r="Q351" s="252">
        <f>ROUND(E351*P351,2)</f>
        <v>0</v>
      </c>
      <c r="R351" s="254" t="s">
        <v>121</v>
      </c>
      <c r="S351" s="254" t="s">
        <v>160</v>
      </c>
      <c r="T351" s="255" t="s">
        <v>202</v>
      </c>
      <c r="U351" s="226">
        <v>0.06</v>
      </c>
      <c r="V351" s="226">
        <f>ROUND(E351*U351,2)</f>
        <v>0.06</v>
      </c>
      <c r="W351" s="226"/>
      <c r="X351" s="226" t="s">
        <v>161</v>
      </c>
      <c r="Y351" s="215"/>
      <c r="Z351" s="215"/>
      <c r="AA351" s="215"/>
      <c r="AB351" s="215"/>
      <c r="AC351" s="215"/>
      <c r="AD351" s="215"/>
      <c r="AE351" s="215"/>
      <c r="AF351" s="215"/>
      <c r="AG351" s="215" t="s">
        <v>608</v>
      </c>
      <c r="AH351" s="215"/>
      <c r="AI351" s="215"/>
      <c r="AJ351" s="215"/>
      <c r="AK351" s="215"/>
      <c r="AL351" s="21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</row>
    <row r="352" spans="1:60" ht="20.399999999999999" outlineLevel="1">
      <c r="A352" s="249">
        <v>142</v>
      </c>
      <c r="B352" s="250" t="s">
        <v>611</v>
      </c>
      <c r="C352" s="264" t="s">
        <v>612</v>
      </c>
      <c r="D352" s="251" t="s">
        <v>176</v>
      </c>
      <c r="E352" s="252">
        <v>9</v>
      </c>
      <c r="F352" s="253"/>
      <c r="G352" s="254">
        <f>ROUND(E352*F352,2)</f>
        <v>0</v>
      </c>
      <c r="H352" s="253"/>
      <c r="I352" s="254">
        <f>ROUND(E352*H352,2)</f>
        <v>0</v>
      </c>
      <c r="J352" s="253"/>
      <c r="K352" s="254">
        <f>ROUND(E352*J352,2)</f>
        <v>0</v>
      </c>
      <c r="L352" s="254">
        <v>15</v>
      </c>
      <c r="M352" s="254">
        <f>G352*(1+L352/100)</f>
        <v>0</v>
      </c>
      <c r="N352" s="252">
        <v>0</v>
      </c>
      <c r="O352" s="252">
        <f>ROUND(E352*N352,2)</f>
        <v>0</v>
      </c>
      <c r="P352" s="252">
        <v>0</v>
      </c>
      <c r="Q352" s="252">
        <f>ROUND(E352*P352,2)</f>
        <v>0</v>
      </c>
      <c r="R352" s="254" t="s">
        <v>121</v>
      </c>
      <c r="S352" s="254" t="s">
        <v>160</v>
      </c>
      <c r="T352" s="255" t="s">
        <v>202</v>
      </c>
      <c r="U352" s="226">
        <v>0.30567</v>
      </c>
      <c r="V352" s="226">
        <f>ROUND(E352*U352,2)</f>
        <v>2.75</v>
      </c>
      <c r="W352" s="226"/>
      <c r="X352" s="226" t="s">
        <v>161</v>
      </c>
      <c r="Y352" s="215"/>
      <c r="Z352" s="215"/>
      <c r="AA352" s="215"/>
      <c r="AB352" s="215"/>
      <c r="AC352" s="215"/>
      <c r="AD352" s="215"/>
      <c r="AE352" s="215"/>
      <c r="AF352" s="215"/>
      <c r="AG352" s="215" t="s">
        <v>608</v>
      </c>
      <c r="AH352" s="215"/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15"/>
      <c r="BB352" s="215"/>
      <c r="BC352" s="215"/>
      <c r="BD352" s="215"/>
      <c r="BE352" s="215"/>
      <c r="BF352" s="215"/>
      <c r="BG352" s="215"/>
      <c r="BH352" s="215"/>
    </row>
    <row r="353" spans="1:60" ht="20.399999999999999" outlineLevel="1">
      <c r="A353" s="249">
        <v>143</v>
      </c>
      <c r="B353" s="250" t="s">
        <v>613</v>
      </c>
      <c r="C353" s="264" t="s">
        <v>614</v>
      </c>
      <c r="D353" s="251" t="s">
        <v>176</v>
      </c>
      <c r="E353" s="252">
        <v>15</v>
      </c>
      <c r="F353" s="253"/>
      <c r="G353" s="254">
        <f>ROUND(E353*F353,2)</f>
        <v>0</v>
      </c>
      <c r="H353" s="253"/>
      <c r="I353" s="254">
        <f>ROUND(E353*H353,2)</f>
        <v>0</v>
      </c>
      <c r="J353" s="253"/>
      <c r="K353" s="254">
        <f>ROUND(E353*J353,2)</f>
        <v>0</v>
      </c>
      <c r="L353" s="254">
        <v>15</v>
      </c>
      <c r="M353" s="254">
        <f>G353*(1+L353/100)</f>
        <v>0</v>
      </c>
      <c r="N353" s="252">
        <v>1E-4</v>
      </c>
      <c r="O353" s="252">
        <f>ROUND(E353*N353,2)</f>
        <v>0</v>
      </c>
      <c r="P353" s="252">
        <v>0</v>
      </c>
      <c r="Q353" s="252">
        <f>ROUND(E353*P353,2)</f>
        <v>0</v>
      </c>
      <c r="R353" s="254" t="s">
        <v>121</v>
      </c>
      <c r="S353" s="254" t="s">
        <v>160</v>
      </c>
      <c r="T353" s="255" t="s">
        <v>202</v>
      </c>
      <c r="U353" s="226">
        <v>0.249</v>
      </c>
      <c r="V353" s="226">
        <f>ROUND(E353*U353,2)</f>
        <v>3.74</v>
      </c>
      <c r="W353" s="226"/>
      <c r="X353" s="226" t="s">
        <v>161</v>
      </c>
      <c r="Y353" s="215"/>
      <c r="Z353" s="215"/>
      <c r="AA353" s="215"/>
      <c r="AB353" s="215"/>
      <c r="AC353" s="215"/>
      <c r="AD353" s="215"/>
      <c r="AE353" s="215"/>
      <c r="AF353" s="215"/>
      <c r="AG353" s="215" t="s">
        <v>608</v>
      </c>
      <c r="AH353" s="215"/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</row>
    <row r="354" spans="1:60" outlineLevel="1">
      <c r="A354" s="249">
        <v>144</v>
      </c>
      <c r="B354" s="250" t="s">
        <v>615</v>
      </c>
      <c r="C354" s="264" t="s">
        <v>616</v>
      </c>
      <c r="D354" s="251" t="s">
        <v>176</v>
      </c>
      <c r="E354" s="252">
        <v>10</v>
      </c>
      <c r="F354" s="253"/>
      <c r="G354" s="254">
        <f>ROUND(E354*F354,2)</f>
        <v>0</v>
      </c>
      <c r="H354" s="253"/>
      <c r="I354" s="254">
        <f>ROUND(E354*H354,2)</f>
        <v>0</v>
      </c>
      <c r="J354" s="253"/>
      <c r="K354" s="254">
        <f>ROUND(E354*J354,2)</f>
        <v>0</v>
      </c>
      <c r="L354" s="254">
        <v>15</v>
      </c>
      <c r="M354" s="254">
        <f>G354*(1+L354/100)</f>
        <v>0</v>
      </c>
      <c r="N354" s="252">
        <v>0</v>
      </c>
      <c r="O354" s="252">
        <f>ROUND(E354*N354,2)</f>
        <v>0</v>
      </c>
      <c r="P354" s="252">
        <v>0</v>
      </c>
      <c r="Q354" s="252">
        <f>ROUND(E354*P354,2)</f>
        <v>0</v>
      </c>
      <c r="R354" s="254" t="s">
        <v>121</v>
      </c>
      <c r="S354" s="254" t="s">
        <v>160</v>
      </c>
      <c r="T354" s="255" t="s">
        <v>202</v>
      </c>
      <c r="U354" s="226">
        <v>0.34</v>
      </c>
      <c r="V354" s="226">
        <f>ROUND(E354*U354,2)</f>
        <v>3.4</v>
      </c>
      <c r="W354" s="226"/>
      <c r="X354" s="226" t="s">
        <v>161</v>
      </c>
      <c r="Y354" s="215"/>
      <c r="Z354" s="215"/>
      <c r="AA354" s="215"/>
      <c r="AB354" s="215"/>
      <c r="AC354" s="215"/>
      <c r="AD354" s="215"/>
      <c r="AE354" s="215"/>
      <c r="AF354" s="215"/>
      <c r="AG354" s="215" t="s">
        <v>608</v>
      </c>
      <c r="AH354" s="215"/>
      <c r="AI354" s="215"/>
      <c r="AJ354" s="215"/>
      <c r="AK354" s="215"/>
      <c r="AL354" s="215"/>
      <c r="AM354" s="215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5"/>
      <c r="AX354" s="215"/>
      <c r="AY354" s="215"/>
      <c r="AZ354" s="215"/>
      <c r="BA354" s="215"/>
      <c r="BB354" s="215"/>
      <c r="BC354" s="215"/>
      <c r="BD354" s="215"/>
      <c r="BE354" s="215"/>
      <c r="BF354" s="215"/>
      <c r="BG354" s="215"/>
      <c r="BH354" s="215"/>
    </row>
    <row r="355" spans="1:60" outlineLevel="1">
      <c r="A355" s="249">
        <v>145</v>
      </c>
      <c r="B355" s="250" t="s">
        <v>617</v>
      </c>
      <c r="C355" s="264" t="s">
        <v>618</v>
      </c>
      <c r="D355" s="251" t="s">
        <v>176</v>
      </c>
      <c r="E355" s="252">
        <v>2</v>
      </c>
      <c r="F355" s="253"/>
      <c r="G355" s="254">
        <f>ROUND(E355*F355,2)</f>
        <v>0</v>
      </c>
      <c r="H355" s="253"/>
      <c r="I355" s="254">
        <f>ROUND(E355*H355,2)</f>
        <v>0</v>
      </c>
      <c r="J355" s="253"/>
      <c r="K355" s="254">
        <f>ROUND(E355*J355,2)</f>
        <v>0</v>
      </c>
      <c r="L355" s="254">
        <v>15</v>
      </c>
      <c r="M355" s="254">
        <f>G355*(1+L355/100)</f>
        <v>0</v>
      </c>
      <c r="N355" s="252">
        <v>0</v>
      </c>
      <c r="O355" s="252">
        <f>ROUND(E355*N355,2)</f>
        <v>0</v>
      </c>
      <c r="P355" s="252">
        <v>0</v>
      </c>
      <c r="Q355" s="252">
        <f>ROUND(E355*P355,2)</f>
        <v>0</v>
      </c>
      <c r="R355" s="254" t="s">
        <v>121</v>
      </c>
      <c r="S355" s="254" t="s">
        <v>160</v>
      </c>
      <c r="T355" s="255" t="s">
        <v>202</v>
      </c>
      <c r="U355" s="226">
        <v>0.45350000000000001</v>
      </c>
      <c r="V355" s="226">
        <f>ROUND(E355*U355,2)</f>
        <v>0.91</v>
      </c>
      <c r="W355" s="226"/>
      <c r="X355" s="226" t="s">
        <v>161</v>
      </c>
      <c r="Y355" s="215"/>
      <c r="Z355" s="215"/>
      <c r="AA355" s="215"/>
      <c r="AB355" s="215"/>
      <c r="AC355" s="215"/>
      <c r="AD355" s="215"/>
      <c r="AE355" s="215"/>
      <c r="AF355" s="215"/>
      <c r="AG355" s="215" t="s">
        <v>608</v>
      </c>
      <c r="AH355" s="215"/>
      <c r="AI355" s="215"/>
      <c r="AJ355" s="215"/>
      <c r="AK355" s="215"/>
      <c r="AL355" s="215"/>
      <c r="AM355" s="215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</row>
    <row r="356" spans="1:60" ht="20.399999999999999" outlineLevel="1">
      <c r="A356" s="249">
        <v>146</v>
      </c>
      <c r="B356" s="250" t="s">
        <v>619</v>
      </c>
      <c r="C356" s="264" t="s">
        <v>620</v>
      </c>
      <c r="D356" s="251" t="s">
        <v>176</v>
      </c>
      <c r="E356" s="252">
        <v>1</v>
      </c>
      <c r="F356" s="253"/>
      <c r="G356" s="254">
        <f>ROUND(E356*F356,2)</f>
        <v>0</v>
      </c>
      <c r="H356" s="253"/>
      <c r="I356" s="254">
        <f>ROUND(E356*H356,2)</f>
        <v>0</v>
      </c>
      <c r="J356" s="253"/>
      <c r="K356" s="254">
        <f>ROUND(E356*J356,2)</f>
        <v>0</v>
      </c>
      <c r="L356" s="254">
        <v>15</v>
      </c>
      <c r="M356" s="254">
        <f>G356*(1+L356/100)</f>
        <v>0</v>
      </c>
      <c r="N356" s="252">
        <v>0</v>
      </c>
      <c r="O356" s="252">
        <f>ROUND(E356*N356,2)</f>
        <v>0</v>
      </c>
      <c r="P356" s="252">
        <v>0</v>
      </c>
      <c r="Q356" s="252">
        <f>ROUND(E356*P356,2)</f>
        <v>0</v>
      </c>
      <c r="R356" s="254" t="s">
        <v>121</v>
      </c>
      <c r="S356" s="254" t="s">
        <v>160</v>
      </c>
      <c r="T356" s="255" t="s">
        <v>202</v>
      </c>
      <c r="U356" s="226">
        <v>0.36199999999999999</v>
      </c>
      <c r="V356" s="226">
        <f>ROUND(E356*U356,2)</f>
        <v>0.36</v>
      </c>
      <c r="W356" s="226"/>
      <c r="X356" s="226" t="s">
        <v>161</v>
      </c>
      <c r="Y356" s="215"/>
      <c r="Z356" s="215"/>
      <c r="AA356" s="215"/>
      <c r="AB356" s="215"/>
      <c r="AC356" s="215"/>
      <c r="AD356" s="215"/>
      <c r="AE356" s="215"/>
      <c r="AF356" s="215"/>
      <c r="AG356" s="215" t="s">
        <v>608</v>
      </c>
      <c r="AH356" s="215"/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</row>
    <row r="357" spans="1:60" ht="20.399999999999999" outlineLevel="1">
      <c r="A357" s="238">
        <v>147</v>
      </c>
      <c r="B357" s="239" t="s">
        <v>621</v>
      </c>
      <c r="C357" s="259" t="s">
        <v>622</v>
      </c>
      <c r="D357" s="240" t="s">
        <v>176</v>
      </c>
      <c r="E357" s="241">
        <v>8</v>
      </c>
      <c r="F357" s="242"/>
      <c r="G357" s="243">
        <f>ROUND(E357*F357,2)</f>
        <v>0</v>
      </c>
      <c r="H357" s="242"/>
      <c r="I357" s="243">
        <f>ROUND(E357*H357,2)</f>
        <v>0</v>
      </c>
      <c r="J357" s="242"/>
      <c r="K357" s="243">
        <f>ROUND(E357*J357,2)</f>
        <v>0</v>
      </c>
      <c r="L357" s="243">
        <v>15</v>
      </c>
      <c r="M357" s="243">
        <f>G357*(1+L357/100)</f>
        <v>0</v>
      </c>
      <c r="N357" s="241">
        <v>0</v>
      </c>
      <c r="O357" s="241">
        <f>ROUND(E357*N357,2)</f>
        <v>0</v>
      </c>
      <c r="P357" s="241">
        <v>0</v>
      </c>
      <c r="Q357" s="241">
        <f>ROUND(E357*P357,2)</f>
        <v>0</v>
      </c>
      <c r="R357" s="243" t="s">
        <v>121</v>
      </c>
      <c r="S357" s="243" t="s">
        <v>160</v>
      </c>
      <c r="T357" s="244" t="s">
        <v>202</v>
      </c>
      <c r="U357" s="226">
        <v>0.43</v>
      </c>
      <c r="V357" s="226">
        <f>ROUND(E357*U357,2)</f>
        <v>3.44</v>
      </c>
      <c r="W357" s="226"/>
      <c r="X357" s="226" t="s">
        <v>161</v>
      </c>
      <c r="Y357" s="215"/>
      <c r="Z357" s="215"/>
      <c r="AA357" s="215"/>
      <c r="AB357" s="215"/>
      <c r="AC357" s="215"/>
      <c r="AD357" s="215"/>
      <c r="AE357" s="215"/>
      <c r="AF357" s="215"/>
      <c r="AG357" s="215" t="s">
        <v>608</v>
      </c>
      <c r="AH357" s="215"/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5"/>
      <c r="AY357" s="215"/>
      <c r="AZ357" s="215"/>
      <c r="BA357" s="215"/>
      <c r="BB357" s="215"/>
      <c r="BC357" s="215"/>
      <c r="BD357" s="215"/>
      <c r="BE357" s="215"/>
      <c r="BF357" s="215"/>
      <c r="BG357" s="215"/>
      <c r="BH357" s="215"/>
    </row>
    <row r="358" spans="1:60" outlineLevel="1">
      <c r="A358" s="222"/>
      <c r="B358" s="223"/>
      <c r="C358" s="260" t="s">
        <v>623</v>
      </c>
      <c r="D358" s="245"/>
      <c r="E358" s="245"/>
      <c r="F358" s="245"/>
      <c r="G358" s="245"/>
      <c r="H358" s="226"/>
      <c r="I358" s="226"/>
      <c r="J358" s="226"/>
      <c r="K358" s="226"/>
      <c r="L358" s="226"/>
      <c r="M358" s="226"/>
      <c r="N358" s="225"/>
      <c r="O358" s="225"/>
      <c r="P358" s="225"/>
      <c r="Q358" s="225"/>
      <c r="R358" s="226"/>
      <c r="S358" s="226"/>
      <c r="T358" s="226"/>
      <c r="U358" s="226"/>
      <c r="V358" s="226"/>
      <c r="W358" s="226"/>
      <c r="X358" s="226"/>
      <c r="Y358" s="215"/>
      <c r="Z358" s="215"/>
      <c r="AA358" s="215"/>
      <c r="AB358" s="215"/>
      <c r="AC358" s="215"/>
      <c r="AD358" s="215"/>
      <c r="AE358" s="215"/>
      <c r="AF358" s="215"/>
      <c r="AG358" s="215" t="s">
        <v>164</v>
      </c>
      <c r="AH358" s="215"/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5"/>
      <c r="AT358" s="215"/>
      <c r="AU358" s="215"/>
      <c r="AV358" s="215"/>
      <c r="AW358" s="215"/>
      <c r="AX358" s="215"/>
      <c r="AY358" s="215"/>
      <c r="AZ358" s="215"/>
      <c r="BA358" s="215"/>
      <c r="BB358" s="215"/>
      <c r="BC358" s="215"/>
      <c r="BD358" s="215"/>
      <c r="BE358" s="215"/>
      <c r="BF358" s="215"/>
      <c r="BG358" s="215"/>
      <c r="BH358" s="215"/>
    </row>
    <row r="359" spans="1:60" outlineLevel="1">
      <c r="A359" s="249">
        <v>148</v>
      </c>
      <c r="B359" s="250" t="s">
        <v>624</v>
      </c>
      <c r="C359" s="264" t="s">
        <v>625</v>
      </c>
      <c r="D359" s="251" t="s">
        <v>186</v>
      </c>
      <c r="E359" s="252">
        <v>12</v>
      </c>
      <c r="F359" s="253"/>
      <c r="G359" s="254">
        <f>ROUND(E359*F359,2)</f>
        <v>0</v>
      </c>
      <c r="H359" s="253"/>
      <c r="I359" s="254">
        <f>ROUND(E359*H359,2)</f>
        <v>0</v>
      </c>
      <c r="J359" s="253"/>
      <c r="K359" s="254">
        <f>ROUND(E359*J359,2)</f>
        <v>0</v>
      </c>
      <c r="L359" s="254">
        <v>15</v>
      </c>
      <c r="M359" s="254">
        <f>G359*(1+L359/100)</f>
        <v>0</v>
      </c>
      <c r="N359" s="252">
        <v>0</v>
      </c>
      <c r="O359" s="252">
        <f>ROUND(E359*N359,2)</f>
        <v>0</v>
      </c>
      <c r="P359" s="252">
        <v>0</v>
      </c>
      <c r="Q359" s="252">
        <f>ROUND(E359*P359,2)</f>
        <v>0</v>
      </c>
      <c r="R359" s="254" t="s">
        <v>121</v>
      </c>
      <c r="S359" s="254" t="s">
        <v>160</v>
      </c>
      <c r="T359" s="255" t="s">
        <v>202</v>
      </c>
      <c r="U359" s="226">
        <v>6.4149999999999999E-2</v>
      </c>
      <c r="V359" s="226">
        <f>ROUND(E359*U359,2)</f>
        <v>0.77</v>
      </c>
      <c r="W359" s="226"/>
      <c r="X359" s="226" t="s">
        <v>161</v>
      </c>
      <c r="Y359" s="215"/>
      <c r="Z359" s="215"/>
      <c r="AA359" s="215"/>
      <c r="AB359" s="215"/>
      <c r="AC359" s="215"/>
      <c r="AD359" s="215"/>
      <c r="AE359" s="215"/>
      <c r="AF359" s="215"/>
      <c r="AG359" s="215" t="s">
        <v>608</v>
      </c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</row>
    <row r="360" spans="1:60" outlineLevel="1">
      <c r="A360" s="249">
        <v>149</v>
      </c>
      <c r="B360" s="250" t="s">
        <v>626</v>
      </c>
      <c r="C360" s="264" t="s">
        <v>627</v>
      </c>
      <c r="D360" s="251" t="s">
        <v>186</v>
      </c>
      <c r="E360" s="252">
        <v>2</v>
      </c>
      <c r="F360" s="253"/>
      <c r="G360" s="254">
        <f>ROUND(E360*F360,2)</f>
        <v>0</v>
      </c>
      <c r="H360" s="253"/>
      <c r="I360" s="254">
        <f>ROUND(E360*H360,2)</f>
        <v>0</v>
      </c>
      <c r="J360" s="253"/>
      <c r="K360" s="254">
        <f>ROUND(E360*J360,2)</f>
        <v>0</v>
      </c>
      <c r="L360" s="254">
        <v>15</v>
      </c>
      <c r="M360" s="254">
        <f>G360*(1+L360/100)</f>
        <v>0</v>
      </c>
      <c r="N360" s="252">
        <v>0</v>
      </c>
      <c r="O360" s="252">
        <f>ROUND(E360*N360,2)</f>
        <v>0</v>
      </c>
      <c r="P360" s="252">
        <v>0</v>
      </c>
      <c r="Q360" s="252">
        <f>ROUND(E360*P360,2)</f>
        <v>0</v>
      </c>
      <c r="R360" s="254" t="s">
        <v>121</v>
      </c>
      <c r="S360" s="254" t="s">
        <v>160</v>
      </c>
      <c r="T360" s="255" t="s">
        <v>202</v>
      </c>
      <c r="U360" s="226">
        <v>0.14868000000000001</v>
      </c>
      <c r="V360" s="226">
        <f>ROUND(E360*U360,2)</f>
        <v>0.3</v>
      </c>
      <c r="W360" s="226"/>
      <c r="X360" s="226" t="s">
        <v>161</v>
      </c>
      <c r="Y360" s="215"/>
      <c r="Z360" s="215"/>
      <c r="AA360" s="215"/>
      <c r="AB360" s="215"/>
      <c r="AC360" s="215"/>
      <c r="AD360" s="215"/>
      <c r="AE360" s="215"/>
      <c r="AF360" s="215"/>
      <c r="AG360" s="215" t="s">
        <v>608</v>
      </c>
      <c r="AH360" s="215"/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15"/>
      <c r="BB360" s="215"/>
      <c r="BC360" s="215"/>
      <c r="BD360" s="215"/>
      <c r="BE360" s="215"/>
      <c r="BF360" s="215"/>
      <c r="BG360" s="215"/>
      <c r="BH360" s="215"/>
    </row>
    <row r="361" spans="1:60" outlineLevel="1">
      <c r="A361" s="249">
        <v>150</v>
      </c>
      <c r="B361" s="250" t="s">
        <v>628</v>
      </c>
      <c r="C361" s="264" t="s">
        <v>629</v>
      </c>
      <c r="D361" s="251" t="s">
        <v>186</v>
      </c>
      <c r="E361" s="252">
        <v>160</v>
      </c>
      <c r="F361" s="253"/>
      <c r="G361" s="254">
        <f>ROUND(E361*F361,2)</f>
        <v>0</v>
      </c>
      <c r="H361" s="253"/>
      <c r="I361" s="254">
        <f>ROUND(E361*H361,2)</f>
        <v>0</v>
      </c>
      <c r="J361" s="253"/>
      <c r="K361" s="254">
        <f>ROUND(E361*J361,2)</f>
        <v>0</v>
      </c>
      <c r="L361" s="254">
        <v>15</v>
      </c>
      <c r="M361" s="254">
        <f>G361*(1+L361/100)</f>
        <v>0</v>
      </c>
      <c r="N361" s="252">
        <v>1.6000000000000001E-4</v>
      </c>
      <c r="O361" s="252">
        <f>ROUND(E361*N361,2)</f>
        <v>0.03</v>
      </c>
      <c r="P361" s="252">
        <v>0</v>
      </c>
      <c r="Q361" s="252">
        <f>ROUND(E361*P361,2)</f>
        <v>0</v>
      </c>
      <c r="R361" s="254" t="s">
        <v>121</v>
      </c>
      <c r="S361" s="254" t="s">
        <v>160</v>
      </c>
      <c r="T361" s="255" t="s">
        <v>202</v>
      </c>
      <c r="U361" s="226">
        <v>7.0000000000000007E-2</v>
      </c>
      <c r="V361" s="226">
        <f>ROUND(E361*U361,2)</f>
        <v>11.2</v>
      </c>
      <c r="W361" s="226"/>
      <c r="X361" s="226" t="s">
        <v>161</v>
      </c>
      <c r="Y361" s="215"/>
      <c r="Z361" s="215"/>
      <c r="AA361" s="215"/>
      <c r="AB361" s="215"/>
      <c r="AC361" s="215"/>
      <c r="AD361" s="215"/>
      <c r="AE361" s="215"/>
      <c r="AF361" s="215"/>
      <c r="AG361" s="215" t="s">
        <v>608</v>
      </c>
      <c r="AH361" s="215"/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</row>
    <row r="362" spans="1:60" outlineLevel="1">
      <c r="A362" s="249">
        <v>151</v>
      </c>
      <c r="B362" s="250" t="s">
        <v>630</v>
      </c>
      <c r="C362" s="264" t="s">
        <v>631</v>
      </c>
      <c r="D362" s="251" t="s">
        <v>186</v>
      </c>
      <c r="E362" s="252">
        <v>90</v>
      </c>
      <c r="F362" s="253"/>
      <c r="G362" s="254">
        <f>ROUND(E362*F362,2)</f>
        <v>0</v>
      </c>
      <c r="H362" s="253"/>
      <c r="I362" s="254">
        <f>ROUND(E362*H362,2)</f>
        <v>0</v>
      </c>
      <c r="J362" s="253"/>
      <c r="K362" s="254">
        <f>ROUND(E362*J362,2)</f>
        <v>0</v>
      </c>
      <c r="L362" s="254">
        <v>15</v>
      </c>
      <c r="M362" s="254">
        <f>G362*(1+L362/100)</f>
        <v>0</v>
      </c>
      <c r="N362" s="252">
        <v>2.1000000000000001E-4</v>
      </c>
      <c r="O362" s="252">
        <f>ROUND(E362*N362,2)</f>
        <v>0.02</v>
      </c>
      <c r="P362" s="252">
        <v>0</v>
      </c>
      <c r="Q362" s="252">
        <f>ROUND(E362*P362,2)</f>
        <v>0</v>
      </c>
      <c r="R362" s="254" t="s">
        <v>121</v>
      </c>
      <c r="S362" s="254" t="s">
        <v>160</v>
      </c>
      <c r="T362" s="255" t="s">
        <v>202</v>
      </c>
      <c r="U362" s="226">
        <v>7.0000000000000007E-2</v>
      </c>
      <c r="V362" s="226">
        <f>ROUND(E362*U362,2)</f>
        <v>6.3</v>
      </c>
      <c r="W362" s="226"/>
      <c r="X362" s="226" t="s">
        <v>161</v>
      </c>
      <c r="Y362" s="215"/>
      <c r="Z362" s="215"/>
      <c r="AA362" s="215"/>
      <c r="AB362" s="215"/>
      <c r="AC362" s="215"/>
      <c r="AD362" s="215"/>
      <c r="AE362" s="215"/>
      <c r="AF362" s="215"/>
      <c r="AG362" s="215" t="s">
        <v>608</v>
      </c>
      <c r="AH362" s="215"/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</row>
    <row r="363" spans="1:60" outlineLevel="1">
      <c r="A363" s="249">
        <v>152</v>
      </c>
      <c r="B363" s="250" t="s">
        <v>632</v>
      </c>
      <c r="C363" s="264" t="s">
        <v>633</v>
      </c>
      <c r="D363" s="251" t="s">
        <v>186</v>
      </c>
      <c r="E363" s="252">
        <v>15</v>
      </c>
      <c r="F363" s="253"/>
      <c r="G363" s="254">
        <f>ROUND(E363*F363,2)</f>
        <v>0</v>
      </c>
      <c r="H363" s="253"/>
      <c r="I363" s="254">
        <f>ROUND(E363*H363,2)</f>
        <v>0</v>
      </c>
      <c r="J363" s="253"/>
      <c r="K363" s="254">
        <f>ROUND(E363*J363,2)</f>
        <v>0</v>
      </c>
      <c r="L363" s="254">
        <v>15</v>
      </c>
      <c r="M363" s="254">
        <f>G363*(1+L363/100)</f>
        <v>0</v>
      </c>
      <c r="N363" s="252">
        <v>5.5999999999999995E-4</v>
      </c>
      <c r="O363" s="252">
        <f>ROUND(E363*N363,2)</f>
        <v>0.01</v>
      </c>
      <c r="P363" s="252">
        <v>0</v>
      </c>
      <c r="Q363" s="252">
        <f>ROUND(E363*P363,2)</f>
        <v>0</v>
      </c>
      <c r="R363" s="254" t="s">
        <v>121</v>
      </c>
      <c r="S363" s="254" t="s">
        <v>160</v>
      </c>
      <c r="T363" s="255" t="s">
        <v>160</v>
      </c>
      <c r="U363" s="226">
        <v>7.3679999999999995E-2</v>
      </c>
      <c r="V363" s="226">
        <f>ROUND(E363*U363,2)</f>
        <v>1.1100000000000001</v>
      </c>
      <c r="W363" s="226"/>
      <c r="X363" s="226" t="s">
        <v>161</v>
      </c>
      <c r="Y363" s="215"/>
      <c r="Z363" s="215"/>
      <c r="AA363" s="215"/>
      <c r="AB363" s="215"/>
      <c r="AC363" s="215"/>
      <c r="AD363" s="215"/>
      <c r="AE363" s="215"/>
      <c r="AF363" s="215"/>
      <c r="AG363" s="215" t="s">
        <v>162</v>
      </c>
      <c r="AH363" s="215"/>
      <c r="AI363" s="215"/>
      <c r="AJ363" s="215"/>
      <c r="AK363" s="215"/>
      <c r="AL363" s="215"/>
      <c r="AM363" s="215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</row>
    <row r="364" spans="1:60" outlineLevel="1">
      <c r="A364" s="249">
        <v>153</v>
      </c>
      <c r="B364" s="250" t="s">
        <v>634</v>
      </c>
      <c r="C364" s="264" t="s">
        <v>635</v>
      </c>
      <c r="D364" s="251" t="s">
        <v>176</v>
      </c>
      <c r="E364" s="252">
        <v>25</v>
      </c>
      <c r="F364" s="253"/>
      <c r="G364" s="254">
        <f>ROUND(E364*F364,2)</f>
        <v>0</v>
      </c>
      <c r="H364" s="253"/>
      <c r="I364" s="254">
        <f>ROUND(E364*H364,2)</f>
        <v>0</v>
      </c>
      <c r="J364" s="253"/>
      <c r="K364" s="254">
        <f>ROUND(E364*J364,2)</f>
        <v>0</v>
      </c>
      <c r="L364" s="254">
        <v>15</v>
      </c>
      <c r="M364" s="254">
        <f>G364*(1+L364/100)</f>
        <v>0</v>
      </c>
      <c r="N364" s="252">
        <v>0</v>
      </c>
      <c r="O364" s="252">
        <f>ROUND(E364*N364,2)</f>
        <v>0</v>
      </c>
      <c r="P364" s="252">
        <v>0</v>
      </c>
      <c r="Q364" s="252">
        <f>ROUND(E364*P364,2)</f>
        <v>0</v>
      </c>
      <c r="R364" s="254"/>
      <c r="S364" s="254" t="s">
        <v>160</v>
      </c>
      <c r="T364" s="255" t="s">
        <v>202</v>
      </c>
      <c r="U364" s="226">
        <v>0.33050000000000002</v>
      </c>
      <c r="V364" s="226">
        <f>ROUND(E364*U364,2)</f>
        <v>8.26</v>
      </c>
      <c r="W364" s="226"/>
      <c r="X364" s="226" t="s">
        <v>161</v>
      </c>
      <c r="Y364" s="215"/>
      <c r="Z364" s="215"/>
      <c r="AA364" s="215"/>
      <c r="AB364" s="215"/>
      <c r="AC364" s="215"/>
      <c r="AD364" s="215"/>
      <c r="AE364" s="215"/>
      <c r="AF364" s="215"/>
      <c r="AG364" s="215" t="s">
        <v>608</v>
      </c>
      <c r="AH364" s="215"/>
      <c r="AI364" s="215"/>
      <c r="AJ364" s="215"/>
      <c r="AK364" s="215"/>
      <c r="AL364" s="215"/>
      <c r="AM364" s="215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</row>
    <row r="365" spans="1:60" outlineLevel="1">
      <c r="A365" s="249">
        <v>154</v>
      </c>
      <c r="B365" s="250" t="s">
        <v>636</v>
      </c>
      <c r="C365" s="264" t="s">
        <v>637</v>
      </c>
      <c r="D365" s="251" t="s">
        <v>176</v>
      </c>
      <c r="E365" s="252">
        <v>1</v>
      </c>
      <c r="F365" s="253"/>
      <c r="G365" s="254">
        <f>ROUND(E365*F365,2)</f>
        <v>0</v>
      </c>
      <c r="H365" s="253"/>
      <c r="I365" s="254">
        <f>ROUND(E365*H365,2)</f>
        <v>0</v>
      </c>
      <c r="J365" s="253"/>
      <c r="K365" s="254">
        <f>ROUND(E365*J365,2)</f>
        <v>0</v>
      </c>
      <c r="L365" s="254">
        <v>15</v>
      </c>
      <c r="M365" s="254">
        <f>G365*(1+L365/100)</f>
        <v>0</v>
      </c>
      <c r="N365" s="252">
        <v>0</v>
      </c>
      <c r="O365" s="252">
        <f>ROUND(E365*N365,2)</f>
        <v>0</v>
      </c>
      <c r="P365" s="252">
        <v>0</v>
      </c>
      <c r="Q365" s="252">
        <f>ROUND(E365*P365,2)</f>
        <v>0</v>
      </c>
      <c r="R365" s="254"/>
      <c r="S365" s="254" t="s">
        <v>160</v>
      </c>
      <c r="T365" s="255" t="s">
        <v>202</v>
      </c>
      <c r="U365" s="226">
        <v>0.35</v>
      </c>
      <c r="V365" s="226">
        <f>ROUND(E365*U365,2)</f>
        <v>0.35</v>
      </c>
      <c r="W365" s="226"/>
      <c r="X365" s="226" t="s">
        <v>161</v>
      </c>
      <c r="Y365" s="215"/>
      <c r="Z365" s="215"/>
      <c r="AA365" s="215"/>
      <c r="AB365" s="215"/>
      <c r="AC365" s="215"/>
      <c r="AD365" s="215"/>
      <c r="AE365" s="215"/>
      <c r="AF365" s="215"/>
      <c r="AG365" s="215" t="s">
        <v>608</v>
      </c>
      <c r="AH365" s="215"/>
      <c r="AI365" s="215"/>
      <c r="AJ365" s="215"/>
      <c r="AK365" s="215"/>
      <c r="AL365" s="215"/>
      <c r="AM365" s="215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15"/>
      <c r="BB365" s="215"/>
      <c r="BC365" s="215"/>
      <c r="BD365" s="215"/>
      <c r="BE365" s="215"/>
      <c r="BF365" s="215"/>
      <c r="BG365" s="215"/>
      <c r="BH365" s="215"/>
    </row>
    <row r="366" spans="1:60" outlineLevel="1">
      <c r="A366" s="249">
        <v>155</v>
      </c>
      <c r="B366" s="250" t="s">
        <v>638</v>
      </c>
      <c r="C366" s="264" t="s">
        <v>639</v>
      </c>
      <c r="D366" s="251" t="s">
        <v>308</v>
      </c>
      <c r="E366" s="252">
        <v>1</v>
      </c>
      <c r="F366" s="253"/>
      <c r="G366" s="254">
        <f>ROUND(E366*F366,2)</f>
        <v>0</v>
      </c>
      <c r="H366" s="253"/>
      <c r="I366" s="254">
        <f>ROUND(E366*H366,2)</f>
        <v>0</v>
      </c>
      <c r="J366" s="253"/>
      <c r="K366" s="254">
        <f>ROUND(E366*J366,2)</f>
        <v>0</v>
      </c>
      <c r="L366" s="254">
        <v>15</v>
      </c>
      <c r="M366" s="254">
        <f>G366*(1+L366/100)</f>
        <v>0</v>
      </c>
      <c r="N366" s="252">
        <v>0</v>
      </c>
      <c r="O366" s="252">
        <f>ROUND(E366*N366,2)</f>
        <v>0</v>
      </c>
      <c r="P366" s="252">
        <v>0</v>
      </c>
      <c r="Q366" s="252">
        <f>ROUND(E366*P366,2)</f>
        <v>0</v>
      </c>
      <c r="R366" s="254"/>
      <c r="S366" s="254" t="s">
        <v>201</v>
      </c>
      <c r="T366" s="255" t="s">
        <v>202</v>
      </c>
      <c r="U366" s="226">
        <v>0</v>
      </c>
      <c r="V366" s="226">
        <f>ROUND(E366*U366,2)</f>
        <v>0</v>
      </c>
      <c r="W366" s="226"/>
      <c r="X366" s="226" t="s">
        <v>161</v>
      </c>
      <c r="Y366" s="215"/>
      <c r="Z366" s="215"/>
      <c r="AA366" s="215"/>
      <c r="AB366" s="215"/>
      <c r="AC366" s="215"/>
      <c r="AD366" s="215"/>
      <c r="AE366" s="215"/>
      <c r="AF366" s="215"/>
      <c r="AG366" s="215" t="s">
        <v>608</v>
      </c>
      <c r="AH366" s="215"/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  <c r="BB366" s="215"/>
      <c r="BC366" s="215"/>
      <c r="BD366" s="215"/>
      <c r="BE366" s="215"/>
      <c r="BF366" s="215"/>
      <c r="BG366" s="215"/>
      <c r="BH366" s="215"/>
    </row>
    <row r="367" spans="1:60" ht="20.399999999999999" outlineLevel="1">
      <c r="A367" s="249">
        <v>156</v>
      </c>
      <c r="B367" s="250" t="s">
        <v>640</v>
      </c>
      <c r="C367" s="264" t="s">
        <v>641</v>
      </c>
      <c r="D367" s="251" t="s">
        <v>186</v>
      </c>
      <c r="E367" s="252">
        <v>15</v>
      </c>
      <c r="F367" s="253"/>
      <c r="G367" s="254">
        <f>ROUND(E367*F367,2)</f>
        <v>0</v>
      </c>
      <c r="H367" s="253"/>
      <c r="I367" s="254">
        <f>ROUND(E367*H367,2)</f>
        <v>0</v>
      </c>
      <c r="J367" s="253"/>
      <c r="K367" s="254">
        <f>ROUND(E367*J367,2)</f>
        <v>0</v>
      </c>
      <c r="L367" s="254">
        <v>15</v>
      </c>
      <c r="M367" s="254">
        <f>G367*(1+L367/100)</f>
        <v>0</v>
      </c>
      <c r="N367" s="252">
        <v>6.4000000000000005E-4</v>
      </c>
      <c r="O367" s="252">
        <f>ROUND(E367*N367,2)</f>
        <v>0.01</v>
      </c>
      <c r="P367" s="252">
        <v>0</v>
      </c>
      <c r="Q367" s="252">
        <f>ROUND(E367*P367,2)</f>
        <v>0</v>
      </c>
      <c r="R367" s="254"/>
      <c r="S367" s="254" t="s">
        <v>201</v>
      </c>
      <c r="T367" s="255" t="s">
        <v>160</v>
      </c>
      <c r="U367" s="226">
        <v>6.2700000000000006E-2</v>
      </c>
      <c r="V367" s="226">
        <f>ROUND(E367*U367,2)</f>
        <v>0.94</v>
      </c>
      <c r="W367" s="226"/>
      <c r="X367" s="226" t="s">
        <v>161</v>
      </c>
      <c r="Y367" s="215"/>
      <c r="Z367" s="215"/>
      <c r="AA367" s="215"/>
      <c r="AB367" s="215"/>
      <c r="AC367" s="215"/>
      <c r="AD367" s="215"/>
      <c r="AE367" s="215"/>
      <c r="AF367" s="215"/>
      <c r="AG367" s="215" t="s">
        <v>608</v>
      </c>
      <c r="AH367" s="215"/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5"/>
      <c r="AX367" s="215"/>
      <c r="AY367" s="215"/>
      <c r="AZ367" s="215"/>
      <c r="BA367" s="215"/>
      <c r="BB367" s="215"/>
      <c r="BC367" s="215"/>
      <c r="BD367" s="215"/>
      <c r="BE367" s="215"/>
      <c r="BF367" s="215"/>
      <c r="BG367" s="215"/>
      <c r="BH367" s="215"/>
    </row>
    <row r="368" spans="1:60" outlineLevel="1">
      <c r="A368" s="249">
        <v>157</v>
      </c>
      <c r="B368" s="250" t="s">
        <v>642</v>
      </c>
      <c r="C368" s="264" t="s">
        <v>643</v>
      </c>
      <c r="D368" s="251" t="s">
        <v>327</v>
      </c>
      <c r="E368" s="252">
        <v>6</v>
      </c>
      <c r="F368" s="253"/>
      <c r="G368" s="254">
        <f>ROUND(E368*F368,2)</f>
        <v>0</v>
      </c>
      <c r="H368" s="253"/>
      <c r="I368" s="254">
        <f>ROUND(E368*H368,2)</f>
        <v>0</v>
      </c>
      <c r="J368" s="253"/>
      <c r="K368" s="254">
        <f>ROUND(E368*J368,2)</f>
        <v>0</v>
      </c>
      <c r="L368" s="254">
        <v>15</v>
      </c>
      <c r="M368" s="254">
        <f>G368*(1+L368/100)</f>
        <v>0</v>
      </c>
      <c r="N368" s="252">
        <v>0</v>
      </c>
      <c r="O368" s="252">
        <f>ROUND(E368*N368,2)</f>
        <v>0</v>
      </c>
      <c r="P368" s="252">
        <v>0</v>
      </c>
      <c r="Q368" s="252">
        <f>ROUND(E368*P368,2)</f>
        <v>0</v>
      </c>
      <c r="R368" s="254"/>
      <c r="S368" s="254" t="s">
        <v>201</v>
      </c>
      <c r="T368" s="255" t="s">
        <v>202</v>
      </c>
      <c r="U368" s="226">
        <v>0</v>
      </c>
      <c r="V368" s="226">
        <f>ROUND(E368*U368,2)</f>
        <v>0</v>
      </c>
      <c r="W368" s="226"/>
      <c r="X368" s="226" t="s">
        <v>161</v>
      </c>
      <c r="Y368" s="215"/>
      <c r="Z368" s="215"/>
      <c r="AA368" s="215"/>
      <c r="AB368" s="215"/>
      <c r="AC368" s="215"/>
      <c r="AD368" s="215"/>
      <c r="AE368" s="215"/>
      <c r="AF368" s="215"/>
      <c r="AG368" s="215" t="s">
        <v>608</v>
      </c>
      <c r="AH368" s="215"/>
      <c r="AI368" s="215"/>
      <c r="AJ368" s="215"/>
      <c r="AK368" s="215"/>
      <c r="AL368" s="215"/>
      <c r="AM368" s="215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</row>
    <row r="369" spans="1:60" outlineLevel="1">
      <c r="A369" s="249">
        <v>158</v>
      </c>
      <c r="B369" s="250" t="s">
        <v>644</v>
      </c>
      <c r="C369" s="264" t="s">
        <v>645</v>
      </c>
      <c r="D369" s="251" t="s">
        <v>327</v>
      </c>
      <c r="E369" s="252">
        <v>5</v>
      </c>
      <c r="F369" s="253"/>
      <c r="G369" s="254">
        <f>ROUND(E369*F369,2)</f>
        <v>0</v>
      </c>
      <c r="H369" s="253"/>
      <c r="I369" s="254">
        <f>ROUND(E369*H369,2)</f>
        <v>0</v>
      </c>
      <c r="J369" s="253"/>
      <c r="K369" s="254">
        <f>ROUND(E369*J369,2)</f>
        <v>0</v>
      </c>
      <c r="L369" s="254">
        <v>15</v>
      </c>
      <c r="M369" s="254">
        <f>G369*(1+L369/100)</f>
        <v>0</v>
      </c>
      <c r="N369" s="252">
        <v>0</v>
      </c>
      <c r="O369" s="252">
        <f>ROUND(E369*N369,2)</f>
        <v>0</v>
      </c>
      <c r="P369" s="252">
        <v>0</v>
      </c>
      <c r="Q369" s="252">
        <f>ROUND(E369*P369,2)</f>
        <v>0</v>
      </c>
      <c r="R369" s="254"/>
      <c r="S369" s="254" t="s">
        <v>201</v>
      </c>
      <c r="T369" s="255" t="s">
        <v>202</v>
      </c>
      <c r="U369" s="226">
        <v>0</v>
      </c>
      <c r="V369" s="226">
        <f>ROUND(E369*U369,2)</f>
        <v>0</v>
      </c>
      <c r="W369" s="226"/>
      <c r="X369" s="226" t="s">
        <v>161</v>
      </c>
      <c r="Y369" s="215"/>
      <c r="Z369" s="215"/>
      <c r="AA369" s="215"/>
      <c r="AB369" s="215"/>
      <c r="AC369" s="215"/>
      <c r="AD369" s="215"/>
      <c r="AE369" s="215"/>
      <c r="AF369" s="215"/>
      <c r="AG369" s="215" t="s">
        <v>608</v>
      </c>
      <c r="AH369" s="215"/>
      <c r="AI369" s="215"/>
      <c r="AJ369" s="215"/>
      <c r="AK369" s="215"/>
      <c r="AL369" s="215"/>
      <c r="AM369" s="215"/>
      <c r="AN369" s="215"/>
      <c r="AO369" s="215"/>
      <c r="AP369" s="215"/>
      <c r="AQ369" s="215"/>
      <c r="AR369" s="215"/>
      <c r="AS369" s="215"/>
      <c r="AT369" s="215"/>
      <c r="AU369" s="215"/>
      <c r="AV369" s="215"/>
      <c r="AW369" s="215"/>
      <c r="AX369" s="215"/>
      <c r="AY369" s="215"/>
      <c r="AZ369" s="215"/>
      <c r="BA369" s="215"/>
      <c r="BB369" s="215"/>
      <c r="BC369" s="215"/>
      <c r="BD369" s="215"/>
      <c r="BE369" s="215"/>
      <c r="BF369" s="215"/>
      <c r="BG369" s="215"/>
      <c r="BH369" s="215"/>
    </row>
    <row r="370" spans="1:60" outlineLevel="1">
      <c r="A370" s="249">
        <v>159</v>
      </c>
      <c r="B370" s="250" t="s">
        <v>646</v>
      </c>
      <c r="C370" s="264" t="s">
        <v>647</v>
      </c>
      <c r="D370" s="251" t="s">
        <v>308</v>
      </c>
      <c r="E370" s="252">
        <v>1</v>
      </c>
      <c r="F370" s="253"/>
      <c r="G370" s="254">
        <f>ROUND(E370*F370,2)</f>
        <v>0</v>
      </c>
      <c r="H370" s="253"/>
      <c r="I370" s="254">
        <f>ROUND(E370*H370,2)</f>
        <v>0</v>
      </c>
      <c r="J370" s="253"/>
      <c r="K370" s="254">
        <f>ROUND(E370*J370,2)</f>
        <v>0</v>
      </c>
      <c r="L370" s="254">
        <v>15</v>
      </c>
      <c r="M370" s="254">
        <f>G370*(1+L370/100)</f>
        <v>0</v>
      </c>
      <c r="N370" s="252">
        <v>0</v>
      </c>
      <c r="O370" s="252">
        <f>ROUND(E370*N370,2)</f>
        <v>0</v>
      </c>
      <c r="P370" s="252">
        <v>0</v>
      </c>
      <c r="Q370" s="252">
        <f>ROUND(E370*P370,2)</f>
        <v>0</v>
      </c>
      <c r="R370" s="254"/>
      <c r="S370" s="254" t="s">
        <v>201</v>
      </c>
      <c r="T370" s="255" t="s">
        <v>202</v>
      </c>
      <c r="U370" s="226">
        <v>0</v>
      </c>
      <c r="V370" s="226">
        <f>ROUND(E370*U370,2)</f>
        <v>0</v>
      </c>
      <c r="W370" s="226"/>
      <c r="X370" s="226" t="s">
        <v>161</v>
      </c>
      <c r="Y370" s="215"/>
      <c r="Z370" s="215"/>
      <c r="AA370" s="215"/>
      <c r="AB370" s="215"/>
      <c r="AC370" s="215"/>
      <c r="AD370" s="215"/>
      <c r="AE370" s="215"/>
      <c r="AF370" s="215"/>
      <c r="AG370" s="215" t="s">
        <v>608</v>
      </c>
      <c r="AH370" s="215"/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</row>
    <row r="371" spans="1:60" ht="30.6" outlineLevel="1">
      <c r="A371" s="249">
        <v>160</v>
      </c>
      <c r="B371" s="250" t="s">
        <v>648</v>
      </c>
      <c r="C371" s="264" t="s">
        <v>649</v>
      </c>
      <c r="D371" s="251" t="s">
        <v>186</v>
      </c>
      <c r="E371" s="252">
        <v>15</v>
      </c>
      <c r="F371" s="253"/>
      <c r="G371" s="254">
        <f>ROUND(E371*F371,2)</f>
        <v>0</v>
      </c>
      <c r="H371" s="253"/>
      <c r="I371" s="254">
        <f>ROUND(E371*H371,2)</f>
        <v>0</v>
      </c>
      <c r="J371" s="253"/>
      <c r="K371" s="254">
        <f>ROUND(E371*J371,2)</f>
        <v>0</v>
      </c>
      <c r="L371" s="254">
        <v>15</v>
      </c>
      <c r="M371" s="254">
        <f>G371*(1+L371/100)</f>
        <v>0</v>
      </c>
      <c r="N371" s="252">
        <v>8.0000000000000007E-5</v>
      </c>
      <c r="O371" s="252">
        <f>ROUND(E371*N371,2)</f>
        <v>0</v>
      </c>
      <c r="P371" s="252">
        <v>0</v>
      </c>
      <c r="Q371" s="252">
        <f>ROUND(E371*P371,2)</f>
        <v>0</v>
      </c>
      <c r="R371" s="254" t="s">
        <v>209</v>
      </c>
      <c r="S371" s="254" t="s">
        <v>160</v>
      </c>
      <c r="T371" s="255" t="s">
        <v>202</v>
      </c>
      <c r="U371" s="226">
        <v>0</v>
      </c>
      <c r="V371" s="226">
        <f>ROUND(E371*U371,2)</f>
        <v>0</v>
      </c>
      <c r="W371" s="226"/>
      <c r="X371" s="226" t="s">
        <v>203</v>
      </c>
      <c r="Y371" s="215"/>
      <c r="Z371" s="215"/>
      <c r="AA371" s="215"/>
      <c r="AB371" s="215"/>
      <c r="AC371" s="215"/>
      <c r="AD371" s="215"/>
      <c r="AE371" s="215"/>
      <c r="AF371" s="215"/>
      <c r="AG371" s="215" t="s">
        <v>395</v>
      </c>
      <c r="AH371" s="215"/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</row>
    <row r="372" spans="1:60" ht="30.6" outlineLevel="1">
      <c r="A372" s="249">
        <v>161</v>
      </c>
      <c r="B372" s="250" t="s">
        <v>650</v>
      </c>
      <c r="C372" s="264" t="s">
        <v>651</v>
      </c>
      <c r="D372" s="251" t="s">
        <v>186</v>
      </c>
      <c r="E372" s="252">
        <v>2</v>
      </c>
      <c r="F372" s="253"/>
      <c r="G372" s="254">
        <f>ROUND(E372*F372,2)</f>
        <v>0</v>
      </c>
      <c r="H372" s="253"/>
      <c r="I372" s="254">
        <f>ROUND(E372*H372,2)</f>
        <v>0</v>
      </c>
      <c r="J372" s="253"/>
      <c r="K372" s="254">
        <f>ROUND(E372*J372,2)</f>
        <v>0</v>
      </c>
      <c r="L372" s="254">
        <v>15</v>
      </c>
      <c r="M372" s="254">
        <f>G372*(1+L372/100)</f>
        <v>0</v>
      </c>
      <c r="N372" s="252">
        <v>6.0000000000000002E-5</v>
      </c>
      <c r="O372" s="252">
        <f>ROUND(E372*N372,2)</f>
        <v>0</v>
      </c>
      <c r="P372" s="252">
        <v>0</v>
      </c>
      <c r="Q372" s="252">
        <f>ROUND(E372*P372,2)</f>
        <v>0</v>
      </c>
      <c r="R372" s="254" t="s">
        <v>209</v>
      </c>
      <c r="S372" s="254" t="s">
        <v>160</v>
      </c>
      <c r="T372" s="255" t="s">
        <v>202</v>
      </c>
      <c r="U372" s="226">
        <v>0</v>
      </c>
      <c r="V372" s="226">
        <f>ROUND(E372*U372,2)</f>
        <v>0</v>
      </c>
      <c r="W372" s="226"/>
      <c r="X372" s="226" t="s">
        <v>203</v>
      </c>
      <c r="Y372" s="215"/>
      <c r="Z372" s="215"/>
      <c r="AA372" s="215"/>
      <c r="AB372" s="215"/>
      <c r="AC372" s="215"/>
      <c r="AD372" s="215"/>
      <c r="AE372" s="215"/>
      <c r="AF372" s="215"/>
      <c r="AG372" s="215" t="s">
        <v>395</v>
      </c>
      <c r="AH372" s="215"/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</row>
    <row r="373" spans="1:60" outlineLevel="1">
      <c r="A373" s="249">
        <v>162</v>
      </c>
      <c r="B373" s="250" t="s">
        <v>652</v>
      </c>
      <c r="C373" s="264" t="s">
        <v>653</v>
      </c>
      <c r="D373" s="251" t="s">
        <v>176</v>
      </c>
      <c r="E373" s="252">
        <v>9</v>
      </c>
      <c r="F373" s="253"/>
      <c r="G373" s="254">
        <f>ROUND(E373*F373,2)</f>
        <v>0</v>
      </c>
      <c r="H373" s="253"/>
      <c r="I373" s="254">
        <f>ROUND(E373*H373,2)</f>
        <v>0</v>
      </c>
      <c r="J373" s="253"/>
      <c r="K373" s="254">
        <f>ROUND(E373*J373,2)</f>
        <v>0</v>
      </c>
      <c r="L373" s="254">
        <v>15</v>
      </c>
      <c r="M373" s="254">
        <f>G373*(1+L373/100)</f>
        <v>0</v>
      </c>
      <c r="N373" s="252">
        <v>1.0000000000000001E-5</v>
      </c>
      <c r="O373" s="252">
        <f>ROUND(E373*N373,2)</f>
        <v>0</v>
      </c>
      <c r="P373" s="252">
        <v>0</v>
      </c>
      <c r="Q373" s="252">
        <f>ROUND(E373*P373,2)</f>
        <v>0</v>
      </c>
      <c r="R373" s="254" t="s">
        <v>209</v>
      </c>
      <c r="S373" s="254" t="s">
        <v>160</v>
      </c>
      <c r="T373" s="255" t="s">
        <v>202</v>
      </c>
      <c r="U373" s="226">
        <v>0</v>
      </c>
      <c r="V373" s="226">
        <f>ROUND(E373*U373,2)</f>
        <v>0</v>
      </c>
      <c r="W373" s="226"/>
      <c r="X373" s="226" t="s">
        <v>203</v>
      </c>
      <c r="Y373" s="215"/>
      <c r="Z373" s="215"/>
      <c r="AA373" s="215"/>
      <c r="AB373" s="215"/>
      <c r="AC373" s="215"/>
      <c r="AD373" s="215"/>
      <c r="AE373" s="215"/>
      <c r="AF373" s="215"/>
      <c r="AG373" s="215" t="s">
        <v>395</v>
      </c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</row>
    <row r="374" spans="1:60" outlineLevel="1">
      <c r="A374" s="249">
        <v>163</v>
      </c>
      <c r="B374" s="250" t="s">
        <v>654</v>
      </c>
      <c r="C374" s="264" t="s">
        <v>655</v>
      </c>
      <c r="D374" s="251" t="s">
        <v>176</v>
      </c>
      <c r="E374" s="252">
        <v>2</v>
      </c>
      <c r="F374" s="253"/>
      <c r="G374" s="254">
        <f>ROUND(E374*F374,2)</f>
        <v>0</v>
      </c>
      <c r="H374" s="253"/>
      <c r="I374" s="254">
        <f>ROUND(E374*H374,2)</f>
        <v>0</v>
      </c>
      <c r="J374" s="253"/>
      <c r="K374" s="254">
        <f>ROUND(E374*J374,2)</f>
        <v>0</v>
      </c>
      <c r="L374" s="254">
        <v>15</v>
      </c>
      <c r="M374" s="254">
        <f>G374*(1+L374/100)</f>
        <v>0</v>
      </c>
      <c r="N374" s="252">
        <v>2.4000000000000001E-4</v>
      </c>
      <c r="O374" s="252">
        <f>ROUND(E374*N374,2)</f>
        <v>0</v>
      </c>
      <c r="P374" s="252">
        <v>0</v>
      </c>
      <c r="Q374" s="252">
        <f>ROUND(E374*P374,2)</f>
        <v>0</v>
      </c>
      <c r="R374" s="254" t="s">
        <v>209</v>
      </c>
      <c r="S374" s="254" t="s">
        <v>160</v>
      </c>
      <c r="T374" s="255" t="s">
        <v>202</v>
      </c>
      <c r="U374" s="226">
        <v>0</v>
      </c>
      <c r="V374" s="226">
        <f>ROUND(E374*U374,2)</f>
        <v>0</v>
      </c>
      <c r="W374" s="226"/>
      <c r="X374" s="226" t="s">
        <v>203</v>
      </c>
      <c r="Y374" s="215"/>
      <c r="Z374" s="215"/>
      <c r="AA374" s="215"/>
      <c r="AB374" s="215"/>
      <c r="AC374" s="215"/>
      <c r="AD374" s="215"/>
      <c r="AE374" s="215"/>
      <c r="AF374" s="215"/>
      <c r="AG374" s="215" t="s">
        <v>395</v>
      </c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</row>
    <row r="375" spans="1:60" outlineLevel="1">
      <c r="A375" s="249">
        <v>164</v>
      </c>
      <c r="B375" s="250" t="s">
        <v>656</v>
      </c>
      <c r="C375" s="264" t="s">
        <v>657</v>
      </c>
      <c r="D375" s="251" t="s">
        <v>176</v>
      </c>
      <c r="E375" s="252">
        <v>11</v>
      </c>
      <c r="F375" s="253"/>
      <c r="G375" s="254">
        <f>ROUND(E375*F375,2)</f>
        <v>0</v>
      </c>
      <c r="H375" s="253"/>
      <c r="I375" s="254">
        <f>ROUND(E375*H375,2)</f>
        <v>0</v>
      </c>
      <c r="J375" s="253"/>
      <c r="K375" s="254">
        <f>ROUND(E375*J375,2)</f>
        <v>0</v>
      </c>
      <c r="L375" s="254">
        <v>15</v>
      </c>
      <c r="M375" s="254">
        <f>G375*(1+L375/100)</f>
        <v>0</v>
      </c>
      <c r="N375" s="252">
        <v>1.0000000000000001E-5</v>
      </c>
      <c r="O375" s="252">
        <f>ROUND(E375*N375,2)</f>
        <v>0</v>
      </c>
      <c r="P375" s="252">
        <v>0</v>
      </c>
      <c r="Q375" s="252">
        <f>ROUND(E375*P375,2)</f>
        <v>0</v>
      </c>
      <c r="R375" s="254" t="s">
        <v>209</v>
      </c>
      <c r="S375" s="254" t="s">
        <v>160</v>
      </c>
      <c r="T375" s="255" t="s">
        <v>202</v>
      </c>
      <c r="U375" s="226">
        <v>0</v>
      </c>
      <c r="V375" s="226">
        <f>ROUND(E375*U375,2)</f>
        <v>0</v>
      </c>
      <c r="W375" s="226"/>
      <c r="X375" s="226" t="s">
        <v>203</v>
      </c>
      <c r="Y375" s="215"/>
      <c r="Z375" s="215"/>
      <c r="AA375" s="215"/>
      <c r="AB375" s="215"/>
      <c r="AC375" s="215"/>
      <c r="AD375" s="215"/>
      <c r="AE375" s="215"/>
      <c r="AF375" s="215"/>
      <c r="AG375" s="215" t="s">
        <v>395</v>
      </c>
      <c r="AH375" s="215"/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</row>
    <row r="376" spans="1:60" outlineLevel="1">
      <c r="A376" s="249">
        <v>165</v>
      </c>
      <c r="B376" s="250" t="s">
        <v>658</v>
      </c>
      <c r="C376" s="264" t="s">
        <v>659</v>
      </c>
      <c r="D376" s="251" t="s">
        <v>176</v>
      </c>
      <c r="E376" s="252">
        <v>11</v>
      </c>
      <c r="F376" s="253"/>
      <c r="G376" s="254">
        <f>ROUND(E376*F376,2)</f>
        <v>0</v>
      </c>
      <c r="H376" s="253"/>
      <c r="I376" s="254">
        <f>ROUND(E376*H376,2)</f>
        <v>0</v>
      </c>
      <c r="J376" s="253"/>
      <c r="K376" s="254">
        <f>ROUND(E376*J376,2)</f>
        <v>0</v>
      </c>
      <c r="L376" s="254">
        <v>15</v>
      </c>
      <c r="M376" s="254">
        <f>G376*(1+L376/100)</f>
        <v>0</v>
      </c>
      <c r="N376" s="252">
        <v>5.0000000000000002E-5</v>
      </c>
      <c r="O376" s="252">
        <f>ROUND(E376*N376,2)</f>
        <v>0</v>
      </c>
      <c r="P376" s="252">
        <v>0</v>
      </c>
      <c r="Q376" s="252">
        <f>ROUND(E376*P376,2)</f>
        <v>0</v>
      </c>
      <c r="R376" s="254" t="s">
        <v>209</v>
      </c>
      <c r="S376" s="254" t="s">
        <v>160</v>
      </c>
      <c r="T376" s="255" t="s">
        <v>202</v>
      </c>
      <c r="U376" s="226">
        <v>0</v>
      </c>
      <c r="V376" s="226">
        <f>ROUND(E376*U376,2)</f>
        <v>0</v>
      </c>
      <c r="W376" s="226"/>
      <c r="X376" s="226" t="s">
        <v>203</v>
      </c>
      <c r="Y376" s="215"/>
      <c r="Z376" s="215"/>
      <c r="AA376" s="215"/>
      <c r="AB376" s="215"/>
      <c r="AC376" s="215"/>
      <c r="AD376" s="215"/>
      <c r="AE376" s="215"/>
      <c r="AF376" s="215"/>
      <c r="AG376" s="215" t="s">
        <v>395</v>
      </c>
      <c r="AH376" s="215"/>
      <c r="AI376" s="215"/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</row>
    <row r="377" spans="1:60" outlineLevel="1">
      <c r="A377" s="249">
        <v>166</v>
      </c>
      <c r="B377" s="250" t="s">
        <v>660</v>
      </c>
      <c r="C377" s="264" t="s">
        <v>661</v>
      </c>
      <c r="D377" s="251" t="s">
        <v>176</v>
      </c>
      <c r="E377" s="252">
        <v>2</v>
      </c>
      <c r="F377" s="253"/>
      <c r="G377" s="254">
        <f>ROUND(E377*F377,2)</f>
        <v>0</v>
      </c>
      <c r="H377" s="253"/>
      <c r="I377" s="254">
        <f>ROUND(E377*H377,2)</f>
        <v>0</v>
      </c>
      <c r="J377" s="253"/>
      <c r="K377" s="254">
        <f>ROUND(E377*J377,2)</f>
        <v>0</v>
      </c>
      <c r="L377" s="254">
        <v>15</v>
      </c>
      <c r="M377" s="254">
        <f>G377*(1+L377/100)</f>
        <v>0</v>
      </c>
      <c r="N377" s="252">
        <v>0</v>
      </c>
      <c r="O377" s="252">
        <f>ROUND(E377*N377,2)</f>
        <v>0</v>
      </c>
      <c r="P377" s="252">
        <v>0</v>
      </c>
      <c r="Q377" s="252">
        <f>ROUND(E377*P377,2)</f>
        <v>0</v>
      </c>
      <c r="R377" s="254" t="s">
        <v>209</v>
      </c>
      <c r="S377" s="254" t="s">
        <v>160</v>
      </c>
      <c r="T377" s="255" t="s">
        <v>202</v>
      </c>
      <c r="U377" s="226">
        <v>0</v>
      </c>
      <c r="V377" s="226">
        <f>ROUND(E377*U377,2)</f>
        <v>0</v>
      </c>
      <c r="W377" s="226"/>
      <c r="X377" s="226" t="s">
        <v>203</v>
      </c>
      <c r="Y377" s="215"/>
      <c r="Z377" s="215"/>
      <c r="AA377" s="215"/>
      <c r="AB377" s="215"/>
      <c r="AC377" s="215"/>
      <c r="AD377" s="215"/>
      <c r="AE377" s="215"/>
      <c r="AF377" s="215"/>
      <c r="AG377" s="215" t="s">
        <v>395</v>
      </c>
      <c r="AH377" s="215"/>
      <c r="AI377" s="215"/>
      <c r="AJ377" s="215"/>
      <c r="AK377" s="215"/>
      <c r="AL377" s="215"/>
      <c r="AM377" s="215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5"/>
      <c r="AX377" s="215"/>
      <c r="AY377" s="215"/>
      <c r="AZ377" s="215"/>
      <c r="BA377" s="215"/>
      <c r="BB377" s="215"/>
      <c r="BC377" s="215"/>
      <c r="BD377" s="215"/>
      <c r="BE377" s="215"/>
      <c r="BF377" s="215"/>
      <c r="BG377" s="215"/>
      <c r="BH377" s="215"/>
    </row>
    <row r="378" spans="1:60" outlineLevel="1">
      <c r="A378" s="249">
        <v>167</v>
      </c>
      <c r="B378" s="250" t="s">
        <v>662</v>
      </c>
      <c r="C378" s="264" t="s">
        <v>663</v>
      </c>
      <c r="D378" s="251" t="s">
        <v>176</v>
      </c>
      <c r="E378" s="252">
        <v>25</v>
      </c>
      <c r="F378" s="253"/>
      <c r="G378" s="254">
        <f>ROUND(E378*F378,2)</f>
        <v>0</v>
      </c>
      <c r="H378" s="253"/>
      <c r="I378" s="254">
        <f>ROUND(E378*H378,2)</f>
        <v>0</v>
      </c>
      <c r="J378" s="253"/>
      <c r="K378" s="254">
        <f>ROUND(E378*J378,2)</f>
        <v>0</v>
      </c>
      <c r="L378" s="254">
        <v>15</v>
      </c>
      <c r="M378" s="254">
        <f>G378*(1+L378/100)</f>
        <v>0</v>
      </c>
      <c r="N378" s="252">
        <v>4.0000000000000003E-5</v>
      </c>
      <c r="O378" s="252">
        <f>ROUND(E378*N378,2)</f>
        <v>0</v>
      </c>
      <c r="P378" s="252">
        <v>0</v>
      </c>
      <c r="Q378" s="252">
        <f>ROUND(E378*P378,2)</f>
        <v>0</v>
      </c>
      <c r="R378" s="254" t="s">
        <v>209</v>
      </c>
      <c r="S378" s="254" t="s">
        <v>160</v>
      </c>
      <c r="T378" s="255" t="s">
        <v>202</v>
      </c>
      <c r="U378" s="226">
        <v>0</v>
      </c>
      <c r="V378" s="226">
        <f>ROUND(E378*U378,2)</f>
        <v>0</v>
      </c>
      <c r="W378" s="226"/>
      <c r="X378" s="226" t="s">
        <v>203</v>
      </c>
      <c r="Y378" s="215"/>
      <c r="Z378" s="215"/>
      <c r="AA378" s="215"/>
      <c r="AB378" s="215"/>
      <c r="AC378" s="215"/>
      <c r="AD378" s="215"/>
      <c r="AE378" s="215"/>
      <c r="AF378" s="215"/>
      <c r="AG378" s="215" t="s">
        <v>395</v>
      </c>
      <c r="AH378" s="215"/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</row>
    <row r="379" spans="1:60" ht="30.6" outlineLevel="1">
      <c r="A379" s="249">
        <v>168</v>
      </c>
      <c r="B379" s="250" t="s">
        <v>664</v>
      </c>
      <c r="C379" s="264" t="s">
        <v>665</v>
      </c>
      <c r="D379" s="251" t="s">
        <v>176</v>
      </c>
      <c r="E379" s="252">
        <v>5</v>
      </c>
      <c r="F379" s="253"/>
      <c r="G379" s="254">
        <f>ROUND(E379*F379,2)</f>
        <v>0</v>
      </c>
      <c r="H379" s="253"/>
      <c r="I379" s="254">
        <f>ROUND(E379*H379,2)</f>
        <v>0</v>
      </c>
      <c r="J379" s="253"/>
      <c r="K379" s="254">
        <f>ROUND(E379*J379,2)</f>
        <v>0</v>
      </c>
      <c r="L379" s="254">
        <v>15</v>
      </c>
      <c r="M379" s="254">
        <f>G379*(1+L379/100)</f>
        <v>0</v>
      </c>
      <c r="N379" s="252">
        <v>4.0000000000000001E-3</v>
      </c>
      <c r="O379" s="252">
        <f>ROUND(E379*N379,2)</f>
        <v>0.02</v>
      </c>
      <c r="P379" s="252">
        <v>0</v>
      </c>
      <c r="Q379" s="252">
        <f>ROUND(E379*P379,2)</f>
        <v>0</v>
      </c>
      <c r="R379" s="254" t="s">
        <v>209</v>
      </c>
      <c r="S379" s="254" t="s">
        <v>160</v>
      </c>
      <c r="T379" s="255" t="s">
        <v>202</v>
      </c>
      <c r="U379" s="226">
        <v>0</v>
      </c>
      <c r="V379" s="226">
        <f>ROUND(E379*U379,2)</f>
        <v>0</v>
      </c>
      <c r="W379" s="226"/>
      <c r="X379" s="226" t="s">
        <v>203</v>
      </c>
      <c r="Y379" s="215"/>
      <c r="Z379" s="215"/>
      <c r="AA379" s="215"/>
      <c r="AB379" s="215"/>
      <c r="AC379" s="215"/>
      <c r="AD379" s="215"/>
      <c r="AE379" s="215"/>
      <c r="AF379" s="215"/>
      <c r="AG379" s="215" t="s">
        <v>204</v>
      </c>
      <c r="AH379" s="215"/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5"/>
      <c r="AY379" s="215"/>
      <c r="AZ379" s="215"/>
      <c r="BA379" s="215"/>
      <c r="BB379" s="215"/>
      <c r="BC379" s="215"/>
      <c r="BD379" s="215"/>
      <c r="BE379" s="215"/>
      <c r="BF379" s="215"/>
      <c r="BG379" s="215"/>
      <c r="BH379" s="215"/>
    </row>
    <row r="380" spans="1:60" outlineLevel="1">
      <c r="A380" s="249">
        <v>169</v>
      </c>
      <c r="B380" s="250" t="s">
        <v>666</v>
      </c>
      <c r="C380" s="264" t="s">
        <v>667</v>
      </c>
      <c r="D380" s="251" t="s">
        <v>176</v>
      </c>
      <c r="E380" s="252">
        <v>3</v>
      </c>
      <c r="F380" s="253"/>
      <c r="G380" s="254">
        <f>ROUND(E380*F380,2)</f>
        <v>0</v>
      </c>
      <c r="H380" s="253"/>
      <c r="I380" s="254">
        <f>ROUND(E380*H380,2)</f>
        <v>0</v>
      </c>
      <c r="J380" s="253"/>
      <c r="K380" s="254">
        <f>ROUND(E380*J380,2)</f>
        <v>0</v>
      </c>
      <c r="L380" s="254">
        <v>15</v>
      </c>
      <c r="M380" s="254">
        <f>G380*(1+L380/100)</f>
        <v>0</v>
      </c>
      <c r="N380" s="252">
        <v>4.0000000000000001E-3</v>
      </c>
      <c r="O380" s="252">
        <f>ROUND(E380*N380,2)</f>
        <v>0.01</v>
      </c>
      <c r="P380" s="252">
        <v>0</v>
      </c>
      <c r="Q380" s="252">
        <f>ROUND(E380*P380,2)</f>
        <v>0</v>
      </c>
      <c r="R380" s="254"/>
      <c r="S380" s="254" t="s">
        <v>201</v>
      </c>
      <c r="T380" s="255" t="s">
        <v>202</v>
      </c>
      <c r="U380" s="226">
        <v>0</v>
      </c>
      <c r="V380" s="226">
        <f>ROUND(E380*U380,2)</f>
        <v>0</v>
      </c>
      <c r="W380" s="226"/>
      <c r="X380" s="226" t="s">
        <v>203</v>
      </c>
      <c r="Y380" s="215"/>
      <c r="Z380" s="215"/>
      <c r="AA380" s="215"/>
      <c r="AB380" s="215"/>
      <c r="AC380" s="215"/>
      <c r="AD380" s="215"/>
      <c r="AE380" s="215"/>
      <c r="AF380" s="215"/>
      <c r="AG380" s="215" t="s">
        <v>395</v>
      </c>
      <c r="AH380" s="215"/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5"/>
      <c r="AY380" s="215"/>
      <c r="AZ380" s="215"/>
      <c r="BA380" s="215"/>
      <c r="BB380" s="215"/>
      <c r="BC380" s="215"/>
      <c r="BD380" s="215"/>
      <c r="BE380" s="215"/>
      <c r="BF380" s="215"/>
      <c r="BG380" s="215"/>
      <c r="BH380" s="215"/>
    </row>
    <row r="381" spans="1:60" outlineLevel="1">
      <c r="A381" s="249">
        <v>170</v>
      </c>
      <c r="B381" s="250" t="s">
        <v>668</v>
      </c>
      <c r="C381" s="264" t="s">
        <v>669</v>
      </c>
      <c r="D381" s="251" t="s">
        <v>176</v>
      </c>
      <c r="E381" s="252">
        <v>1</v>
      </c>
      <c r="F381" s="253"/>
      <c r="G381" s="254">
        <f>ROUND(E381*F381,2)</f>
        <v>0</v>
      </c>
      <c r="H381" s="253"/>
      <c r="I381" s="254">
        <f>ROUND(E381*H381,2)</f>
        <v>0</v>
      </c>
      <c r="J381" s="253"/>
      <c r="K381" s="254">
        <f>ROUND(E381*J381,2)</f>
        <v>0</v>
      </c>
      <c r="L381" s="254">
        <v>15</v>
      </c>
      <c r="M381" s="254">
        <f>G381*(1+L381/100)</f>
        <v>0</v>
      </c>
      <c r="N381" s="252">
        <v>2.63E-2</v>
      </c>
      <c r="O381" s="252">
        <f>ROUND(E381*N381,2)</f>
        <v>0.03</v>
      </c>
      <c r="P381" s="252">
        <v>0</v>
      </c>
      <c r="Q381" s="252">
        <f>ROUND(E381*P381,2)</f>
        <v>0</v>
      </c>
      <c r="R381" s="254"/>
      <c r="S381" s="254" t="s">
        <v>201</v>
      </c>
      <c r="T381" s="255" t="s">
        <v>202</v>
      </c>
      <c r="U381" s="226">
        <v>0</v>
      </c>
      <c r="V381" s="226">
        <f>ROUND(E381*U381,2)</f>
        <v>0</v>
      </c>
      <c r="W381" s="226"/>
      <c r="X381" s="226" t="s">
        <v>203</v>
      </c>
      <c r="Y381" s="215"/>
      <c r="Z381" s="215"/>
      <c r="AA381" s="215"/>
      <c r="AB381" s="215"/>
      <c r="AC381" s="215"/>
      <c r="AD381" s="215"/>
      <c r="AE381" s="215"/>
      <c r="AF381" s="215"/>
      <c r="AG381" s="215" t="s">
        <v>395</v>
      </c>
      <c r="AH381" s="215"/>
      <c r="AI381" s="215"/>
      <c r="AJ381" s="215"/>
      <c r="AK381" s="215"/>
      <c r="AL381" s="215"/>
      <c r="AM381" s="215"/>
      <c r="AN381" s="215"/>
      <c r="AO381" s="215"/>
      <c r="AP381" s="215"/>
      <c r="AQ381" s="215"/>
      <c r="AR381" s="215"/>
      <c r="AS381" s="215"/>
      <c r="AT381" s="215"/>
      <c r="AU381" s="215"/>
      <c r="AV381" s="215"/>
      <c r="AW381" s="215"/>
      <c r="AX381" s="215"/>
      <c r="AY381" s="215"/>
      <c r="AZ381" s="215"/>
      <c r="BA381" s="215"/>
      <c r="BB381" s="215"/>
      <c r="BC381" s="215"/>
      <c r="BD381" s="215"/>
      <c r="BE381" s="215"/>
      <c r="BF381" s="215"/>
      <c r="BG381" s="215"/>
      <c r="BH381" s="215"/>
    </row>
    <row r="382" spans="1:60" ht="20.399999999999999" outlineLevel="1">
      <c r="A382" s="249">
        <v>171</v>
      </c>
      <c r="B382" s="250" t="s">
        <v>670</v>
      </c>
      <c r="C382" s="264" t="s">
        <v>671</v>
      </c>
      <c r="D382" s="251" t="s">
        <v>176</v>
      </c>
      <c r="E382" s="252">
        <v>2</v>
      </c>
      <c r="F382" s="253"/>
      <c r="G382" s="254">
        <f>ROUND(E382*F382,2)</f>
        <v>0</v>
      </c>
      <c r="H382" s="253"/>
      <c r="I382" s="254">
        <f>ROUND(E382*H382,2)</f>
        <v>0</v>
      </c>
      <c r="J382" s="253"/>
      <c r="K382" s="254">
        <f>ROUND(E382*J382,2)</f>
        <v>0</v>
      </c>
      <c r="L382" s="254">
        <v>15</v>
      </c>
      <c r="M382" s="254">
        <f>G382*(1+L382/100)</f>
        <v>0</v>
      </c>
      <c r="N382" s="252">
        <v>1.8000000000000001E-4</v>
      </c>
      <c r="O382" s="252">
        <f>ROUND(E382*N382,2)</f>
        <v>0</v>
      </c>
      <c r="P382" s="252">
        <v>0</v>
      </c>
      <c r="Q382" s="252">
        <f>ROUND(E382*P382,2)</f>
        <v>0</v>
      </c>
      <c r="R382" s="254" t="s">
        <v>209</v>
      </c>
      <c r="S382" s="254" t="s">
        <v>160</v>
      </c>
      <c r="T382" s="255" t="s">
        <v>202</v>
      </c>
      <c r="U382" s="226">
        <v>0</v>
      </c>
      <c r="V382" s="226">
        <f>ROUND(E382*U382,2)</f>
        <v>0</v>
      </c>
      <c r="W382" s="226"/>
      <c r="X382" s="226" t="s">
        <v>203</v>
      </c>
      <c r="Y382" s="215"/>
      <c r="Z382" s="215"/>
      <c r="AA382" s="215"/>
      <c r="AB382" s="215"/>
      <c r="AC382" s="215"/>
      <c r="AD382" s="215"/>
      <c r="AE382" s="215"/>
      <c r="AF382" s="215"/>
      <c r="AG382" s="215" t="s">
        <v>395</v>
      </c>
      <c r="AH382" s="215"/>
      <c r="AI382" s="215"/>
      <c r="AJ382" s="215"/>
      <c r="AK382" s="215"/>
      <c r="AL382" s="215"/>
      <c r="AM382" s="215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5"/>
      <c r="AY382" s="215"/>
      <c r="AZ382" s="215"/>
      <c r="BA382" s="215"/>
      <c r="BB382" s="215"/>
      <c r="BC382" s="215"/>
      <c r="BD382" s="215"/>
      <c r="BE382" s="215"/>
      <c r="BF382" s="215"/>
      <c r="BG382" s="215"/>
      <c r="BH382" s="215"/>
    </row>
    <row r="383" spans="1:60" ht="20.399999999999999" outlineLevel="1">
      <c r="A383" s="249">
        <v>172</v>
      </c>
      <c r="B383" s="250" t="s">
        <v>672</v>
      </c>
      <c r="C383" s="264" t="s">
        <v>673</v>
      </c>
      <c r="D383" s="251" t="s">
        <v>176</v>
      </c>
      <c r="E383" s="252">
        <v>3</v>
      </c>
      <c r="F383" s="253"/>
      <c r="G383" s="254">
        <f>ROUND(E383*F383,2)</f>
        <v>0</v>
      </c>
      <c r="H383" s="253"/>
      <c r="I383" s="254">
        <f>ROUND(E383*H383,2)</f>
        <v>0</v>
      </c>
      <c r="J383" s="253"/>
      <c r="K383" s="254">
        <f>ROUND(E383*J383,2)</f>
        <v>0</v>
      </c>
      <c r="L383" s="254">
        <v>15</v>
      </c>
      <c r="M383" s="254">
        <f>G383*(1+L383/100)</f>
        <v>0</v>
      </c>
      <c r="N383" s="252">
        <v>1.8000000000000001E-4</v>
      </c>
      <c r="O383" s="252">
        <f>ROUND(E383*N383,2)</f>
        <v>0</v>
      </c>
      <c r="P383" s="252">
        <v>0</v>
      </c>
      <c r="Q383" s="252">
        <f>ROUND(E383*P383,2)</f>
        <v>0</v>
      </c>
      <c r="R383" s="254" t="s">
        <v>209</v>
      </c>
      <c r="S383" s="254" t="s">
        <v>160</v>
      </c>
      <c r="T383" s="255" t="s">
        <v>202</v>
      </c>
      <c r="U383" s="226">
        <v>0</v>
      </c>
      <c r="V383" s="226">
        <f>ROUND(E383*U383,2)</f>
        <v>0</v>
      </c>
      <c r="W383" s="226"/>
      <c r="X383" s="226" t="s">
        <v>203</v>
      </c>
      <c r="Y383" s="215"/>
      <c r="Z383" s="215"/>
      <c r="AA383" s="215"/>
      <c r="AB383" s="215"/>
      <c r="AC383" s="215"/>
      <c r="AD383" s="215"/>
      <c r="AE383" s="215"/>
      <c r="AF383" s="215"/>
      <c r="AG383" s="215" t="s">
        <v>395</v>
      </c>
      <c r="AH383" s="215"/>
      <c r="AI383" s="215"/>
      <c r="AJ383" s="215"/>
      <c r="AK383" s="215"/>
      <c r="AL383" s="215"/>
      <c r="AM383" s="215"/>
      <c r="AN383" s="215"/>
      <c r="AO383" s="215"/>
      <c r="AP383" s="215"/>
      <c r="AQ383" s="215"/>
      <c r="AR383" s="215"/>
      <c r="AS383" s="215"/>
      <c r="AT383" s="215"/>
      <c r="AU383" s="215"/>
      <c r="AV383" s="215"/>
      <c r="AW383" s="215"/>
      <c r="AX383" s="215"/>
      <c r="AY383" s="215"/>
      <c r="AZ383" s="215"/>
      <c r="BA383" s="215"/>
      <c r="BB383" s="215"/>
      <c r="BC383" s="215"/>
      <c r="BD383" s="215"/>
      <c r="BE383" s="215"/>
      <c r="BF383" s="215"/>
      <c r="BG383" s="215"/>
      <c r="BH383" s="215"/>
    </row>
    <row r="384" spans="1:60" ht="20.399999999999999" outlineLevel="1">
      <c r="A384" s="249">
        <v>173</v>
      </c>
      <c r="B384" s="250" t="s">
        <v>674</v>
      </c>
      <c r="C384" s="264" t="s">
        <v>675</v>
      </c>
      <c r="D384" s="251" t="s">
        <v>176</v>
      </c>
      <c r="E384" s="252">
        <v>3</v>
      </c>
      <c r="F384" s="253"/>
      <c r="G384" s="254">
        <f>ROUND(E384*F384,2)</f>
        <v>0</v>
      </c>
      <c r="H384" s="253"/>
      <c r="I384" s="254">
        <f>ROUND(E384*H384,2)</f>
        <v>0</v>
      </c>
      <c r="J384" s="253"/>
      <c r="K384" s="254">
        <f>ROUND(E384*J384,2)</f>
        <v>0</v>
      </c>
      <c r="L384" s="254">
        <v>15</v>
      </c>
      <c r="M384" s="254">
        <f>G384*(1+L384/100)</f>
        <v>0</v>
      </c>
      <c r="N384" s="252">
        <v>1.8000000000000001E-4</v>
      </c>
      <c r="O384" s="252">
        <f>ROUND(E384*N384,2)</f>
        <v>0</v>
      </c>
      <c r="P384" s="252">
        <v>0</v>
      </c>
      <c r="Q384" s="252">
        <f>ROUND(E384*P384,2)</f>
        <v>0</v>
      </c>
      <c r="R384" s="254" t="s">
        <v>209</v>
      </c>
      <c r="S384" s="254" t="s">
        <v>160</v>
      </c>
      <c r="T384" s="255" t="s">
        <v>202</v>
      </c>
      <c r="U384" s="226">
        <v>0</v>
      </c>
      <c r="V384" s="226">
        <f>ROUND(E384*U384,2)</f>
        <v>0</v>
      </c>
      <c r="W384" s="226"/>
      <c r="X384" s="226" t="s">
        <v>203</v>
      </c>
      <c r="Y384" s="215"/>
      <c r="Z384" s="215"/>
      <c r="AA384" s="215"/>
      <c r="AB384" s="215"/>
      <c r="AC384" s="215"/>
      <c r="AD384" s="215"/>
      <c r="AE384" s="215"/>
      <c r="AF384" s="215"/>
      <c r="AG384" s="215" t="s">
        <v>395</v>
      </c>
      <c r="AH384" s="215"/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15"/>
      <c r="BB384" s="215"/>
      <c r="BC384" s="215"/>
      <c r="BD384" s="215"/>
      <c r="BE384" s="215"/>
      <c r="BF384" s="215"/>
      <c r="BG384" s="215"/>
      <c r="BH384" s="215"/>
    </row>
    <row r="385" spans="1:60" ht="20.399999999999999" outlineLevel="1">
      <c r="A385" s="249">
        <v>174</v>
      </c>
      <c r="B385" s="250" t="s">
        <v>676</v>
      </c>
      <c r="C385" s="264" t="s">
        <v>677</v>
      </c>
      <c r="D385" s="251" t="s">
        <v>176</v>
      </c>
      <c r="E385" s="252">
        <v>1</v>
      </c>
      <c r="F385" s="253"/>
      <c r="G385" s="254">
        <f>ROUND(E385*F385,2)</f>
        <v>0</v>
      </c>
      <c r="H385" s="253"/>
      <c r="I385" s="254">
        <f>ROUND(E385*H385,2)</f>
        <v>0</v>
      </c>
      <c r="J385" s="253"/>
      <c r="K385" s="254">
        <f>ROUND(E385*J385,2)</f>
        <v>0</v>
      </c>
      <c r="L385" s="254">
        <v>15</v>
      </c>
      <c r="M385" s="254">
        <f>G385*(1+L385/100)</f>
        <v>0</v>
      </c>
      <c r="N385" s="252">
        <v>4.0000000000000002E-4</v>
      </c>
      <c r="O385" s="252">
        <f>ROUND(E385*N385,2)</f>
        <v>0</v>
      </c>
      <c r="P385" s="252">
        <v>0</v>
      </c>
      <c r="Q385" s="252">
        <f>ROUND(E385*P385,2)</f>
        <v>0</v>
      </c>
      <c r="R385" s="254" t="s">
        <v>209</v>
      </c>
      <c r="S385" s="254" t="s">
        <v>160</v>
      </c>
      <c r="T385" s="255" t="s">
        <v>202</v>
      </c>
      <c r="U385" s="226">
        <v>0</v>
      </c>
      <c r="V385" s="226">
        <f>ROUND(E385*U385,2)</f>
        <v>0</v>
      </c>
      <c r="W385" s="226"/>
      <c r="X385" s="226" t="s">
        <v>203</v>
      </c>
      <c r="Y385" s="215"/>
      <c r="Z385" s="215"/>
      <c r="AA385" s="215"/>
      <c r="AB385" s="215"/>
      <c r="AC385" s="215"/>
      <c r="AD385" s="215"/>
      <c r="AE385" s="215"/>
      <c r="AF385" s="215"/>
      <c r="AG385" s="215" t="s">
        <v>395</v>
      </c>
      <c r="AH385" s="215"/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</row>
    <row r="386" spans="1:60" ht="20.399999999999999" outlineLevel="1">
      <c r="A386" s="249">
        <v>175</v>
      </c>
      <c r="B386" s="250" t="s">
        <v>678</v>
      </c>
      <c r="C386" s="264" t="s">
        <v>679</v>
      </c>
      <c r="D386" s="251" t="s">
        <v>176</v>
      </c>
      <c r="E386" s="252">
        <v>1</v>
      </c>
      <c r="F386" s="253"/>
      <c r="G386" s="254">
        <f>ROUND(E386*F386,2)</f>
        <v>0</v>
      </c>
      <c r="H386" s="253"/>
      <c r="I386" s="254">
        <f>ROUND(E386*H386,2)</f>
        <v>0</v>
      </c>
      <c r="J386" s="253"/>
      <c r="K386" s="254">
        <f>ROUND(E386*J386,2)</f>
        <v>0</v>
      </c>
      <c r="L386" s="254">
        <v>15</v>
      </c>
      <c r="M386" s="254">
        <f>G386*(1+L386/100)</f>
        <v>0</v>
      </c>
      <c r="N386" s="252">
        <v>5.0000000000000001E-4</v>
      </c>
      <c r="O386" s="252">
        <f>ROUND(E386*N386,2)</f>
        <v>0</v>
      </c>
      <c r="P386" s="252">
        <v>0</v>
      </c>
      <c r="Q386" s="252">
        <f>ROUND(E386*P386,2)</f>
        <v>0</v>
      </c>
      <c r="R386" s="254" t="s">
        <v>209</v>
      </c>
      <c r="S386" s="254" t="s">
        <v>160</v>
      </c>
      <c r="T386" s="255" t="s">
        <v>202</v>
      </c>
      <c r="U386" s="226">
        <v>0</v>
      </c>
      <c r="V386" s="226">
        <f>ROUND(E386*U386,2)</f>
        <v>0</v>
      </c>
      <c r="W386" s="226"/>
      <c r="X386" s="226" t="s">
        <v>203</v>
      </c>
      <c r="Y386" s="215"/>
      <c r="Z386" s="215"/>
      <c r="AA386" s="215"/>
      <c r="AB386" s="215"/>
      <c r="AC386" s="215"/>
      <c r="AD386" s="215"/>
      <c r="AE386" s="215"/>
      <c r="AF386" s="215"/>
      <c r="AG386" s="215" t="s">
        <v>204</v>
      </c>
      <c r="AH386" s="215"/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</row>
    <row r="387" spans="1:60" outlineLevel="1">
      <c r="A387" s="249">
        <v>176</v>
      </c>
      <c r="B387" s="250" t="s">
        <v>680</v>
      </c>
      <c r="C387" s="264" t="s">
        <v>681</v>
      </c>
      <c r="D387" s="251" t="s">
        <v>505</v>
      </c>
      <c r="E387" s="252">
        <v>30</v>
      </c>
      <c r="F387" s="253"/>
      <c r="G387" s="254">
        <f>ROUND(E387*F387,2)</f>
        <v>0</v>
      </c>
      <c r="H387" s="253"/>
      <c r="I387" s="254">
        <f>ROUND(E387*H387,2)</f>
        <v>0</v>
      </c>
      <c r="J387" s="253"/>
      <c r="K387" s="254">
        <f>ROUND(E387*J387,2)</f>
        <v>0</v>
      </c>
      <c r="L387" s="254">
        <v>15</v>
      </c>
      <c r="M387" s="254">
        <f>G387*(1+L387/100)</f>
        <v>0</v>
      </c>
      <c r="N387" s="252">
        <v>1</v>
      </c>
      <c r="O387" s="252">
        <f>ROUND(E387*N387,2)</f>
        <v>30</v>
      </c>
      <c r="P387" s="252">
        <v>0</v>
      </c>
      <c r="Q387" s="252">
        <f>ROUND(E387*P387,2)</f>
        <v>0</v>
      </c>
      <c r="R387" s="254" t="s">
        <v>209</v>
      </c>
      <c r="S387" s="254" t="s">
        <v>160</v>
      </c>
      <c r="T387" s="255" t="s">
        <v>202</v>
      </c>
      <c r="U387" s="226">
        <v>0</v>
      </c>
      <c r="V387" s="226">
        <f>ROUND(E387*U387,2)</f>
        <v>0</v>
      </c>
      <c r="W387" s="226"/>
      <c r="X387" s="226" t="s">
        <v>203</v>
      </c>
      <c r="Y387" s="215"/>
      <c r="Z387" s="215"/>
      <c r="AA387" s="215"/>
      <c r="AB387" s="215"/>
      <c r="AC387" s="215"/>
      <c r="AD387" s="215"/>
      <c r="AE387" s="215"/>
      <c r="AF387" s="215"/>
      <c r="AG387" s="215" t="s">
        <v>395</v>
      </c>
      <c r="AH387" s="215"/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</row>
    <row r="388" spans="1:60">
      <c r="A388" s="231" t="s">
        <v>154</v>
      </c>
      <c r="B388" s="232" t="s">
        <v>123</v>
      </c>
      <c r="C388" s="258" t="s">
        <v>124</v>
      </c>
      <c r="D388" s="233"/>
      <c r="E388" s="234"/>
      <c r="F388" s="235"/>
      <c r="G388" s="235">
        <f>SUMIF(AG389:AG403,"&lt;&gt;NOR",G389:G403)</f>
        <v>0</v>
      </c>
      <c r="H388" s="235"/>
      <c r="I388" s="235">
        <f>SUM(I389:I403)</f>
        <v>0</v>
      </c>
      <c r="J388" s="235"/>
      <c r="K388" s="235">
        <f>SUM(K389:K403)</f>
        <v>0</v>
      </c>
      <c r="L388" s="235"/>
      <c r="M388" s="235">
        <f>SUM(M389:M403)</f>
        <v>0</v>
      </c>
      <c r="N388" s="234"/>
      <c r="O388" s="234">
        <f>SUM(O389:O403)</f>
        <v>0</v>
      </c>
      <c r="P388" s="234"/>
      <c r="Q388" s="234">
        <f>SUM(Q389:Q403)</f>
        <v>0</v>
      </c>
      <c r="R388" s="235"/>
      <c r="S388" s="235"/>
      <c r="T388" s="236"/>
      <c r="U388" s="230"/>
      <c r="V388" s="230">
        <f>SUM(V389:V403)</f>
        <v>13.64</v>
      </c>
      <c r="W388" s="230"/>
      <c r="X388" s="230"/>
      <c r="AG388" t="s">
        <v>155</v>
      </c>
    </row>
    <row r="389" spans="1:60" outlineLevel="1">
      <c r="A389" s="249">
        <v>177</v>
      </c>
      <c r="B389" s="250" t="s">
        <v>682</v>
      </c>
      <c r="C389" s="264" t="s">
        <v>683</v>
      </c>
      <c r="D389" s="251" t="s">
        <v>684</v>
      </c>
      <c r="E389" s="252">
        <v>2</v>
      </c>
      <c r="F389" s="253"/>
      <c r="G389" s="254">
        <f>ROUND(E389*F389,2)</f>
        <v>0</v>
      </c>
      <c r="H389" s="253"/>
      <c r="I389" s="254">
        <f>ROUND(E389*H389,2)</f>
        <v>0</v>
      </c>
      <c r="J389" s="253"/>
      <c r="K389" s="254">
        <f>ROUND(E389*J389,2)</f>
        <v>0</v>
      </c>
      <c r="L389" s="254">
        <v>15</v>
      </c>
      <c r="M389" s="254">
        <f>G389*(1+L389/100)</f>
        <v>0</v>
      </c>
      <c r="N389" s="252">
        <v>0</v>
      </c>
      <c r="O389" s="252">
        <f>ROUND(E389*N389,2)</f>
        <v>0</v>
      </c>
      <c r="P389" s="252">
        <v>0</v>
      </c>
      <c r="Q389" s="252">
        <f>ROUND(E389*P389,2)</f>
        <v>0</v>
      </c>
      <c r="R389" s="254" t="s">
        <v>267</v>
      </c>
      <c r="S389" s="254" t="s">
        <v>160</v>
      </c>
      <c r="T389" s="255" t="s">
        <v>160</v>
      </c>
      <c r="U389" s="226">
        <v>0</v>
      </c>
      <c r="V389" s="226">
        <f>ROUND(E389*U389,2)</f>
        <v>0</v>
      </c>
      <c r="W389" s="226"/>
      <c r="X389" s="226" t="s">
        <v>161</v>
      </c>
      <c r="Y389" s="215"/>
      <c r="Z389" s="215"/>
      <c r="AA389" s="215"/>
      <c r="AB389" s="215"/>
      <c r="AC389" s="215"/>
      <c r="AD389" s="215"/>
      <c r="AE389" s="215"/>
      <c r="AF389" s="215"/>
      <c r="AG389" s="215" t="s">
        <v>162</v>
      </c>
      <c r="AH389" s="215"/>
      <c r="AI389" s="215"/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</row>
    <row r="390" spans="1:60" ht="20.399999999999999" outlineLevel="1">
      <c r="A390" s="238">
        <v>178</v>
      </c>
      <c r="B390" s="239" t="s">
        <v>685</v>
      </c>
      <c r="C390" s="259" t="s">
        <v>686</v>
      </c>
      <c r="D390" s="240" t="s">
        <v>158</v>
      </c>
      <c r="E390" s="241">
        <v>2.27515</v>
      </c>
      <c r="F390" s="242"/>
      <c r="G390" s="243">
        <f>ROUND(E390*F390,2)</f>
        <v>0</v>
      </c>
      <c r="H390" s="242"/>
      <c r="I390" s="243">
        <f>ROUND(E390*H390,2)</f>
        <v>0</v>
      </c>
      <c r="J390" s="242"/>
      <c r="K390" s="243">
        <f>ROUND(E390*J390,2)</f>
        <v>0</v>
      </c>
      <c r="L390" s="243">
        <v>15</v>
      </c>
      <c r="M390" s="243">
        <f>G390*(1+L390/100)</f>
        <v>0</v>
      </c>
      <c r="N390" s="241">
        <v>0</v>
      </c>
      <c r="O390" s="241">
        <f>ROUND(E390*N390,2)</f>
        <v>0</v>
      </c>
      <c r="P390" s="241">
        <v>0</v>
      </c>
      <c r="Q390" s="241">
        <f>ROUND(E390*P390,2)</f>
        <v>0</v>
      </c>
      <c r="R390" s="243" t="s">
        <v>687</v>
      </c>
      <c r="S390" s="243" t="s">
        <v>160</v>
      </c>
      <c r="T390" s="244" t="s">
        <v>160</v>
      </c>
      <c r="U390" s="226">
        <v>0.27700000000000002</v>
      </c>
      <c r="V390" s="226">
        <f>ROUND(E390*U390,2)</f>
        <v>0.63</v>
      </c>
      <c r="W390" s="226"/>
      <c r="X390" s="226" t="s">
        <v>688</v>
      </c>
      <c r="Y390" s="215"/>
      <c r="Z390" s="215"/>
      <c r="AA390" s="215"/>
      <c r="AB390" s="215"/>
      <c r="AC390" s="215"/>
      <c r="AD390" s="215"/>
      <c r="AE390" s="215"/>
      <c r="AF390" s="215"/>
      <c r="AG390" s="215" t="s">
        <v>689</v>
      </c>
      <c r="AH390" s="215"/>
      <c r="AI390" s="215"/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</row>
    <row r="391" spans="1:60" outlineLevel="1">
      <c r="A391" s="222"/>
      <c r="B391" s="223"/>
      <c r="C391" s="260" t="s">
        <v>690</v>
      </c>
      <c r="D391" s="245"/>
      <c r="E391" s="245"/>
      <c r="F391" s="245"/>
      <c r="G391" s="245"/>
      <c r="H391" s="226"/>
      <c r="I391" s="226"/>
      <c r="J391" s="226"/>
      <c r="K391" s="226"/>
      <c r="L391" s="226"/>
      <c r="M391" s="226"/>
      <c r="N391" s="225"/>
      <c r="O391" s="225"/>
      <c r="P391" s="225"/>
      <c r="Q391" s="225"/>
      <c r="R391" s="226"/>
      <c r="S391" s="226"/>
      <c r="T391" s="226"/>
      <c r="U391" s="226"/>
      <c r="V391" s="226"/>
      <c r="W391" s="226"/>
      <c r="X391" s="226"/>
      <c r="Y391" s="215"/>
      <c r="Z391" s="215"/>
      <c r="AA391" s="215"/>
      <c r="AB391" s="215"/>
      <c r="AC391" s="215"/>
      <c r="AD391" s="215"/>
      <c r="AE391" s="215"/>
      <c r="AF391" s="215"/>
      <c r="AG391" s="215" t="s">
        <v>164</v>
      </c>
      <c r="AH391" s="215"/>
      <c r="AI391" s="215"/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</row>
    <row r="392" spans="1:60" outlineLevel="1">
      <c r="A392" s="222"/>
      <c r="B392" s="223"/>
      <c r="C392" s="263" t="s">
        <v>691</v>
      </c>
      <c r="D392" s="247"/>
      <c r="E392" s="247"/>
      <c r="F392" s="247"/>
      <c r="G392" s="247"/>
      <c r="H392" s="226"/>
      <c r="I392" s="226"/>
      <c r="J392" s="226"/>
      <c r="K392" s="226"/>
      <c r="L392" s="226"/>
      <c r="M392" s="226"/>
      <c r="N392" s="225"/>
      <c r="O392" s="225"/>
      <c r="P392" s="225"/>
      <c r="Q392" s="225"/>
      <c r="R392" s="226"/>
      <c r="S392" s="226"/>
      <c r="T392" s="226"/>
      <c r="U392" s="226"/>
      <c r="V392" s="226"/>
      <c r="W392" s="226"/>
      <c r="X392" s="226"/>
      <c r="Y392" s="215"/>
      <c r="Z392" s="215"/>
      <c r="AA392" s="215"/>
      <c r="AB392" s="215"/>
      <c r="AC392" s="215"/>
      <c r="AD392" s="215"/>
      <c r="AE392" s="215"/>
      <c r="AF392" s="215"/>
      <c r="AG392" s="215" t="s">
        <v>178</v>
      </c>
      <c r="AH392" s="215"/>
      <c r="AI392" s="215"/>
      <c r="AJ392" s="215"/>
      <c r="AK392" s="215"/>
      <c r="AL392" s="215"/>
      <c r="AM392" s="215"/>
      <c r="AN392" s="215"/>
      <c r="AO392" s="215"/>
      <c r="AP392" s="215"/>
      <c r="AQ392" s="215"/>
      <c r="AR392" s="215"/>
      <c r="AS392" s="215"/>
      <c r="AT392" s="215"/>
      <c r="AU392" s="215"/>
      <c r="AV392" s="215"/>
      <c r="AW392" s="215"/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</row>
    <row r="393" spans="1:60" outlineLevel="1">
      <c r="A393" s="222"/>
      <c r="B393" s="223"/>
      <c r="C393" s="263" t="s">
        <v>692</v>
      </c>
      <c r="D393" s="247"/>
      <c r="E393" s="247"/>
      <c r="F393" s="247"/>
      <c r="G393" s="247"/>
      <c r="H393" s="226"/>
      <c r="I393" s="226"/>
      <c r="J393" s="226"/>
      <c r="K393" s="226"/>
      <c r="L393" s="226"/>
      <c r="M393" s="226"/>
      <c r="N393" s="225"/>
      <c r="O393" s="225"/>
      <c r="P393" s="225"/>
      <c r="Q393" s="225"/>
      <c r="R393" s="226"/>
      <c r="S393" s="226"/>
      <c r="T393" s="226"/>
      <c r="U393" s="226"/>
      <c r="V393" s="226"/>
      <c r="W393" s="226"/>
      <c r="X393" s="226"/>
      <c r="Y393" s="215"/>
      <c r="Z393" s="215"/>
      <c r="AA393" s="215"/>
      <c r="AB393" s="215"/>
      <c r="AC393" s="215"/>
      <c r="AD393" s="215"/>
      <c r="AE393" s="215"/>
      <c r="AF393" s="215"/>
      <c r="AG393" s="215" t="s">
        <v>178</v>
      </c>
      <c r="AH393" s="215"/>
      <c r="AI393" s="215"/>
      <c r="AJ393" s="215"/>
      <c r="AK393" s="215"/>
      <c r="AL393" s="215"/>
      <c r="AM393" s="215"/>
      <c r="AN393" s="215"/>
      <c r="AO393" s="215"/>
      <c r="AP393" s="215"/>
      <c r="AQ393" s="215"/>
      <c r="AR393" s="215"/>
      <c r="AS393" s="215"/>
      <c r="AT393" s="215"/>
      <c r="AU393" s="215"/>
      <c r="AV393" s="215"/>
      <c r="AW393" s="215"/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</row>
    <row r="394" spans="1:60" ht="21" outlineLevel="1">
      <c r="A394" s="222"/>
      <c r="B394" s="223"/>
      <c r="C394" s="263" t="s">
        <v>693</v>
      </c>
      <c r="D394" s="247"/>
      <c r="E394" s="247"/>
      <c r="F394" s="247"/>
      <c r="G394" s="247"/>
      <c r="H394" s="226"/>
      <c r="I394" s="226"/>
      <c r="J394" s="226"/>
      <c r="K394" s="226"/>
      <c r="L394" s="226"/>
      <c r="M394" s="226"/>
      <c r="N394" s="225"/>
      <c r="O394" s="225"/>
      <c r="P394" s="225"/>
      <c r="Q394" s="225"/>
      <c r="R394" s="226"/>
      <c r="S394" s="226"/>
      <c r="T394" s="226"/>
      <c r="U394" s="226"/>
      <c r="V394" s="226"/>
      <c r="W394" s="226"/>
      <c r="X394" s="226"/>
      <c r="Y394" s="215"/>
      <c r="Z394" s="215"/>
      <c r="AA394" s="215"/>
      <c r="AB394" s="215"/>
      <c r="AC394" s="215"/>
      <c r="AD394" s="215"/>
      <c r="AE394" s="215"/>
      <c r="AF394" s="215"/>
      <c r="AG394" s="215" t="s">
        <v>178</v>
      </c>
      <c r="AH394" s="215"/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48" t="str">
        <f>C394</f>
        <v>- při vodorovné dopravě po vodě : vyložení na hromady na suchu nebo na přeložení na dopravní prostředek na suchu do 15 m vodorovně a současně do 4 m svisle,</v>
      </c>
      <c r="BB394" s="215"/>
      <c r="BC394" s="215"/>
      <c r="BD394" s="215"/>
      <c r="BE394" s="215"/>
      <c r="BF394" s="215"/>
      <c r="BG394" s="215"/>
      <c r="BH394" s="215"/>
    </row>
    <row r="395" spans="1:60" outlineLevel="1">
      <c r="A395" s="222"/>
      <c r="B395" s="223"/>
      <c r="C395" s="263" t="s">
        <v>694</v>
      </c>
      <c r="D395" s="247"/>
      <c r="E395" s="247"/>
      <c r="F395" s="247"/>
      <c r="G395" s="247"/>
      <c r="H395" s="226"/>
      <c r="I395" s="226"/>
      <c r="J395" s="226"/>
      <c r="K395" s="226"/>
      <c r="L395" s="226"/>
      <c r="M395" s="226"/>
      <c r="N395" s="225"/>
      <c r="O395" s="225"/>
      <c r="P395" s="225"/>
      <c r="Q395" s="225"/>
      <c r="R395" s="226"/>
      <c r="S395" s="226"/>
      <c r="T395" s="226"/>
      <c r="U395" s="226"/>
      <c r="V395" s="226"/>
      <c r="W395" s="226"/>
      <c r="X395" s="226"/>
      <c r="Y395" s="215"/>
      <c r="Z395" s="215"/>
      <c r="AA395" s="215"/>
      <c r="AB395" s="215"/>
      <c r="AC395" s="215"/>
      <c r="AD395" s="215"/>
      <c r="AE395" s="215"/>
      <c r="AF395" s="215"/>
      <c r="AG395" s="215" t="s">
        <v>178</v>
      </c>
      <c r="AH395" s="215"/>
      <c r="AI395" s="215"/>
      <c r="AJ395" s="215"/>
      <c r="AK395" s="215"/>
      <c r="AL395" s="215"/>
      <c r="AM395" s="215"/>
      <c r="AN395" s="215"/>
      <c r="AO395" s="215"/>
      <c r="AP395" s="215"/>
      <c r="AQ395" s="215"/>
      <c r="AR395" s="215"/>
      <c r="AS395" s="215"/>
      <c r="AT395" s="215"/>
      <c r="AU395" s="215"/>
      <c r="AV395" s="215"/>
      <c r="AW395" s="215"/>
      <c r="AX395" s="215"/>
      <c r="AY395" s="215"/>
      <c r="AZ395" s="215"/>
      <c r="BA395" s="215"/>
      <c r="BB395" s="215"/>
      <c r="BC395" s="215"/>
      <c r="BD395" s="215"/>
      <c r="BE395" s="215"/>
      <c r="BF395" s="215"/>
      <c r="BG395" s="215"/>
      <c r="BH395" s="215"/>
    </row>
    <row r="396" spans="1:60" outlineLevel="1">
      <c r="A396" s="249">
        <v>179</v>
      </c>
      <c r="B396" s="250" t="s">
        <v>695</v>
      </c>
      <c r="C396" s="264" t="s">
        <v>696</v>
      </c>
      <c r="D396" s="251" t="s">
        <v>158</v>
      </c>
      <c r="E396" s="252">
        <v>6.82545</v>
      </c>
      <c r="F396" s="253"/>
      <c r="G396" s="254">
        <f>ROUND(E396*F396,2)</f>
        <v>0</v>
      </c>
      <c r="H396" s="253"/>
      <c r="I396" s="254">
        <f>ROUND(E396*H396,2)</f>
        <v>0</v>
      </c>
      <c r="J396" s="253"/>
      <c r="K396" s="254">
        <f>ROUND(E396*J396,2)</f>
        <v>0</v>
      </c>
      <c r="L396" s="254">
        <v>15</v>
      </c>
      <c r="M396" s="254">
        <f>G396*(1+L396/100)</f>
        <v>0</v>
      </c>
      <c r="N396" s="252">
        <v>0</v>
      </c>
      <c r="O396" s="252">
        <f>ROUND(E396*N396,2)</f>
        <v>0</v>
      </c>
      <c r="P396" s="252">
        <v>0</v>
      </c>
      <c r="Q396" s="252">
        <f>ROUND(E396*P396,2)</f>
        <v>0</v>
      </c>
      <c r="R396" s="254" t="s">
        <v>267</v>
      </c>
      <c r="S396" s="254" t="s">
        <v>160</v>
      </c>
      <c r="T396" s="255" t="s">
        <v>160</v>
      </c>
      <c r="U396" s="226">
        <v>0.65</v>
      </c>
      <c r="V396" s="226">
        <f>ROUND(E396*U396,2)</f>
        <v>4.4400000000000004</v>
      </c>
      <c r="W396" s="226"/>
      <c r="X396" s="226" t="s">
        <v>688</v>
      </c>
      <c r="Y396" s="215"/>
      <c r="Z396" s="215"/>
      <c r="AA396" s="215"/>
      <c r="AB396" s="215"/>
      <c r="AC396" s="215"/>
      <c r="AD396" s="215"/>
      <c r="AE396" s="215"/>
      <c r="AF396" s="215"/>
      <c r="AG396" s="215" t="s">
        <v>689</v>
      </c>
      <c r="AH396" s="215"/>
      <c r="AI396" s="215"/>
      <c r="AJ396" s="215"/>
      <c r="AK396" s="215"/>
      <c r="AL396" s="215"/>
      <c r="AM396" s="215"/>
      <c r="AN396" s="215"/>
      <c r="AO396" s="215"/>
      <c r="AP396" s="215"/>
      <c r="AQ396" s="215"/>
      <c r="AR396" s="215"/>
      <c r="AS396" s="215"/>
      <c r="AT396" s="215"/>
      <c r="AU396" s="215"/>
      <c r="AV396" s="215"/>
      <c r="AW396" s="215"/>
      <c r="AX396" s="215"/>
      <c r="AY396" s="215"/>
      <c r="AZ396" s="215"/>
      <c r="BA396" s="215"/>
      <c r="BB396" s="215"/>
      <c r="BC396" s="215"/>
      <c r="BD396" s="215"/>
      <c r="BE396" s="215"/>
      <c r="BF396" s="215"/>
      <c r="BG396" s="215"/>
      <c r="BH396" s="215"/>
    </row>
    <row r="397" spans="1:60" outlineLevel="1">
      <c r="A397" s="249">
        <v>180</v>
      </c>
      <c r="B397" s="250" t="s">
        <v>697</v>
      </c>
      <c r="C397" s="264" t="s">
        <v>698</v>
      </c>
      <c r="D397" s="251" t="s">
        <v>158</v>
      </c>
      <c r="E397" s="252">
        <v>2.27515</v>
      </c>
      <c r="F397" s="253"/>
      <c r="G397" s="254">
        <f>ROUND(E397*F397,2)</f>
        <v>0</v>
      </c>
      <c r="H397" s="253"/>
      <c r="I397" s="254">
        <f>ROUND(E397*H397,2)</f>
        <v>0</v>
      </c>
      <c r="J397" s="253"/>
      <c r="K397" s="254">
        <f>ROUND(E397*J397,2)</f>
        <v>0</v>
      </c>
      <c r="L397" s="254">
        <v>15</v>
      </c>
      <c r="M397" s="254">
        <f>G397*(1+L397/100)</f>
        <v>0</v>
      </c>
      <c r="N397" s="252">
        <v>0</v>
      </c>
      <c r="O397" s="252">
        <f>ROUND(E397*N397,2)</f>
        <v>0</v>
      </c>
      <c r="P397" s="252">
        <v>0</v>
      </c>
      <c r="Q397" s="252">
        <f>ROUND(E397*P397,2)</f>
        <v>0</v>
      </c>
      <c r="R397" s="254" t="s">
        <v>267</v>
      </c>
      <c r="S397" s="254" t="s">
        <v>160</v>
      </c>
      <c r="T397" s="255" t="s">
        <v>160</v>
      </c>
      <c r="U397" s="226">
        <v>2.0089999999999999</v>
      </c>
      <c r="V397" s="226">
        <f>ROUND(E397*U397,2)</f>
        <v>4.57</v>
      </c>
      <c r="W397" s="226"/>
      <c r="X397" s="226" t="s">
        <v>688</v>
      </c>
      <c r="Y397" s="215"/>
      <c r="Z397" s="215"/>
      <c r="AA397" s="215"/>
      <c r="AB397" s="215"/>
      <c r="AC397" s="215"/>
      <c r="AD397" s="215"/>
      <c r="AE397" s="215"/>
      <c r="AF397" s="215"/>
      <c r="AG397" s="215" t="s">
        <v>689</v>
      </c>
      <c r="AH397" s="215"/>
      <c r="AI397" s="215"/>
      <c r="AJ397" s="215"/>
      <c r="AK397" s="215"/>
      <c r="AL397" s="215"/>
      <c r="AM397" s="215"/>
      <c r="AN397" s="215"/>
      <c r="AO397" s="215"/>
      <c r="AP397" s="215"/>
      <c r="AQ397" s="215"/>
      <c r="AR397" s="215"/>
      <c r="AS397" s="215"/>
      <c r="AT397" s="215"/>
      <c r="AU397" s="215"/>
      <c r="AV397" s="215"/>
      <c r="AW397" s="215"/>
      <c r="AX397" s="215"/>
      <c r="AY397" s="215"/>
      <c r="AZ397" s="215"/>
      <c r="BA397" s="215"/>
      <c r="BB397" s="215"/>
      <c r="BC397" s="215"/>
      <c r="BD397" s="215"/>
      <c r="BE397" s="215"/>
      <c r="BF397" s="215"/>
      <c r="BG397" s="215"/>
      <c r="BH397" s="215"/>
    </row>
    <row r="398" spans="1:60" outlineLevel="1">
      <c r="A398" s="238">
        <v>181</v>
      </c>
      <c r="B398" s="239" t="s">
        <v>699</v>
      </c>
      <c r="C398" s="259" t="s">
        <v>700</v>
      </c>
      <c r="D398" s="240" t="s">
        <v>158</v>
      </c>
      <c r="E398" s="241">
        <v>2.27515</v>
      </c>
      <c r="F398" s="242"/>
      <c r="G398" s="243">
        <f>ROUND(E398*F398,2)</f>
        <v>0</v>
      </c>
      <c r="H398" s="242"/>
      <c r="I398" s="243">
        <f>ROUND(E398*H398,2)</f>
        <v>0</v>
      </c>
      <c r="J398" s="242"/>
      <c r="K398" s="243">
        <f>ROUND(E398*J398,2)</f>
        <v>0</v>
      </c>
      <c r="L398" s="243">
        <v>15</v>
      </c>
      <c r="M398" s="243">
        <f>G398*(1+L398/100)</f>
        <v>0</v>
      </c>
      <c r="N398" s="241">
        <v>0</v>
      </c>
      <c r="O398" s="241">
        <f>ROUND(E398*N398,2)</f>
        <v>0</v>
      </c>
      <c r="P398" s="241">
        <v>0</v>
      </c>
      <c r="Q398" s="241">
        <f>ROUND(E398*P398,2)</f>
        <v>0</v>
      </c>
      <c r="R398" s="243" t="s">
        <v>267</v>
      </c>
      <c r="S398" s="243" t="s">
        <v>160</v>
      </c>
      <c r="T398" s="244" t="s">
        <v>160</v>
      </c>
      <c r="U398" s="226">
        <v>0.49</v>
      </c>
      <c r="V398" s="226">
        <f>ROUND(E398*U398,2)</f>
        <v>1.1100000000000001</v>
      </c>
      <c r="W398" s="226"/>
      <c r="X398" s="226" t="s">
        <v>688</v>
      </c>
      <c r="Y398" s="215"/>
      <c r="Z398" s="215"/>
      <c r="AA398" s="215"/>
      <c r="AB398" s="215"/>
      <c r="AC398" s="215"/>
      <c r="AD398" s="215"/>
      <c r="AE398" s="215"/>
      <c r="AF398" s="215"/>
      <c r="AG398" s="215" t="s">
        <v>689</v>
      </c>
      <c r="AH398" s="215"/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</row>
    <row r="399" spans="1:60" outlineLevel="1">
      <c r="A399" s="222"/>
      <c r="B399" s="223"/>
      <c r="C399" s="262" t="s">
        <v>701</v>
      </c>
      <c r="D399" s="246"/>
      <c r="E399" s="246"/>
      <c r="F399" s="246"/>
      <c r="G399" s="246"/>
      <c r="H399" s="226"/>
      <c r="I399" s="226"/>
      <c r="J399" s="226"/>
      <c r="K399" s="226"/>
      <c r="L399" s="226"/>
      <c r="M399" s="226"/>
      <c r="N399" s="225"/>
      <c r="O399" s="225"/>
      <c r="P399" s="225"/>
      <c r="Q399" s="225"/>
      <c r="R399" s="226"/>
      <c r="S399" s="226"/>
      <c r="T399" s="226"/>
      <c r="U399" s="226"/>
      <c r="V399" s="226"/>
      <c r="W399" s="226"/>
      <c r="X399" s="226"/>
      <c r="Y399" s="215"/>
      <c r="Z399" s="215"/>
      <c r="AA399" s="215"/>
      <c r="AB399" s="215"/>
      <c r="AC399" s="215"/>
      <c r="AD399" s="215"/>
      <c r="AE399" s="215"/>
      <c r="AF399" s="215"/>
      <c r="AG399" s="215" t="s">
        <v>178</v>
      </c>
      <c r="AH399" s="215"/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C399" s="215"/>
      <c r="BD399" s="215"/>
      <c r="BE399" s="215"/>
      <c r="BF399" s="215"/>
      <c r="BG399" s="215"/>
      <c r="BH399" s="215"/>
    </row>
    <row r="400" spans="1:60" outlineLevel="1">
      <c r="A400" s="249">
        <v>182</v>
      </c>
      <c r="B400" s="250" t="s">
        <v>702</v>
      </c>
      <c r="C400" s="264" t="s">
        <v>703</v>
      </c>
      <c r="D400" s="251" t="s">
        <v>158</v>
      </c>
      <c r="E400" s="252">
        <v>45.503</v>
      </c>
      <c r="F400" s="253"/>
      <c r="G400" s="254">
        <f>ROUND(E400*F400,2)</f>
        <v>0</v>
      </c>
      <c r="H400" s="253"/>
      <c r="I400" s="254">
        <f>ROUND(E400*H400,2)</f>
        <v>0</v>
      </c>
      <c r="J400" s="253"/>
      <c r="K400" s="254">
        <f>ROUND(E400*J400,2)</f>
        <v>0</v>
      </c>
      <c r="L400" s="254">
        <v>15</v>
      </c>
      <c r="M400" s="254">
        <f>G400*(1+L400/100)</f>
        <v>0</v>
      </c>
      <c r="N400" s="252">
        <v>0</v>
      </c>
      <c r="O400" s="252">
        <f>ROUND(E400*N400,2)</f>
        <v>0</v>
      </c>
      <c r="P400" s="252">
        <v>0</v>
      </c>
      <c r="Q400" s="252">
        <f>ROUND(E400*P400,2)</f>
        <v>0</v>
      </c>
      <c r="R400" s="254" t="s">
        <v>267</v>
      </c>
      <c r="S400" s="254" t="s">
        <v>160</v>
      </c>
      <c r="T400" s="255" t="s">
        <v>160</v>
      </c>
      <c r="U400" s="226">
        <v>0</v>
      </c>
      <c r="V400" s="226">
        <f>ROUND(E400*U400,2)</f>
        <v>0</v>
      </c>
      <c r="W400" s="226"/>
      <c r="X400" s="226" t="s">
        <v>688</v>
      </c>
      <c r="Y400" s="215"/>
      <c r="Z400" s="215"/>
      <c r="AA400" s="215"/>
      <c r="AB400" s="215"/>
      <c r="AC400" s="215"/>
      <c r="AD400" s="215"/>
      <c r="AE400" s="215"/>
      <c r="AF400" s="215"/>
      <c r="AG400" s="215" t="s">
        <v>689</v>
      </c>
      <c r="AH400" s="215"/>
      <c r="AI400" s="215"/>
      <c r="AJ400" s="215"/>
      <c r="AK400" s="215"/>
      <c r="AL400" s="215"/>
      <c r="AM400" s="215"/>
      <c r="AN400" s="215"/>
      <c r="AO400" s="215"/>
      <c r="AP400" s="215"/>
      <c r="AQ400" s="215"/>
      <c r="AR400" s="215"/>
      <c r="AS400" s="215"/>
      <c r="AT400" s="215"/>
      <c r="AU400" s="215"/>
      <c r="AV400" s="215"/>
      <c r="AW400" s="215"/>
      <c r="AX400" s="215"/>
      <c r="AY400" s="215"/>
      <c r="AZ400" s="215"/>
      <c r="BA400" s="215"/>
      <c r="BB400" s="215"/>
      <c r="BC400" s="215"/>
      <c r="BD400" s="215"/>
      <c r="BE400" s="215"/>
      <c r="BF400" s="215"/>
      <c r="BG400" s="215"/>
      <c r="BH400" s="215"/>
    </row>
    <row r="401" spans="1:60" outlineLevel="1">
      <c r="A401" s="249">
        <v>183</v>
      </c>
      <c r="B401" s="250" t="s">
        <v>704</v>
      </c>
      <c r="C401" s="264" t="s">
        <v>705</v>
      </c>
      <c r="D401" s="251" t="s">
        <v>158</v>
      </c>
      <c r="E401" s="252">
        <v>2.27515</v>
      </c>
      <c r="F401" s="253"/>
      <c r="G401" s="254">
        <f>ROUND(E401*F401,2)</f>
        <v>0</v>
      </c>
      <c r="H401" s="253"/>
      <c r="I401" s="254">
        <f>ROUND(E401*H401,2)</f>
        <v>0</v>
      </c>
      <c r="J401" s="253"/>
      <c r="K401" s="254">
        <f>ROUND(E401*J401,2)</f>
        <v>0</v>
      </c>
      <c r="L401" s="254">
        <v>15</v>
      </c>
      <c r="M401" s="254">
        <f>G401*(1+L401/100)</f>
        <v>0</v>
      </c>
      <c r="N401" s="252">
        <v>0</v>
      </c>
      <c r="O401" s="252">
        <f>ROUND(E401*N401,2)</f>
        <v>0</v>
      </c>
      <c r="P401" s="252">
        <v>0</v>
      </c>
      <c r="Q401" s="252">
        <f>ROUND(E401*P401,2)</f>
        <v>0</v>
      </c>
      <c r="R401" s="254" t="s">
        <v>267</v>
      </c>
      <c r="S401" s="254" t="s">
        <v>160</v>
      </c>
      <c r="T401" s="255" t="s">
        <v>160</v>
      </c>
      <c r="U401" s="226">
        <v>0.94199999999999995</v>
      </c>
      <c r="V401" s="226">
        <f>ROUND(E401*U401,2)</f>
        <v>2.14</v>
      </c>
      <c r="W401" s="226"/>
      <c r="X401" s="226" t="s">
        <v>688</v>
      </c>
      <c r="Y401" s="215"/>
      <c r="Z401" s="215"/>
      <c r="AA401" s="215"/>
      <c r="AB401" s="215"/>
      <c r="AC401" s="215"/>
      <c r="AD401" s="215"/>
      <c r="AE401" s="215"/>
      <c r="AF401" s="215"/>
      <c r="AG401" s="215" t="s">
        <v>689</v>
      </c>
      <c r="AH401" s="215"/>
      <c r="AI401" s="215"/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  <c r="BB401" s="215"/>
      <c r="BC401" s="215"/>
      <c r="BD401" s="215"/>
      <c r="BE401" s="215"/>
      <c r="BF401" s="215"/>
      <c r="BG401" s="215"/>
      <c r="BH401" s="215"/>
    </row>
    <row r="402" spans="1:60" outlineLevel="1">
      <c r="A402" s="249">
        <v>184</v>
      </c>
      <c r="B402" s="250" t="s">
        <v>706</v>
      </c>
      <c r="C402" s="264" t="s">
        <v>707</v>
      </c>
      <c r="D402" s="251" t="s">
        <v>158</v>
      </c>
      <c r="E402" s="252">
        <v>6.82545</v>
      </c>
      <c r="F402" s="253"/>
      <c r="G402" s="254">
        <f>ROUND(E402*F402,2)</f>
        <v>0</v>
      </c>
      <c r="H402" s="253"/>
      <c r="I402" s="254">
        <f>ROUND(E402*H402,2)</f>
        <v>0</v>
      </c>
      <c r="J402" s="253"/>
      <c r="K402" s="254">
        <f>ROUND(E402*J402,2)</f>
        <v>0</v>
      </c>
      <c r="L402" s="254">
        <v>15</v>
      </c>
      <c r="M402" s="254">
        <f>G402*(1+L402/100)</f>
        <v>0</v>
      </c>
      <c r="N402" s="252">
        <v>0</v>
      </c>
      <c r="O402" s="252">
        <f>ROUND(E402*N402,2)</f>
        <v>0</v>
      </c>
      <c r="P402" s="252">
        <v>0</v>
      </c>
      <c r="Q402" s="252">
        <f>ROUND(E402*P402,2)</f>
        <v>0</v>
      </c>
      <c r="R402" s="254" t="s">
        <v>267</v>
      </c>
      <c r="S402" s="254" t="s">
        <v>160</v>
      </c>
      <c r="T402" s="255" t="s">
        <v>160</v>
      </c>
      <c r="U402" s="226">
        <v>0.11</v>
      </c>
      <c r="V402" s="226">
        <f>ROUND(E402*U402,2)</f>
        <v>0.75</v>
      </c>
      <c r="W402" s="226"/>
      <c r="X402" s="226" t="s">
        <v>688</v>
      </c>
      <c r="Y402" s="215"/>
      <c r="Z402" s="215"/>
      <c r="AA402" s="215"/>
      <c r="AB402" s="215"/>
      <c r="AC402" s="215"/>
      <c r="AD402" s="215"/>
      <c r="AE402" s="215"/>
      <c r="AF402" s="215"/>
      <c r="AG402" s="215" t="s">
        <v>689</v>
      </c>
      <c r="AH402" s="215"/>
      <c r="AI402" s="215"/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15"/>
      <c r="BB402" s="215"/>
      <c r="BC402" s="215"/>
      <c r="BD402" s="215"/>
      <c r="BE402" s="215"/>
      <c r="BF402" s="215"/>
      <c r="BG402" s="215"/>
      <c r="BH402" s="215"/>
    </row>
    <row r="403" spans="1:60" outlineLevel="1">
      <c r="A403" s="238">
        <v>185</v>
      </c>
      <c r="B403" s="239" t="s">
        <v>708</v>
      </c>
      <c r="C403" s="259" t="s">
        <v>709</v>
      </c>
      <c r="D403" s="240" t="s">
        <v>158</v>
      </c>
      <c r="E403" s="241">
        <v>2.27515</v>
      </c>
      <c r="F403" s="242"/>
      <c r="G403" s="243">
        <f>ROUND(E403*F403,2)</f>
        <v>0</v>
      </c>
      <c r="H403" s="242"/>
      <c r="I403" s="243">
        <f>ROUND(E403*H403,2)</f>
        <v>0</v>
      </c>
      <c r="J403" s="242"/>
      <c r="K403" s="243">
        <f>ROUND(E403*J403,2)</f>
        <v>0</v>
      </c>
      <c r="L403" s="243">
        <v>15</v>
      </c>
      <c r="M403" s="243">
        <f>G403*(1+L403/100)</f>
        <v>0</v>
      </c>
      <c r="N403" s="241">
        <v>0</v>
      </c>
      <c r="O403" s="241">
        <f>ROUND(E403*N403,2)</f>
        <v>0</v>
      </c>
      <c r="P403" s="241">
        <v>0</v>
      </c>
      <c r="Q403" s="241">
        <f>ROUND(E403*P403,2)</f>
        <v>0</v>
      </c>
      <c r="R403" s="243" t="s">
        <v>267</v>
      </c>
      <c r="S403" s="243" t="s">
        <v>710</v>
      </c>
      <c r="T403" s="244" t="s">
        <v>710</v>
      </c>
      <c r="U403" s="226">
        <v>0</v>
      </c>
      <c r="V403" s="226">
        <f>ROUND(E403*U403,2)</f>
        <v>0</v>
      </c>
      <c r="W403" s="226"/>
      <c r="X403" s="226" t="s">
        <v>688</v>
      </c>
      <c r="Y403" s="215"/>
      <c r="Z403" s="215"/>
      <c r="AA403" s="215"/>
      <c r="AB403" s="215"/>
      <c r="AC403" s="215"/>
      <c r="AD403" s="215"/>
      <c r="AE403" s="215"/>
      <c r="AF403" s="215"/>
      <c r="AG403" s="215" t="s">
        <v>689</v>
      </c>
      <c r="AH403" s="215"/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</row>
    <row r="404" spans="1:60">
      <c r="A404" s="3"/>
      <c r="B404" s="4"/>
      <c r="C404" s="267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AE404">
        <v>15</v>
      </c>
      <c r="AF404">
        <v>21</v>
      </c>
      <c r="AG404" t="s">
        <v>141</v>
      </c>
    </row>
    <row r="405" spans="1:60">
      <c r="A405" s="218"/>
      <c r="B405" s="219" t="s">
        <v>29</v>
      </c>
      <c r="C405" s="268"/>
      <c r="D405" s="220"/>
      <c r="E405" s="221"/>
      <c r="F405" s="221"/>
      <c r="G405" s="237">
        <f>G8+G41+G46+G74+G78+G82+G89+G94+G111+G114+G124+G126+G140+G150+G180+G187+G195+G225+G250+G259+G295+G312+G322+G346+G349+G388</f>
        <v>0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AE405">
        <f>SUMIF(L7:L403,AE404,G7:G403)</f>
        <v>0</v>
      </c>
      <c r="AF405">
        <f>SUMIF(L7:L403,AF404,G7:G403)</f>
        <v>0</v>
      </c>
      <c r="AG405" t="s">
        <v>711</v>
      </c>
    </row>
    <row r="406" spans="1:60">
      <c r="C406" s="269"/>
      <c r="D406" s="10"/>
      <c r="AG406" t="s">
        <v>712</v>
      </c>
    </row>
    <row r="407" spans="1:60">
      <c r="D407" s="10"/>
    </row>
    <row r="408" spans="1:60">
      <c r="D408" s="10"/>
    </row>
    <row r="409" spans="1:60">
      <c r="D409" s="10"/>
    </row>
    <row r="410" spans="1:60">
      <c r="D410" s="10"/>
    </row>
    <row r="411" spans="1:60">
      <c r="D411" s="10"/>
    </row>
    <row r="412" spans="1:60">
      <c r="D412" s="10"/>
    </row>
    <row r="413" spans="1:60">
      <c r="D413" s="10"/>
    </row>
    <row r="414" spans="1:60">
      <c r="D414" s="10"/>
    </row>
    <row r="415" spans="1:60">
      <c r="D415" s="10"/>
    </row>
    <row r="416" spans="1:60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62">
    <mergeCell ref="C395:G395"/>
    <mergeCell ref="C399:G399"/>
    <mergeCell ref="C339:G339"/>
    <mergeCell ref="C358:G358"/>
    <mergeCell ref="C391:G391"/>
    <mergeCell ref="C392:G392"/>
    <mergeCell ref="C393:G393"/>
    <mergeCell ref="C394:G394"/>
    <mergeCell ref="C306:G306"/>
    <mergeCell ref="C307:G307"/>
    <mergeCell ref="C314:G314"/>
    <mergeCell ref="C318:G318"/>
    <mergeCell ref="C320:G320"/>
    <mergeCell ref="C338:G338"/>
    <mergeCell ref="C258:G258"/>
    <mergeCell ref="C261:G261"/>
    <mergeCell ref="C266:G266"/>
    <mergeCell ref="C277:G277"/>
    <mergeCell ref="C278:G278"/>
    <mergeCell ref="C294:G294"/>
    <mergeCell ref="C189:G189"/>
    <mergeCell ref="C194:G194"/>
    <mergeCell ref="C224:G224"/>
    <mergeCell ref="C242:G242"/>
    <mergeCell ref="C243:G243"/>
    <mergeCell ref="C249:G249"/>
    <mergeCell ref="C139:G139"/>
    <mergeCell ref="C142:G142"/>
    <mergeCell ref="C149:G149"/>
    <mergeCell ref="C158:G158"/>
    <mergeCell ref="C179:G179"/>
    <mergeCell ref="C186:G186"/>
    <mergeCell ref="C113:G113"/>
    <mergeCell ref="C123:G123"/>
    <mergeCell ref="C128:G128"/>
    <mergeCell ref="C130:G130"/>
    <mergeCell ref="C132:G132"/>
    <mergeCell ref="C134:G134"/>
    <mergeCell ref="C63:G63"/>
    <mergeCell ref="C76:G76"/>
    <mergeCell ref="C96:G96"/>
    <mergeCell ref="C101:G101"/>
    <mergeCell ref="C104:G104"/>
    <mergeCell ref="C109:G109"/>
    <mergeCell ref="C32:G32"/>
    <mergeCell ref="C33:G33"/>
    <mergeCell ref="C43:G43"/>
    <mergeCell ref="C48:G48"/>
    <mergeCell ref="C55:G55"/>
    <mergeCell ref="C60:G60"/>
    <mergeCell ref="C18:G18"/>
    <mergeCell ref="C21:G21"/>
    <mergeCell ref="C24:G24"/>
    <mergeCell ref="C25:G25"/>
    <mergeCell ref="C30:G30"/>
    <mergeCell ref="C31:G31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128</v>
      </c>
      <c r="B1" s="200"/>
      <c r="C1" s="200"/>
      <c r="D1" s="200"/>
      <c r="E1" s="200"/>
      <c r="F1" s="200"/>
      <c r="G1" s="200"/>
      <c r="AG1" t="s">
        <v>129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130</v>
      </c>
    </row>
    <row r="3" spans="1:60" ht="25.05" customHeight="1">
      <c r="A3" s="201" t="s">
        <v>8</v>
      </c>
      <c r="B3" s="49" t="s">
        <v>57</v>
      </c>
      <c r="C3" s="204" t="s">
        <v>58</v>
      </c>
      <c r="D3" s="202"/>
      <c r="E3" s="202"/>
      <c r="F3" s="202"/>
      <c r="G3" s="203"/>
      <c r="AC3" s="180" t="s">
        <v>130</v>
      </c>
      <c r="AG3" t="s">
        <v>131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132</v>
      </c>
    </row>
    <row r="5" spans="1:60">
      <c r="D5" s="10"/>
    </row>
    <row r="6" spans="1:60" ht="39.6">
      <c r="A6" s="211" t="s">
        <v>133</v>
      </c>
      <c r="B6" s="213" t="s">
        <v>134</v>
      </c>
      <c r="C6" s="213" t="s">
        <v>135</v>
      </c>
      <c r="D6" s="212" t="s">
        <v>136</v>
      </c>
      <c r="E6" s="211" t="s">
        <v>137</v>
      </c>
      <c r="F6" s="210" t="s">
        <v>138</v>
      </c>
      <c r="G6" s="211" t="s">
        <v>29</v>
      </c>
      <c r="H6" s="214" t="s">
        <v>30</v>
      </c>
      <c r="I6" s="214" t="s">
        <v>139</v>
      </c>
      <c r="J6" s="214" t="s">
        <v>31</v>
      </c>
      <c r="K6" s="214" t="s">
        <v>140</v>
      </c>
      <c r="L6" s="214" t="s">
        <v>141</v>
      </c>
      <c r="M6" s="214" t="s">
        <v>142</v>
      </c>
      <c r="N6" s="214" t="s">
        <v>143</v>
      </c>
      <c r="O6" s="214" t="s">
        <v>144</v>
      </c>
      <c r="P6" s="214" t="s">
        <v>145</v>
      </c>
      <c r="Q6" s="214" t="s">
        <v>146</v>
      </c>
      <c r="R6" s="214" t="s">
        <v>147</v>
      </c>
      <c r="S6" s="214" t="s">
        <v>148</v>
      </c>
      <c r="T6" s="214" t="s">
        <v>149</v>
      </c>
      <c r="U6" s="214" t="s">
        <v>150</v>
      </c>
      <c r="V6" s="214" t="s">
        <v>151</v>
      </c>
      <c r="W6" s="214" t="s">
        <v>152</v>
      </c>
      <c r="X6" s="214" t="s">
        <v>153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154</v>
      </c>
      <c r="B8" s="232" t="s">
        <v>73</v>
      </c>
      <c r="C8" s="258" t="s">
        <v>74</v>
      </c>
      <c r="D8" s="233"/>
      <c r="E8" s="234"/>
      <c r="F8" s="235"/>
      <c r="G8" s="235">
        <f>SUMIF(AG9:AG40,"&lt;&gt;NOR",G9:G40)</f>
        <v>0</v>
      </c>
      <c r="H8" s="235"/>
      <c r="I8" s="235">
        <f>SUM(I9:I40)</f>
        <v>0</v>
      </c>
      <c r="J8" s="235"/>
      <c r="K8" s="235">
        <f>SUM(K9:K40)</f>
        <v>0</v>
      </c>
      <c r="L8" s="235"/>
      <c r="M8" s="235">
        <f>SUM(M9:M40)</f>
        <v>0</v>
      </c>
      <c r="N8" s="234"/>
      <c r="O8" s="234">
        <f>SUM(O9:O40)</f>
        <v>1.78</v>
      </c>
      <c r="P8" s="234"/>
      <c r="Q8" s="234">
        <f>SUM(Q9:Q40)</f>
        <v>0</v>
      </c>
      <c r="R8" s="235"/>
      <c r="S8" s="235"/>
      <c r="T8" s="236"/>
      <c r="U8" s="230"/>
      <c r="V8" s="230">
        <f>SUM(V9:V40)</f>
        <v>19.13</v>
      </c>
      <c r="W8" s="230"/>
      <c r="X8" s="230"/>
      <c r="AG8" t="s">
        <v>155</v>
      </c>
    </row>
    <row r="9" spans="1:60" outlineLevel="1">
      <c r="A9" s="238">
        <v>1</v>
      </c>
      <c r="B9" s="239" t="s">
        <v>156</v>
      </c>
      <c r="C9" s="259" t="s">
        <v>157</v>
      </c>
      <c r="D9" s="240" t="s">
        <v>158</v>
      </c>
      <c r="E9" s="241">
        <v>0.01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1.9539999999999998E-2</v>
      </c>
      <c r="O9" s="241">
        <f>ROUND(E9*N9,2)</f>
        <v>0</v>
      </c>
      <c r="P9" s="241">
        <v>0</v>
      </c>
      <c r="Q9" s="241">
        <f>ROUND(E9*P9,2)</f>
        <v>0</v>
      </c>
      <c r="R9" s="243" t="s">
        <v>159</v>
      </c>
      <c r="S9" s="243" t="s">
        <v>160</v>
      </c>
      <c r="T9" s="244" t="s">
        <v>160</v>
      </c>
      <c r="U9" s="226">
        <v>18.18</v>
      </c>
      <c r="V9" s="226">
        <f>ROUND(E9*U9,2)</f>
        <v>0.18</v>
      </c>
      <c r="W9" s="226"/>
      <c r="X9" s="226" t="s">
        <v>161</v>
      </c>
      <c r="Y9" s="215"/>
      <c r="Z9" s="215"/>
      <c r="AA9" s="215"/>
      <c r="AB9" s="215"/>
      <c r="AC9" s="215"/>
      <c r="AD9" s="215"/>
      <c r="AE9" s="215"/>
      <c r="AF9" s="215"/>
      <c r="AG9" s="215" t="s">
        <v>162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0" t="s">
        <v>163</v>
      </c>
      <c r="D10" s="245"/>
      <c r="E10" s="245"/>
      <c r="F10" s="245"/>
      <c r="G10" s="24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164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61" t="s">
        <v>165</v>
      </c>
      <c r="D11" s="228"/>
      <c r="E11" s="229"/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15"/>
      <c r="Z11" s="215"/>
      <c r="AA11" s="215"/>
      <c r="AB11" s="215"/>
      <c r="AC11" s="215"/>
      <c r="AD11" s="215"/>
      <c r="AE11" s="215"/>
      <c r="AF11" s="215"/>
      <c r="AG11" s="215" t="s">
        <v>166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22"/>
      <c r="B12" s="223"/>
      <c r="C12" s="261" t="s">
        <v>713</v>
      </c>
      <c r="D12" s="228"/>
      <c r="E12" s="229">
        <v>5.0000000000000001E-3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15"/>
      <c r="Z12" s="215"/>
      <c r="AA12" s="215"/>
      <c r="AB12" s="215"/>
      <c r="AC12" s="215"/>
      <c r="AD12" s="215"/>
      <c r="AE12" s="215"/>
      <c r="AF12" s="215"/>
      <c r="AG12" s="215" t="s">
        <v>166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61" t="s">
        <v>714</v>
      </c>
      <c r="D13" s="228"/>
      <c r="E13" s="229">
        <v>5.0000000000000001E-3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15"/>
      <c r="Z13" s="215"/>
      <c r="AA13" s="215"/>
      <c r="AB13" s="215"/>
      <c r="AC13" s="215"/>
      <c r="AD13" s="215"/>
      <c r="AE13" s="215"/>
      <c r="AF13" s="215"/>
      <c r="AG13" s="215" t="s">
        <v>166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8">
        <v>2</v>
      </c>
      <c r="B14" s="239" t="s">
        <v>169</v>
      </c>
      <c r="C14" s="259" t="s">
        <v>170</v>
      </c>
      <c r="D14" s="240" t="s">
        <v>171</v>
      </c>
      <c r="E14" s="241">
        <v>1.4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15</v>
      </c>
      <c r="M14" s="243">
        <f>G14*(1+L14/100)</f>
        <v>0</v>
      </c>
      <c r="N14" s="241">
        <v>8.2500000000000004E-3</v>
      </c>
      <c r="O14" s="241">
        <f>ROUND(E14*N14,2)</f>
        <v>0.01</v>
      </c>
      <c r="P14" s="241">
        <v>0</v>
      </c>
      <c r="Q14" s="241">
        <f>ROUND(E14*P14,2)</f>
        <v>0</v>
      </c>
      <c r="R14" s="243" t="s">
        <v>159</v>
      </c>
      <c r="S14" s="243" t="s">
        <v>160</v>
      </c>
      <c r="T14" s="244" t="s">
        <v>160</v>
      </c>
      <c r="U14" s="226">
        <v>0.3</v>
      </c>
      <c r="V14" s="226">
        <f>ROUND(E14*U14,2)</f>
        <v>0.42</v>
      </c>
      <c r="W14" s="226"/>
      <c r="X14" s="226" t="s">
        <v>161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162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60" t="s">
        <v>172</v>
      </c>
      <c r="D15" s="245"/>
      <c r="E15" s="245"/>
      <c r="F15" s="245"/>
      <c r="G15" s="245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15"/>
      <c r="Z15" s="215"/>
      <c r="AA15" s="215"/>
      <c r="AB15" s="215"/>
      <c r="AC15" s="215"/>
      <c r="AD15" s="215"/>
      <c r="AE15" s="215"/>
      <c r="AF15" s="215"/>
      <c r="AG15" s="215" t="s">
        <v>164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61" t="s">
        <v>715</v>
      </c>
      <c r="D16" s="228"/>
      <c r="E16" s="229">
        <v>1.4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15"/>
      <c r="Z16" s="215"/>
      <c r="AA16" s="215"/>
      <c r="AB16" s="215"/>
      <c r="AC16" s="215"/>
      <c r="AD16" s="215"/>
      <c r="AE16" s="215"/>
      <c r="AF16" s="215"/>
      <c r="AG16" s="215" t="s">
        <v>166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20.399999999999999" outlineLevel="1">
      <c r="A17" s="238">
        <v>3</v>
      </c>
      <c r="B17" s="239" t="s">
        <v>174</v>
      </c>
      <c r="C17" s="259" t="s">
        <v>175</v>
      </c>
      <c r="D17" s="240" t="s">
        <v>176</v>
      </c>
      <c r="E17" s="241">
        <v>1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15</v>
      </c>
      <c r="M17" s="243">
        <f>G17*(1+L17/100)</f>
        <v>0</v>
      </c>
      <c r="N17" s="241">
        <v>2.4000000000000001E-4</v>
      </c>
      <c r="O17" s="241">
        <f>ROUND(E17*N17,2)</f>
        <v>0</v>
      </c>
      <c r="P17" s="241">
        <v>0</v>
      </c>
      <c r="Q17" s="241">
        <f>ROUND(E17*P17,2)</f>
        <v>0</v>
      </c>
      <c r="R17" s="243" t="s">
        <v>159</v>
      </c>
      <c r="S17" s="243" t="s">
        <v>160</v>
      </c>
      <c r="T17" s="244" t="s">
        <v>160</v>
      </c>
      <c r="U17" s="226">
        <v>1.04</v>
      </c>
      <c r="V17" s="226">
        <f>ROUND(E17*U17,2)</f>
        <v>1.04</v>
      </c>
      <c r="W17" s="226"/>
      <c r="X17" s="226" t="s">
        <v>161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162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62" t="s">
        <v>177</v>
      </c>
      <c r="D18" s="246"/>
      <c r="E18" s="246"/>
      <c r="F18" s="246"/>
      <c r="G18" s="24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15"/>
      <c r="Z18" s="215"/>
      <c r="AA18" s="215"/>
      <c r="AB18" s="215"/>
      <c r="AC18" s="215"/>
      <c r="AD18" s="215"/>
      <c r="AE18" s="215"/>
      <c r="AF18" s="215"/>
      <c r="AG18" s="215" t="s">
        <v>178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22"/>
      <c r="B19" s="223"/>
      <c r="C19" s="261" t="s">
        <v>716</v>
      </c>
      <c r="D19" s="228"/>
      <c r="E19" s="229">
        <v>1</v>
      </c>
      <c r="F19" s="226"/>
      <c r="G19" s="226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15"/>
      <c r="Z19" s="215"/>
      <c r="AA19" s="215"/>
      <c r="AB19" s="215"/>
      <c r="AC19" s="215"/>
      <c r="AD19" s="215"/>
      <c r="AE19" s="215"/>
      <c r="AF19" s="215"/>
      <c r="AG19" s="215" t="s">
        <v>166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38">
        <v>4</v>
      </c>
      <c r="B20" s="239" t="s">
        <v>180</v>
      </c>
      <c r="C20" s="259" t="s">
        <v>181</v>
      </c>
      <c r="D20" s="240" t="s">
        <v>171</v>
      </c>
      <c r="E20" s="241">
        <v>17.038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15</v>
      </c>
      <c r="M20" s="243">
        <f>G20*(1+L20/100)</f>
        <v>0</v>
      </c>
      <c r="N20" s="241">
        <v>9.1350000000000001E-2</v>
      </c>
      <c r="O20" s="241">
        <f>ROUND(E20*N20,2)</f>
        <v>1.56</v>
      </c>
      <c r="P20" s="241">
        <v>0</v>
      </c>
      <c r="Q20" s="241">
        <f>ROUND(E20*P20,2)</f>
        <v>0</v>
      </c>
      <c r="R20" s="243" t="s">
        <v>159</v>
      </c>
      <c r="S20" s="243" t="s">
        <v>160</v>
      </c>
      <c r="T20" s="244" t="s">
        <v>160</v>
      </c>
      <c r="U20" s="226">
        <v>0.64</v>
      </c>
      <c r="V20" s="226">
        <f>ROUND(E20*U20,2)</f>
        <v>10.9</v>
      </c>
      <c r="W20" s="226"/>
      <c r="X20" s="226" t="s">
        <v>161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162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60" t="s">
        <v>182</v>
      </c>
      <c r="D21" s="245"/>
      <c r="E21" s="245"/>
      <c r="F21" s="245"/>
      <c r="G21" s="245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15"/>
      <c r="Z21" s="215"/>
      <c r="AA21" s="215"/>
      <c r="AB21" s="215"/>
      <c r="AC21" s="215"/>
      <c r="AD21" s="215"/>
      <c r="AE21" s="215"/>
      <c r="AF21" s="215"/>
      <c r="AG21" s="215" t="s">
        <v>164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61" t="s">
        <v>183</v>
      </c>
      <c r="D22" s="228"/>
      <c r="E22" s="229">
        <v>17.038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15"/>
      <c r="Z22" s="215"/>
      <c r="AA22" s="215"/>
      <c r="AB22" s="215"/>
      <c r="AC22" s="215"/>
      <c r="AD22" s="215"/>
      <c r="AE22" s="215"/>
      <c r="AF22" s="215"/>
      <c r="AG22" s="215" t="s">
        <v>166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38">
        <v>5</v>
      </c>
      <c r="B23" s="239" t="s">
        <v>184</v>
      </c>
      <c r="C23" s="259" t="s">
        <v>185</v>
      </c>
      <c r="D23" s="240" t="s">
        <v>186</v>
      </c>
      <c r="E23" s="241">
        <v>13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15</v>
      </c>
      <c r="M23" s="243">
        <f>G23*(1+L23/100)</f>
        <v>0</v>
      </c>
      <c r="N23" s="241">
        <v>1.0200000000000001E-3</v>
      </c>
      <c r="O23" s="241">
        <f>ROUND(E23*N23,2)</f>
        <v>0.01</v>
      </c>
      <c r="P23" s="241">
        <v>0</v>
      </c>
      <c r="Q23" s="241">
        <f>ROUND(E23*P23,2)</f>
        <v>0</v>
      </c>
      <c r="R23" s="243" t="s">
        <v>159</v>
      </c>
      <c r="S23" s="243" t="s">
        <v>160</v>
      </c>
      <c r="T23" s="244" t="s">
        <v>160</v>
      </c>
      <c r="U23" s="226">
        <v>0.223</v>
      </c>
      <c r="V23" s="226">
        <f>ROUND(E23*U23,2)</f>
        <v>2.9</v>
      </c>
      <c r="W23" s="226"/>
      <c r="X23" s="226" t="s">
        <v>161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162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60" t="s">
        <v>187</v>
      </c>
      <c r="D24" s="245"/>
      <c r="E24" s="245"/>
      <c r="F24" s="245"/>
      <c r="G24" s="245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15"/>
      <c r="Z24" s="215"/>
      <c r="AA24" s="215"/>
      <c r="AB24" s="215"/>
      <c r="AC24" s="215"/>
      <c r="AD24" s="215"/>
      <c r="AE24" s="215"/>
      <c r="AF24" s="215"/>
      <c r="AG24" s="215" t="s">
        <v>164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22"/>
      <c r="B25" s="223"/>
      <c r="C25" s="263" t="s">
        <v>188</v>
      </c>
      <c r="D25" s="247"/>
      <c r="E25" s="247"/>
      <c r="F25" s="247"/>
      <c r="G25" s="247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15"/>
      <c r="Z25" s="215"/>
      <c r="AA25" s="215"/>
      <c r="AB25" s="215"/>
      <c r="AC25" s="215"/>
      <c r="AD25" s="215"/>
      <c r="AE25" s="215"/>
      <c r="AF25" s="215"/>
      <c r="AG25" s="215" t="s">
        <v>178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22"/>
      <c r="B26" s="223"/>
      <c r="C26" s="261" t="s">
        <v>189</v>
      </c>
      <c r="D26" s="228"/>
      <c r="E26" s="229">
        <v>13</v>
      </c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15"/>
      <c r="Z26" s="215"/>
      <c r="AA26" s="215"/>
      <c r="AB26" s="215"/>
      <c r="AC26" s="215"/>
      <c r="AD26" s="215"/>
      <c r="AE26" s="215"/>
      <c r="AF26" s="215"/>
      <c r="AG26" s="215" t="s">
        <v>166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38">
        <v>6</v>
      </c>
      <c r="B27" s="239" t="s">
        <v>190</v>
      </c>
      <c r="C27" s="259" t="s">
        <v>191</v>
      </c>
      <c r="D27" s="240" t="s">
        <v>171</v>
      </c>
      <c r="E27" s="241">
        <v>2.2999999999999998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15</v>
      </c>
      <c r="M27" s="243">
        <f>G27*(1+L27/100)</f>
        <v>0</v>
      </c>
      <c r="N27" s="241">
        <v>7.392E-2</v>
      </c>
      <c r="O27" s="241">
        <f>ROUND(E27*N27,2)</f>
        <v>0.17</v>
      </c>
      <c r="P27" s="241">
        <v>0</v>
      </c>
      <c r="Q27" s="241">
        <f>ROUND(E27*P27,2)</f>
        <v>0</v>
      </c>
      <c r="R27" s="243" t="s">
        <v>159</v>
      </c>
      <c r="S27" s="243" t="s">
        <v>160</v>
      </c>
      <c r="T27" s="244" t="s">
        <v>160</v>
      </c>
      <c r="U27" s="226">
        <v>0.77700000000000002</v>
      </c>
      <c r="V27" s="226">
        <f>ROUND(E27*U27,2)</f>
        <v>1.79</v>
      </c>
      <c r="W27" s="226"/>
      <c r="X27" s="226" t="s">
        <v>161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162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22"/>
      <c r="B28" s="223"/>
      <c r="C28" s="261" t="s">
        <v>192</v>
      </c>
      <c r="D28" s="228"/>
      <c r="E28" s="229">
        <v>2.2999999999999998</v>
      </c>
      <c r="F28" s="226"/>
      <c r="G28" s="22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15"/>
      <c r="Z28" s="215"/>
      <c r="AA28" s="215"/>
      <c r="AB28" s="215"/>
      <c r="AC28" s="215"/>
      <c r="AD28" s="215"/>
      <c r="AE28" s="215"/>
      <c r="AF28" s="215"/>
      <c r="AG28" s="215" t="s">
        <v>166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38">
        <v>7</v>
      </c>
      <c r="B29" s="239" t="s">
        <v>193</v>
      </c>
      <c r="C29" s="259" t="s">
        <v>194</v>
      </c>
      <c r="D29" s="240" t="s">
        <v>171</v>
      </c>
      <c r="E29" s="241">
        <v>2.2360000000000002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15</v>
      </c>
      <c r="M29" s="243">
        <f>G29*(1+L29/100)</f>
        <v>0</v>
      </c>
      <c r="N29" s="241">
        <v>1.29E-2</v>
      </c>
      <c r="O29" s="241">
        <f>ROUND(E29*N29,2)</f>
        <v>0.03</v>
      </c>
      <c r="P29" s="241">
        <v>0</v>
      </c>
      <c r="Q29" s="241">
        <f>ROUND(E29*P29,2)</f>
        <v>0</v>
      </c>
      <c r="R29" s="243" t="s">
        <v>159</v>
      </c>
      <c r="S29" s="243" t="s">
        <v>160</v>
      </c>
      <c r="T29" s="244" t="s">
        <v>160</v>
      </c>
      <c r="U29" s="226">
        <v>0.85</v>
      </c>
      <c r="V29" s="226">
        <f>ROUND(E29*U29,2)</f>
        <v>1.9</v>
      </c>
      <c r="W29" s="226"/>
      <c r="X29" s="226" t="s">
        <v>161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162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62" t="s">
        <v>691</v>
      </c>
      <c r="D30" s="246"/>
      <c r="E30" s="246"/>
      <c r="F30" s="246"/>
      <c r="G30" s="24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15"/>
      <c r="Z30" s="215"/>
      <c r="AA30" s="215"/>
      <c r="AB30" s="215"/>
      <c r="AC30" s="215"/>
      <c r="AD30" s="215"/>
      <c r="AE30" s="215"/>
      <c r="AF30" s="215"/>
      <c r="AG30" s="215" t="s">
        <v>178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22"/>
      <c r="B31" s="223"/>
      <c r="C31" s="263" t="s">
        <v>195</v>
      </c>
      <c r="D31" s="247"/>
      <c r="E31" s="247"/>
      <c r="F31" s="247"/>
      <c r="G31" s="247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15"/>
      <c r="Z31" s="215"/>
      <c r="AA31" s="215"/>
      <c r="AB31" s="215"/>
      <c r="AC31" s="215"/>
      <c r="AD31" s="215"/>
      <c r="AE31" s="215"/>
      <c r="AF31" s="215"/>
      <c r="AG31" s="215" t="s">
        <v>178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22"/>
      <c r="B32" s="223"/>
      <c r="C32" s="263" t="s">
        <v>196</v>
      </c>
      <c r="D32" s="247"/>
      <c r="E32" s="247"/>
      <c r="F32" s="247"/>
      <c r="G32" s="247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15"/>
      <c r="Z32" s="215"/>
      <c r="AA32" s="215"/>
      <c r="AB32" s="215"/>
      <c r="AC32" s="215"/>
      <c r="AD32" s="215"/>
      <c r="AE32" s="215"/>
      <c r="AF32" s="215"/>
      <c r="AG32" s="215" t="s">
        <v>178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63" t="s">
        <v>197</v>
      </c>
      <c r="D33" s="247"/>
      <c r="E33" s="247"/>
      <c r="F33" s="247"/>
      <c r="G33" s="247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15"/>
      <c r="Z33" s="215"/>
      <c r="AA33" s="215"/>
      <c r="AB33" s="215"/>
      <c r="AC33" s="215"/>
      <c r="AD33" s="215"/>
      <c r="AE33" s="215"/>
      <c r="AF33" s="215"/>
      <c r="AG33" s="215" t="s">
        <v>178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48" t="str">
        <f>C33</f>
        <v>- standardního tmelení Q2, to je: základní tmelení Q1+ dodatečné tmelení (tmelení najemno) a případné přebroušení.</v>
      </c>
      <c r="BB33" s="215"/>
      <c r="BC33" s="215"/>
      <c r="BD33" s="215"/>
      <c r="BE33" s="215"/>
      <c r="BF33" s="215"/>
      <c r="BG33" s="215"/>
      <c r="BH33" s="215"/>
    </row>
    <row r="34" spans="1:60" outlineLevel="1">
      <c r="A34" s="222"/>
      <c r="B34" s="223"/>
      <c r="C34" s="261" t="s">
        <v>717</v>
      </c>
      <c r="D34" s="228"/>
      <c r="E34" s="229">
        <v>2.2360000000000002</v>
      </c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15"/>
      <c r="Z34" s="215"/>
      <c r="AA34" s="215"/>
      <c r="AB34" s="215"/>
      <c r="AC34" s="215"/>
      <c r="AD34" s="215"/>
      <c r="AE34" s="215"/>
      <c r="AF34" s="215"/>
      <c r="AG34" s="215" t="s">
        <v>166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38">
        <v>8</v>
      </c>
      <c r="B35" s="239" t="s">
        <v>199</v>
      </c>
      <c r="C35" s="259" t="s">
        <v>200</v>
      </c>
      <c r="D35" s="240" t="s">
        <v>158</v>
      </c>
      <c r="E35" s="241">
        <v>1.0500000000000001E-2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15</v>
      </c>
      <c r="M35" s="243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3"/>
      <c r="S35" s="243" t="s">
        <v>201</v>
      </c>
      <c r="T35" s="244" t="s">
        <v>202</v>
      </c>
      <c r="U35" s="226">
        <v>0</v>
      </c>
      <c r="V35" s="226">
        <f>ROUND(E35*U35,2)</f>
        <v>0</v>
      </c>
      <c r="W35" s="226"/>
      <c r="X35" s="226" t="s">
        <v>203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204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22"/>
      <c r="B36" s="223"/>
      <c r="C36" s="261" t="s">
        <v>165</v>
      </c>
      <c r="D36" s="228"/>
      <c r="E36" s="229"/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15"/>
      <c r="Z36" s="215"/>
      <c r="AA36" s="215"/>
      <c r="AB36" s="215"/>
      <c r="AC36" s="215"/>
      <c r="AD36" s="215"/>
      <c r="AE36" s="215"/>
      <c r="AF36" s="215"/>
      <c r="AG36" s="215" t="s">
        <v>166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22"/>
      <c r="B37" s="223"/>
      <c r="C37" s="261" t="s">
        <v>718</v>
      </c>
      <c r="D37" s="228"/>
      <c r="E37" s="229">
        <v>5.2500000000000003E-3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15"/>
      <c r="Z37" s="215"/>
      <c r="AA37" s="215"/>
      <c r="AB37" s="215"/>
      <c r="AC37" s="215"/>
      <c r="AD37" s="215"/>
      <c r="AE37" s="215"/>
      <c r="AF37" s="215"/>
      <c r="AG37" s="215" t="s">
        <v>166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22"/>
      <c r="B38" s="223"/>
      <c r="C38" s="261" t="s">
        <v>719</v>
      </c>
      <c r="D38" s="228"/>
      <c r="E38" s="229">
        <v>5.2500000000000003E-3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15"/>
      <c r="Z38" s="215"/>
      <c r="AA38" s="215"/>
      <c r="AB38" s="215"/>
      <c r="AC38" s="215"/>
      <c r="AD38" s="215"/>
      <c r="AE38" s="215"/>
      <c r="AF38" s="215"/>
      <c r="AG38" s="215" t="s">
        <v>166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20.399999999999999" outlineLevel="1">
      <c r="A39" s="238">
        <v>9</v>
      </c>
      <c r="B39" s="239" t="s">
        <v>207</v>
      </c>
      <c r="C39" s="259" t="s">
        <v>208</v>
      </c>
      <c r="D39" s="240" t="s">
        <v>176</v>
      </c>
      <c r="E39" s="241">
        <v>1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15</v>
      </c>
      <c r="M39" s="243">
        <f>G39*(1+L39/100)</f>
        <v>0</v>
      </c>
      <c r="N39" s="241">
        <v>4.5999999999999999E-3</v>
      </c>
      <c r="O39" s="241">
        <f>ROUND(E39*N39,2)</f>
        <v>0</v>
      </c>
      <c r="P39" s="241">
        <v>0</v>
      </c>
      <c r="Q39" s="241">
        <f>ROUND(E39*P39,2)</f>
        <v>0</v>
      </c>
      <c r="R39" s="243" t="s">
        <v>209</v>
      </c>
      <c r="S39" s="243" t="s">
        <v>160</v>
      </c>
      <c r="T39" s="244" t="s">
        <v>160</v>
      </c>
      <c r="U39" s="226">
        <v>0</v>
      </c>
      <c r="V39" s="226">
        <f>ROUND(E39*U39,2)</f>
        <v>0</v>
      </c>
      <c r="W39" s="226"/>
      <c r="X39" s="226" t="s">
        <v>203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204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22"/>
      <c r="B40" s="223"/>
      <c r="C40" s="261" t="s">
        <v>716</v>
      </c>
      <c r="D40" s="228"/>
      <c r="E40" s="229">
        <v>1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15"/>
      <c r="Z40" s="215"/>
      <c r="AA40" s="215"/>
      <c r="AB40" s="215"/>
      <c r="AC40" s="215"/>
      <c r="AD40" s="215"/>
      <c r="AE40" s="215"/>
      <c r="AF40" s="215"/>
      <c r="AG40" s="215" t="s">
        <v>166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>
      <c r="A41" s="231" t="s">
        <v>154</v>
      </c>
      <c r="B41" s="232" t="s">
        <v>75</v>
      </c>
      <c r="C41" s="258" t="s">
        <v>76</v>
      </c>
      <c r="D41" s="233"/>
      <c r="E41" s="234"/>
      <c r="F41" s="235"/>
      <c r="G41" s="235">
        <f>SUMIF(AG42:AG45,"&lt;&gt;NOR",G42:G45)</f>
        <v>0</v>
      </c>
      <c r="H41" s="235"/>
      <c r="I41" s="235">
        <f>SUM(I42:I45)</f>
        <v>0</v>
      </c>
      <c r="J41" s="235"/>
      <c r="K41" s="235">
        <f>SUM(K42:K45)</f>
        <v>0</v>
      </c>
      <c r="L41" s="235"/>
      <c r="M41" s="235">
        <f>SUM(M42:M45)</f>
        <v>0</v>
      </c>
      <c r="N41" s="234"/>
      <c r="O41" s="234">
        <f>SUM(O42:O45)</f>
        <v>0.04</v>
      </c>
      <c r="P41" s="234"/>
      <c r="Q41" s="234">
        <f>SUM(Q42:Q45)</f>
        <v>0</v>
      </c>
      <c r="R41" s="235"/>
      <c r="S41" s="235"/>
      <c r="T41" s="236"/>
      <c r="U41" s="230"/>
      <c r="V41" s="230">
        <f>SUM(V42:V45)</f>
        <v>3.56</v>
      </c>
      <c r="W41" s="230"/>
      <c r="X41" s="230"/>
      <c r="AG41" t="s">
        <v>155</v>
      </c>
    </row>
    <row r="42" spans="1:60" ht="20.399999999999999" outlineLevel="1">
      <c r="A42" s="238">
        <v>10</v>
      </c>
      <c r="B42" s="239" t="s">
        <v>210</v>
      </c>
      <c r="C42" s="259" t="s">
        <v>211</v>
      </c>
      <c r="D42" s="240" t="s">
        <v>171</v>
      </c>
      <c r="E42" s="241">
        <v>3.746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15</v>
      </c>
      <c r="M42" s="243">
        <f>G42*(1+L42/100)</f>
        <v>0</v>
      </c>
      <c r="N42" s="241">
        <v>1.201E-2</v>
      </c>
      <c r="O42" s="241">
        <f>ROUND(E42*N42,2)</f>
        <v>0.04</v>
      </c>
      <c r="P42" s="241">
        <v>0</v>
      </c>
      <c r="Q42" s="241">
        <f>ROUND(E42*P42,2)</f>
        <v>0</v>
      </c>
      <c r="R42" s="243" t="s">
        <v>159</v>
      </c>
      <c r="S42" s="243" t="s">
        <v>160</v>
      </c>
      <c r="T42" s="244" t="s">
        <v>160</v>
      </c>
      <c r="U42" s="226">
        <v>0.95</v>
      </c>
      <c r="V42" s="226">
        <f>ROUND(E42*U42,2)</f>
        <v>3.56</v>
      </c>
      <c r="W42" s="226"/>
      <c r="X42" s="226" t="s">
        <v>161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162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22"/>
      <c r="B43" s="223"/>
      <c r="C43" s="262" t="s">
        <v>212</v>
      </c>
      <c r="D43" s="246"/>
      <c r="E43" s="246"/>
      <c r="F43" s="246"/>
      <c r="G43" s="24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15"/>
      <c r="Z43" s="215"/>
      <c r="AA43" s="215"/>
      <c r="AB43" s="215"/>
      <c r="AC43" s="215"/>
      <c r="AD43" s="215"/>
      <c r="AE43" s="215"/>
      <c r="AF43" s="215"/>
      <c r="AG43" s="215" t="s">
        <v>178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22"/>
      <c r="B44" s="223"/>
      <c r="C44" s="261" t="s">
        <v>720</v>
      </c>
      <c r="D44" s="228"/>
      <c r="E44" s="229">
        <v>2.8</v>
      </c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15"/>
      <c r="Z44" s="215"/>
      <c r="AA44" s="215"/>
      <c r="AB44" s="215"/>
      <c r="AC44" s="215"/>
      <c r="AD44" s="215"/>
      <c r="AE44" s="215"/>
      <c r="AF44" s="215"/>
      <c r="AG44" s="215" t="s">
        <v>166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22"/>
      <c r="B45" s="223"/>
      <c r="C45" s="261" t="s">
        <v>721</v>
      </c>
      <c r="D45" s="228"/>
      <c r="E45" s="229">
        <v>0.94599999999999995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15"/>
      <c r="Z45" s="215"/>
      <c r="AA45" s="215"/>
      <c r="AB45" s="215"/>
      <c r="AC45" s="215"/>
      <c r="AD45" s="215"/>
      <c r="AE45" s="215"/>
      <c r="AF45" s="215"/>
      <c r="AG45" s="215" t="s">
        <v>166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>
      <c r="A46" s="231" t="s">
        <v>154</v>
      </c>
      <c r="B46" s="232" t="s">
        <v>77</v>
      </c>
      <c r="C46" s="258" t="s">
        <v>78</v>
      </c>
      <c r="D46" s="233"/>
      <c r="E46" s="234"/>
      <c r="F46" s="235"/>
      <c r="G46" s="235">
        <f>SUMIF(AG47:AG73,"&lt;&gt;NOR",G47:G73)</f>
        <v>0</v>
      </c>
      <c r="H46" s="235"/>
      <c r="I46" s="235">
        <f>SUM(I47:I73)</f>
        <v>0</v>
      </c>
      <c r="J46" s="235"/>
      <c r="K46" s="235">
        <f>SUM(K47:K73)</f>
        <v>0</v>
      </c>
      <c r="L46" s="235"/>
      <c r="M46" s="235">
        <f>SUM(M47:M73)</f>
        <v>0</v>
      </c>
      <c r="N46" s="234"/>
      <c r="O46" s="234">
        <f>SUM(O47:O73)</f>
        <v>1.44</v>
      </c>
      <c r="P46" s="234"/>
      <c r="Q46" s="234">
        <f>SUM(Q47:Q73)</f>
        <v>0</v>
      </c>
      <c r="R46" s="235"/>
      <c r="S46" s="235"/>
      <c r="T46" s="236"/>
      <c r="U46" s="230"/>
      <c r="V46" s="230">
        <f>SUM(V47:V73)</f>
        <v>60.080000000000005</v>
      </c>
      <c r="W46" s="230"/>
      <c r="X46" s="230"/>
      <c r="AG46" t="s">
        <v>155</v>
      </c>
    </row>
    <row r="47" spans="1:60" outlineLevel="1">
      <c r="A47" s="238">
        <v>11</v>
      </c>
      <c r="B47" s="239" t="s">
        <v>215</v>
      </c>
      <c r="C47" s="259" t="s">
        <v>216</v>
      </c>
      <c r="D47" s="240" t="s">
        <v>171</v>
      </c>
      <c r="E47" s="241">
        <v>34.444000000000003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15</v>
      </c>
      <c r="M47" s="243">
        <f>G47*(1+L47/100)</f>
        <v>0</v>
      </c>
      <c r="N47" s="241">
        <v>2.5000000000000001E-3</v>
      </c>
      <c r="O47" s="241">
        <f>ROUND(E47*N47,2)</f>
        <v>0.09</v>
      </c>
      <c r="P47" s="241">
        <v>0</v>
      </c>
      <c r="Q47" s="241">
        <f>ROUND(E47*P47,2)</f>
        <v>0</v>
      </c>
      <c r="R47" s="243" t="s">
        <v>159</v>
      </c>
      <c r="S47" s="243" t="s">
        <v>160</v>
      </c>
      <c r="T47" s="244" t="s">
        <v>160</v>
      </c>
      <c r="U47" s="226">
        <v>0.24</v>
      </c>
      <c r="V47" s="226">
        <f>ROUND(E47*U47,2)</f>
        <v>8.27</v>
      </c>
      <c r="W47" s="226"/>
      <c r="X47" s="226" t="s">
        <v>161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162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22"/>
      <c r="B48" s="223"/>
      <c r="C48" s="260" t="s">
        <v>217</v>
      </c>
      <c r="D48" s="245"/>
      <c r="E48" s="245"/>
      <c r="F48" s="245"/>
      <c r="G48" s="245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15"/>
      <c r="Z48" s="215"/>
      <c r="AA48" s="215"/>
      <c r="AB48" s="215"/>
      <c r="AC48" s="215"/>
      <c r="AD48" s="215"/>
      <c r="AE48" s="215"/>
      <c r="AF48" s="215"/>
      <c r="AG48" s="215" t="s">
        <v>164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22"/>
      <c r="B49" s="223"/>
      <c r="C49" s="261" t="s">
        <v>722</v>
      </c>
      <c r="D49" s="228"/>
      <c r="E49" s="229">
        <v>4.1680000000000001</v>
      </c>
      <c r="F49" s="226"/>
      <c r="G49" s="226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15"/>
      <c r="Z49" s="215"/>
      <c r="AA49" s="215"/>
      <c r="AB49" s="215"/>
      <c r="AC49" s="215"/>
      <c r="AD49" s="215"/>
      <c r="AE49" s="215"/>
      <c r="AF49" s="215"/>
      <c r="AG49" s="215" t="s">
        <v>166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22"/>
      <c r="B50" s="223"/>
      <c r="C50" s="261" t="s">
        <v>723</v>
      </c>
      <c r="D50" s="228"/>
      <c r="E50" s="229">
        <v>4.0199999999999996</v>
      </c>
      <c r="F50" s="226"/>
      <c r="G50" s="226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15"/>
      <c r="Z50" s="215"/>
      <c r="AA50" s="215"/>
      <c r="AB50" s="215"/>
      <c r="AC50" s="215"/>
      <c r="AD50" s="215"/>
      <c r="AE50" s="215"/>
      <c r="AF50" s="215"/>
      <c r="AG50" s="215" t="s">
        <v>166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22"/>
      <c r="B51" s="223"/>
      <c r="C51" s="261" t="s">
        <v>724</v>
      </c>
      <c r="D51" s="228"/>
      <c r="E51" s="229">
        <v>6.556</v>
      </c>
      <c r="F51" s="226"/>
      <c r="G51" s="226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15"/>
      <c r="Z51" s="215"/>
      <c r="AA51" s="215"/>
      <c r="AB51" s="215"/>
      <c r="AC51" s="215"/>
      <c r="AD51" s="215"/>
      <c r="AE51" s="215"/>
      <c r="AF51" s="215"/>
      <c r="AG51" s="215" t="s">
        <v>166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22"/>
      <c r="B52" s="223"/>
      <c r="C52" s="261" t="s">
        <v>725</v>
      </c>
      <c r="D52" s="228"/>
      <c r="E52" s="229">
        <v>6.76</v>
      </c>
      <c r="F52" s="226"/>
      <c r="G52" s="226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15"/>
      <c r="Z52" s="215"/>
      <c r="AA52" s="215"/>
      <c r="AB52" s="215"/>
      <c r="AC52" s="215"/>
      <c r="AD52" s="215"/>
      <c r="AE52" s="215"/>
      <c r="AF52" s="215"/>
      <c r="AG52" s="215" t="s">
        <v>166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22"/>
      <c r="B53" s="223"/>
      <c r="C53" s="261" t="s">
        <v>726</v>
      </c>
      <c r="D53" s="228"/>
      <c r="E53" s="229">
        <v>12.94</v>
      </c>
      <c r="F53" s="226"/>
      <c r="G53" s="226"/>
      <c r="H53" s="226"/>
      <c r="I53" s="226"/>
      <c r="J53" s="226"/>
      <c r="K53" s="226"/>
      <c r="L53" s="226"/>
      <c r="M53" s="226"/>
      <c r="N53" s="225"/>
      <c r="O53" s="225"/>
      <c r="P53" s="225"/>
      <c r="Q53" s="225"/>
      <c r="R53" s="226"/>
      <c r="S53" s="226"/>
      <c r="T53" s="226"/>
      <c r="U53" s="226"/>
      <c r="V53" s="226"/>
      <c r="W53" s="226"/>
      <c r="X53" s="226"/>
      <c r="Y53" s="215"/>
      <c r="Z53" s="215"/>
      <c r="AA53" s="215"/>
      <c r="AB53" s="215"/>
      <c r="AC53" s="215"/>
      <c r="AD53" s="215"/>
      <c r="AE53" s="215"/>
      <c r="AF53" s="215"/>
      <c r="AG53" s="215" t="s">
        <v>166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ht="20.399999999999999" outlineLevel="1">
      <c r="A54" s="238">
        <v>12</v>
      </c>
      <c r="B54" s="239" t="s">
        <v>223</v>
      </c>
      <c r="C54" s="259" t="s">
        <v>224</v>
      </c>
      <c r="D54" s="240" t="s">
        <v>171</v>
      </c>
      <c r="E54" s="241">
        <v>41.998399999999997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15</v>
      </c>
      <c r="M54" s="243">
        <f>G54*(1+L54/100)</f>
        <v>0</v>
      </c>
      <c r="N54" s="241">
        <v>6.0899999999999999E-3</v>
      </c>
      <c r="O54" s="241">
        <f>ROUND(E54*N54,2)</f>
        <v>0.26</v>
      </c>
      <c r="P54" s="241">
        <v>0</v>
      </c>
      <c r="Q54" s="241">
        <f>ROUND(E54*P54,2)</f>
        <v>0</v>
      </c>
      <c r="R54" s="243" t="s">
        <v>225</v>
      </c>
      <c r="S54" s="243" t="s">
        <v>160</v>
      </c>
      <c r="T54" s="244" t="s">
        <v>160</v>
      </c>
      <c r="U54" s="226">
        <v>0.19</v>
      </c>
      <c r="V54" s="226">
        <f>ROUND(E54*U54,2)</f>
        <v>7.98</v>
      </c>
      <c r="W54" s="226"/>
      <c r="X54" s="226" t="s">
        <v>161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162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22"/>
      <c r="B55" s="223"/>
      <c r="C55" s="262" t="s">
        <v>226</v>
      </c>
      <c r="D55" s="246"/>
      <c r="E55" s="246"/>
      <c r="F55" s="246"/>
      <c r="G55" s="246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15"/>
      <c r="Z55" s="215"/>
      <c r="AA55" s="215"/>
      <c r="AB55" s="215"/>
      <c r="AC55" s="215"/>
      <c r="AD55" s="215"/>
      <c r="AE55" s="215"/>
      <c r="AF55" s="215"/>
      <c r="AG55" s="215" t="s">
        <v>178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22"/>
      <c r="B56" s="223"/>
      <c r="C56" s="261" t="s">
        <v>727</v>
      </c>
      <c r="D56" s="228"/>
      <c r="E56" s="229">
        <v>5.9724000000000004</v>
      </c>
      <c r="F56" s="226"/>
      <c r="G56" s="22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15"/>
      <c r="Z56" s="215"/>
      <c r="AA56" s="215"/>
      <c r="AB56" s="215"/>
      <c r="AC56" s="215"/>
      <c r="AD56" s="215"/>
      <c r="AE56" s="215"/>
      <c r="AF56" s="215"/>
      <c r="AG56" s="215" t="s">
        <v>166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22"/>
      <c r="B57" s="223"/>
      <c r="C57" s="261" t="s">
        <v>728</v>
      </c>
      <c r="D57" s="228"/>
      <c r="E57" s="229">
        <v>12.103</v>
      </c>
      <c r="F57" s="226"/>
      <c r="G57" s="226"/>
      <c r="H57" s="226"/>
      <c r="I57" s="226"/>
      <c r="J57" s="226"/>
      <c r="K57" s="226"/>
      <c r="L57" s="226"/>
      <c r="M57" s="226"/>
      <c r="N57" s="225"/>
      <c r="O57" s="225"/>
      <c r="P57" s="225"/>
      <c r="Q57" s="225"/>
      <c r="R57" s="226"/>
      <c r="S57" s="226"/>
      <c r="T57" s="226"/>
      <c r="U57" s="226"/>
      <c r="V57" s="226"/>
      <c r="W57" s="226"/>
      <c r="X57" s="226"/>
      <c r="Y57" s="215"/>
      <c r="Z57" s="215"/>
      <c r="AA57" s="215"/>
      <c r="AB57" s="215"/>
      <c r="AC57" s="215"/>
      <c r="AD57" s="215"/>
      <c r="AE57" s="215"/>
      <c r="AF57" s="215"/>
      <c r="AG57" s="215" t="s">
        <v>166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22"/>
      <c r="B58" s="223"/>
      <c r="C58" s="261" t="s">
        <v>729</v>
      </c>
      <c r="D58" s="228"/>
      <c r="E58" s="229">
        <v>23.922999999999998</v>
      </c>
      <c r="F58" s="226"/>
      <c r="G58" s="226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15"/>
      <c r="Z58" s="215"/>
      <c r="AA58" s="215"/>
      <c r="AB58" s="215"/>
      <c r="AC58" s="215"/>
      <c r="AD58" s="215"/>
      <c r="AE58" s="215"/>
      <c r="AF58" s="215"/>
      <c r="AG58" s="215" t="s">
        <v>166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38">
        <v>13</v>
      </c>
      <c r="B59" s="239" t="s">
        <v>230</v>
      </c>
      <c r="C59" s="259" t="s">
        <v>231</v>
      </c>
      <c r="D59" s="240" t="s">
        <v>186</v>
      </c>
      <c r="E59" s="241">
        <v>80</v>
      </c>
      <c r="F59" s="242"/>
      <c r="G59" s="243">
        <f>ROUND(E59*F59,2)</f>
        <v>0</v>
      </c>
      <c r="H59" s="242"/>
      <c r="I59" s="243">
        <f>ROUND(E59*H59,2)</f>
        <v>0</v>
      </c>
      <c r="J59" s="242"/>
      <c r="K59" s="243">
        <f>ROUND(E59*J59,2)</f>
        <v>0</v>
      </c>
      <c r="L59" s="243">
        <v>15</v>
      </c>
      <c r="M59" s="243">
        <f>G59*(1+L59/100)</f>
        <v>0</v>
      </c>
      <c r="N59" s="241">
        <v>1.56E-3</v>
      </c>
      <c r="O59" s="241">
        <f>ROUND(E59*N59,2)</f>
        <v>0.12</v>
      </c>
      <c r="P59" s="241">
        <v>0</v>
      </c>
      <c r="Q59" s="241">
        <f>ROUND(E59*P59,2)</f>
        <v>0</v>
      </c>
      <c r="R59" s="243" t="s">
        <v>225</v>
      </c>
      <c r="S59" s="243" t="s">
        <v>160</v>
      </c>
      <c r="T59" s="244" t="s">
        <v>160</v>
      </c>
      <c r="U59" s="226">
        <v>0.12</v>
      </c>
      <c r="V59" s="226">
        <f>ROUND(E59*U59,2)</f>
        <v>9.6</v>
      </c>
      <c r="W59" s="226"/>
      <c r="X59" s="226" t="s">
        <v>161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162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22"/>
      <c r="B60" s="223"/>
      <c r="C60" s="260" t="s">
        <v>232</v>
      </c>
      <c r="D60" s="245"/>
      <c r="E60" s="245"/>
      <c r="F60" s="245"/>
      <c r="G60" s="245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15"/>
      <c r="Z60" s="215"/>
      <c r="AA60" s="215"/>
      <c r="AB60" s="215"/>
      <c r="AC60" s="215"/>
      <c r="AD60" s="215"/>
      <c r="AE60" s="215"/>
      <c r="AF60" s="215"/>
      <c r="AG60" s="215" t="s">
        <v>164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22"/>
      <c r="B61" s="223"/>
      <c r="C61" s="261" t="s">
        <v>233</v>
      </c>
      <c r="D61" s="228"/>
      <c r="E61" s="229">
        <v>80</v>
      </c>
      <c r="F61" s="226"/>
      <c r="G61" s="226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15"/>
      <c r="Z61" s="215"/>
      <c r="AA61" s="215"/>
      <c r="AB61" s="215"/>
      <c r="AC61" s="215"/>
      <c r="AD61" s="215"/>
      <c r="AE61" s="215"/>
      <c r="AF61" s="215"/>
      <c r="AG61" s="215" t="s">
        <v>166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38">
        <v>14</v>
      </c>
      <c r="B62" s="239" t="s">
        <v>234</v>
      </c>
      <c r="C62" s="259" t="s">
        <v>235</v>
      </c>
      <c r="D62" s="240" t="s">
        <v>186</v>
      </c>
      <c r="E62" s="241">
        <v>15</v>
      </c>
      <c r="F62" s="242"/>
      <c r="G62" s="243">
        <f>ROUND(E62*F62,2)</f>
        <v>0</v>
      </c>
      <c r="H62" s="242"/>
      <c r="I62" s="243">
        <f>ROUND(E62*H62,2)</f>
        <v>0</v>
      </c>
      <c r="J62" s="242"/>
      <c r="K62" s="243">
        <f>ROUND(E62*J62,2)</f>
        <v>0</v>
      </c>
      <c r="L62" s="243">
        <v>15</v>
      </c>
      <c r="M62" s="243">
        <f>G62*(1+L62/100)</f>
        <v>0</v>
      </c>
      <c r="N62" s="241">
        <v>1.7330000000000002E-2</v>
      </c>
      <c r="O62" s="241">
        <f>ROUND(E62*N62,2)</f>
        <v>0.26</v>
      </c>
      <c r="P62" s="241">
        <v>0</v>
      </c>
      <c r="Q62" s="241">
        <f>ROUND(E62*P62,2)</f>
        <v>0</v>
      </c>
      <c r="R62" s="243" t="s">
        <v>225</v>
      </c>
      <c r="S62" s="243" t="s">
        <v>160</v>
      </c>
      <c r="T62" s="244" t="s">
        <v>160</v>
      </c>
      <c r="U62" s="226">
        <v>0.253</v>
      </c>
      <c r="V62" s="226">
        <f>ROUND(E62*U62,2)</f>
        <v>3.8</v>
      </c>
      <c r="W62" s="226"/>
      <c r="X62" s="226" t="s">
        <v>161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162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22"/>
      <c r="B63" s="223"/>
      <c r="C63" s="260" t="s">
        <v>232</v>
      </c>
      <c r="D63" s="245"/>
      <c r="E63" s="245"/>
      <c r="F63" s="245"/>
      <c r="G63" s="245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15"/>
      <c r="Z63" s="215"/>
      <c r="AA63" s="215"/>
      <c r="AB63" s="215"/>
      <c r="AC63" s="215"/>
      <c r="AD63" s="215"/>
      <c r="AE63" s="215"/>
      <c r="AF63" s="215"/>
      <c r="AG63" s="215" t="s">
        <v>164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22"/>
      <c r="B64" s="223"/>
      <c r="C64" s="261" t="s">
        <v>236</v>
      </c>
      <c r="D64" s="228"/>
      <c r="E64" s="229">
        <v>15</v>
      </c>
      <c r="F64" s="226"/>
      <c r="G64" s="226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15"/>
      <c r="Z64" s="215"/>
      <c r="AA64" s="215"/>
      <c r="AB64" s="215"/>
      <c r="AC64" s="215"/>
      <c r="AD64" s="215"/>
      <c r="AE64" s="215"/>
      <c r="AF64" s="215"/>
      <c r="AG64" s="215" t="s">
        <v>166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ht="20.399999999999999" outlineLevel="1">
      <c r="A65" s="238">
        <v>15</v>
      </c>
      <c r="B65" s="239" t="s">
        <v>237</v>
      </c>
      <c r="C65" s="259" t="s">
        <v>238</v>
      </c>
      <c r="D65" s="240" t="s">
        <v>171</v>
      </c>
      <c r="E65" s="241">
        <v>108.04900000000001</v>
      </c>
      <c r="F65" s="242"/>
      <c r="G65" s="243">
        <f>ROUND(E65*F65,2)</f>
        <v>0</v>
      </c>
      <c r="H65" s="242"/>
      <c r="I65" s="243">
        <f>ROUND(E65*H65,2)</f>
        <v>0</v>
      </c>
      <c r="J65" s="242"/>
      <c r="K65" s="243">
        <f>ROUND(E65*J65,2)</f>
        <v>0</v>
      </c>
      <c r="L65" s="243">
        <v>15</v>
      </c>
      <c r="M65" s="243">
        <f>G65*(1+L65/100)</f>
        <v>0</v>
      </c>
      <c r="N65" s="241">
        <v>5.4299999999999999E-3</v>
      </c>
      <c r="O65" s="241">
        <f>ROUND(E65*N65,2)</f>
        <v>0.59</v>
      </c>
      <c r="P65" s="241">
        <v>0</v>
      </c>
      <c r="Q65" s="241">
        <f>ROUND(E65*P65,2)</f>
        <v>0</v>
      </c>
      <c r="R65" s="243" t="s">
        <v>225</v>
      </c>
      <c r="S65" s="243" t="s">
        <v>160</v>
      </c>
      <c r="T65" s="244" t="s">
        <v>160</v>
      </c>
      <c r="U65" s="226">
        <v>0.17</v>
      </c>
      <c r="V65" s="226">
        <f>ROUND(E65*U65,2)</f>
        <v>18.37</v>
      </c>
      <c r="W65" s="226"/>
      <c r="X65" s="226" t="s">
        <v>161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162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22"/>
      <c r="B66" s="223"/>
      <c r="C66" s="261" t="s">
        <v>730</v>
      </c>
      <c r="D66" s="228"/>
      <c r="E66" s="229">
        <v>20.420000000000002</v>
      </c>
      <c r="F66" s="226"/>
      <c r="G66" s="226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15"/>
      <c r="Z66" s="215"/>
      <c r="AA66" s="215"/>
      <c r="AB66" s="215"/>
      <c r="AC66" s="215"/>
      <c r="AD66" s="215"/>
      <c r="AE66" s="215"/>
      <c r="AF66" s="215"/>
      <c r="AG66" s="215" t="s">
        <v>166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22"/>
      <c r="B67" s="223"/>
      <c r="C67" s="261" t="s">
        <v>731</v>
      </c>
      <c r="D67" s="228"/>
      <c r="E67" s="229">
        <v>33.274000000000001</v>
      </c>
      <c r="F67" s="226"/>
      <c r="G67" s="226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15"/>
      <c r="Z67" s="215"/>
      <c r="AA67" s="215"/>
      <c r="AB67" s="215"/>
      <c r="AC67" s="215"/>
      <c r="AD67" s="215"/>
      <c r="AE67" s="215"/>
      <c r="AF67" s="215"/>
      <c r="AG67" s="215" t="s">
        <v>166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22"/>
      <c r="B68" s="223"/>
      <c r="C68" s="261" t="s">
        <v>732</v>
      </c>
      <c r="D68" s="228"/>
      <c r="E68" s="229">
        <v>54.354999999999997</v>
      </c>
      <c r="F68" s="226"/>
      <c r="G68" s="226"/>
      <c r="H68" s="226"/>
      <c r="I68" s="226"/>
      <c r="J68" s="226"/>
      <c r="K68" s="226"/>
      <c r="L68" s="226"/>
      <c r="M68" s="226"/>
      <c r="N68" s="225"/>
      <c r="O68" s="225"/>
      <c r="P68" s="225"/>
      <c r="Q68" s="225"/>
      <c r="R68" s="226"/>
      <c r="S68" s="226"/>
      <c r="T68" s="226"/>
      <c r="U68" s="226"/>
      <c r="V68" s="226"/>
      <c r="W68" s="226"/>
      <c r="X68" s="226"/>
      <c r="Y68" s="215"/>
      <c r="Z68" s="215"/>
      <c r="AA68" s="215"/>
      <c r="AB68" s="215"/>
      <c r="AC68" s="215"/>
      <c r="AD68" s="215"/>
      <c r="AE68" s="215"/>
      <c r="AF68" s="215"/>
      <c r="AG68" s="215" t="s">
        <v>166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38">
        <v>16</v>
      </c>
      <c r="B69" s="239" t="s">
        <v>242</v>
      </c>
      <c r="C69" s="259" t="s">
        <v>243</v>
      </c>
      <c r="D69" s="240" t="s">
        <v>171</v>
      </c>
      <c r="E69" s="241">
        <v>33.503999999999998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15</v>
      </c>
      <c r="M69" s="243">
        <f>G69*(1+L69/100)</f>
        <v>0</v>
      </c>
      <c r="N69" s="241">
        <v>3.6700000000000001E-3</v>
      </c>
      <c r="O69" s="241">
        <f>ROUND(E69*N69,2)</f>
        <v>0.12</v>
      </c>
      <c r="P69" s="241">
        <v>0</v>
      </c>
      <c r="Q69" s="241">
        <f>ROUND(E69*P69,2)</f>
        <v>0</v>
      </c>
      <c r="R69" s="243"/>
      <c r="S69" s="243" t="s">
        <v>201</v>
      </c>
      <c r="T69" s="244" t="s">
        <v>160</v>
      </c>
      <c r="U69" s="226">
        <v>0.36</v>
      </c>
      <c r="V69" s="226">
        <f>ROUND(E69*U69,2)</f>
        <v>12.06</v>
      </c>
      <c r="W69" s="226"/>
      <c r="X69" s="226" t="s">
        <v>161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162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22"/>
      <c r="B70" s="223"/>
      <c r="C70" s="261" t="s">
        <v>722</v>
      </c>
      <c r="D70" s="228"/>
      <c r="E70" s="229">
        <v>4.1680000000000001</v>
      </c>
      <c r="F70" s="226"/>
      <c r="G70" s="226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15"/>
      <c r="Z70" s="215"/>
      <c r="AA70" s="215"/>
      <c r="AB70" s="215"/>
      <c r="AC70" s="215"/>
      <c r="AD70" s="215"/>
      <c r="AE70" s="215"/>
      <c r="AF70" s="215"/>
      <c r="AG70" s="215" t="s">
        <v>166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22"/>
      <c r="B71" s="223"/>
      <c r="C71" s="261" t="s">
        <v>733</v>
      </c>
      <c r="D71" s="228"/>
      <c r="E71" s="229">
        <v>16.02</v>
      </c>
      <c r="F71" s="226"/>
      <c r="G71" s="226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15"/>
      <c r="Z71" s="215"/>
      <c r="AA71" s="215"/>
      <c r="AB71" s="215"/>
      <c r="AC71" s="215"/>
      <c r="AD71" s="215"/>
      <c r="AE71" s="215"/>
      <c r="AF71" s="215"/>
      <c r="AG71" s="215" t="s">
        <v>166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22"/>
      <c r="B72" s="223"/>
      <c r="C72" s="261" t="s">
        <v>724</v>
      </c>
      <c r="D72" s="228"/>
      <c r="E72" s="229">
        <v>6.556</v>
      </c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15"/>
      <c r="Z72" s="215"/>
      <c r="AA72" s="215"/>
      <c r="AB72" s="215"/>
      <c r="AC72" s="215"/>
      <c r="AD72" s="215"/>
      <c r="AE72" s="215"/>
      <c r="AF72" s="215"/>
      <c r="AG72" s="215" t="s">
        <v>166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22"/>
      <c r="B73" s="223"/>
      <c r="C73" s="261" t="s">
        <v>725</v>
      </c>
      <c r="D73" s="228"/>
      <c r="E73" s="229">
        <v>6.76</v>
      </c>
      <c r="F73" s="226"/>
      <c r="G73" s="226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15"/>
      <c r="Z73" s="215"/>
      <c r="AA73" s="215"/>
      <c r="AB73" s="215"/>
      <c r="AC73" s="215"/>
      <c r="AD73" s="215"/>
      <c r="AE73" s="215"/>
      <c r="AF73" s="215"/>
      <c r="AG73" s="215" t="s">
        <v>166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>
      <c r="A74" s="231" t="s">
        <v>154</v>
      </c>
      <c r="B74" s="232" t="s">
        <v>79</v>
      </c>
      <c r="C74" s="258" t="s">
        <v>80</v>
      </c>
      <c r="D74" s="233"/>
      <c r="E74" s="234"/>
      <c r="F74" s="235"/>
      <c r="G74" s="235">
        <f>SUMIF(AG75:AG77,"&lt;&gt;NOR",G75:G77)</f>
        <v>0</v>
      </c>
      <c r="H74" s="235"/>
      <c r="I74" s="235">
        <f>SUM(I75:I77)</f>
        <v>0</v>
      </c>
      <c r="J74" s="235"/>
      <c r="K74" s="235">
        <f>SUM(K75:K77)</f>
        <v>0</v>
      </c>
      <c r="L74" s="235"/>
      <c r="M74" s="235">
        <f>SUM(M75:M77)</f>
        <v>0</v>
      </c>
      <c r="N74" s="234"/>
      <c r="O74" s="234">
        <f>SUM(O75:O77)</f>
        <v>0.48</v>
      </c>
      <c r="P74" s="234"/>
      <c r="Q74" s="234">
        <f>SUM(Q75:Q77)</f>
        <v>0</v>
      </c>
      <c r="R74" s="235"/>
      <c r="S74" s="235"/>
      <c r="T74" s="236"/>
      <c r="U74" s="230"/>
      <c r="V74" s="230">
        <f>SUM(V75:V77)</f>
        <v>6.93</v>
      </c>
      <c r="W74" s="230"/>
      <c r="X74" s="230"/>
      <c r="AG74" t="s">
        <v>155</v>
      </c>
    </row>
    <row r="75" spans="1:60" ht="20.399999999999999" outlineLevel="1">
      <c r="A75" s="238">
        <v>17</v>
      </c>
      <c r="B75" s="239" t="s">
        <v>245</v>
      </c>
      <c r="C75" s="259" t="s">
        <v>246</v>
      </c>
      <c r="D75" s="240" t="s">
        <v>171</v>
      </c>
      <c r="E75" s="241">
        <v>17.759</v>
      </c>
      <c r="F75" s="242"/>
      <c r="G75" s="243">
        <f>ROUND(E75*F75,2)</f>
        <v>0</v>
      </c>
      <c r="H75" s="242"/>
      <c r="I75" s="243">
        <f>ROUND(E75*H75,2)</f>
        <v>0</v>
      </c>
      <c r="J75" s="242"/>
      <c r="K75" s="243">
        <f>ROUND(E75*J75,2)</f>
        <v>0</v>
      </c>
      <c r="L75" s="243">
        <v>15</v>
      </c>
      <c r="M75" s="243">
        <f>G75*(1+L75/100)</f>
        <v>0</v>
      </c>
      <c r="N75" s="241">
        <v>2.699E-2</v>
      </c>
      <c r="O75" s="241">
        <f>ROUND(E75*N75,2)</f>
        <v>0.48</v>
      </c>
      <c r="P75" s="241">
        <v>0</v>
      </c>
      <c r="Q75" s="241">
        <f>ROUND(E75*P75,2)</f>
        <v>0</v>
      </c>
      <c r="R75" s="243"/>
      <c r="S75" s="243" t="s">
        <v>201</v>
      </c>
      <c r="T75" s="244" t="s">
        <v>160</v>
      </c>
      <c r="U75" s="226">
        <v>0.39</v>
      </c>
      <c r="V75" s="226">
        <f>ROUND(E75*U75,2)</f>
        <v>6.93</v>
      </c>
      <c r="W75" s="226"/>
      <c r="X75" s="226" t="s">
        <v>247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248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22"/>
      <c r="B76" s="223"/>
      <c r="C76" s="262" t="s">
        <v>249</v>
      </c>
      <c r="D76" s="246"/>
      <c r="E76" s="246"/>
      <c r="F76" s="246"/>
      <c r="G76" s="246"/>
      <c r="H76" s="226"/>
      <c r="I76" s="226"/>
      <c r="J76" s="226"/>
      <c r="K76" s="226"/>
      <c r="L76" s="226"/>
      <c r="M76" s="226"/>
      <c r="N76" s="225"/>
      <c r="O76" s="225"/>
      <c r="P76" s="225"/>
      <c r="Q76" s="225"/>
      <c r="R76" s="226"/>
      <c r="S76" s="226"/>
      <c r="T76" s="226"/>
      <c r="U76" s="226"/>
      <c r="V76" s="226"/>
      <c r="W76" s="226"/>
      <c r="X76" s="226"/>
      <c r="Y76" s="215"/>
      <c r="Z76" s="215"/>
      <c r="AA76" s="215"/>
      <c r="AB76" s="215"/>
      <c r="AC76" s="215"/>
      <c r="AD76" s="215"/>
      <c r="AE76" s="215"/>
      <c r="AF76" s="215"/>
      <c r="AG76" s="215" t="s">
        <v>178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>
      <c r="A77" s="222"/>
      <c r="B77" s="223"/>
      <c r="C77" s="261" t="s">
        <v>734</v>
      </c>
      <c r="D77" s="228"/>
      <c r="E77" s="229">
        <v>17.759</v>
      </c>
      <c r="F77" s="226"/>
      <c r="G77" s="226"/>
      <c r="H77" s="226"/>
      <c r="I77" s="226"/>
      <c r="J77" s="226"/>
      <c r="K77" s="226"/>
      <c r="L77" s="226"/>
      <c r="M77" s="226"/>
      <c r="N77" s="225"/>
      <c r="O77" s="225"/>
      <c r="P77" s="225"/>
      <c r="Q77" s="225"/>
      <c r="R77" s="226"/>
      <c r="S77" s="226"/>
      <c r="T77" s="226"/>
      <c r="U77" s="226"/>
      <c r="V77" s="226"/>
      <c r="W77" s="226"/>
      <c r="X77" s="226"/>
      <c r="Y77" s="215"/>
      <c r="Z77" s="215"/>
      <c r="AA77" s="215"/>
      <c r="AB77" s="215"/>
      <c r="AC77" s="215"/>
      <c r="AD77" s="215"/>
      <c r="AE77" s="215"/>
      <c r="AF77" s="215"/>
      <c r="AG77" s="215" t="s">
        <v>166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>
      <c r="A78" s="231" t="s">
        <v>154</v>
      </c>
      <c r="B78" s="232" t="s">
        <v>81</v>
      </c>
      <c r="C78" s="258" t="s">
        <v>82</v>
      </c>
      <c r="D78" s="233"/>
      <c r="E78" s="234"/>
      <c r="F78" s="235"/>
      <c r="G78" s="235">
        <f>SUMIF(AG79:AG81,"&lt;&gt;NOR",G79:G81)</f>
        <v>0</v>
      </c>
      <c r="H78" s="235"/>
      <c r="I78" s="235">
        <f>SUM(I79:I81)</f>
        <v>0</v>
      </c>
      <c r="J78" s="235"/>
      <c r="K78" s="235">
        <f>SUM(K79:K81)</f>
        <v>0</v>
      </c>
      <c r="L78" s="235"/>
      <c r="M78" s="235">
        <f>SUM(M79:M81)</f>
        <v>0</v>
      </c>
      <c r="N78" s="234"/>
      <c r="O78" s="234">
        <f>SUM(O79:O81)</f>
        <v>0.06</v>
      </c>
      <c r="P78" s="234"/>
      <c r="Q78" s="234">
        <f>SUM(Q79:Q81)</f>
        <v>0</v>
      </c>
      <c r="R78" s="235"/>
      <c r="S78" s="235"/>
      <c r="T78" s="236"/>
      <c r="U78" s="230"/>
      <c r="V78" s="230">
        <f>SUM(V79:V81)</f>
        <v>3.72</v>
      </c>
      <c r="W78" s="230"/>
      <c r="X78" s="230"/>
      <c r="AG78" t="s">
        <v>155</v>
      </c>
    </row>
    <row r="79" spans="1:60" ht="30.6" outlineLevel="1">
      <c r="A79" s="238">
        <v>18</v>
      </c>
      <c r="B79" s="239" t="s">
        <v>250</v>
      </c>
      <c r="C79" s="259" t="s">
        <v>251</v>
      </c>
      <c r="D79" s="240" t="s">
        <v>176</v>
      </c>
      <c r="E79" s="241">
        <v>2</v>
      </c>
      <c r="F79" s="242"/>
      <c r="G79" s="243">
        <f>ROUND(E79*F79,2)</f>
        <v>0</v>
      </c>
      <c r="H79" s="242"/>
      <c r="I79" s="243">
        <f>ROUND(E79*H79,2)</f>
        <v>0</v>
      </c>
      <c r="J79" s="242"/>
      <c r="K79" s="243">
        <f>ROUND(E79*J79,2)</f>
        <v>0</v>
      </c>
      <c r="L79" s="243">
        <v>15</v>
      </c>
      <c r="M79" s="243">
        <f>G79*(1+L79/100)</f>
        <v>0</v>
      </c>
      <c r="N79" s="241">
        <v>2.937E-2</v>
      </c>
      <c r="O79" s="241">
        <f>ROUND(E79*N79,2)</f>
        <v>0.06</v>
      </c>
      <c r="P79" s="241">
        <v>0</v>
      </c>
      <c r="Q79" s="241">
        <f>ROUND(E79*P79,2)</f>
        <v>0</v>
      </c>
      <c r="R79" s="243" t="s">
        <v>159</v>
      </c>
      <c r="S79" s="243" t="s">
        <v>160</v>
      </c>
      <c r="T79" s="244" t="s">
        <v>160</v>
      </c>
      <c r="U79" s="226">
        <v>1.86</v>
      </c>
      <c r="V79" s="226">
        <f>ROUND(E79*U79,2)</f>
        <v>3.72</v>
      </c>
      <c r="W79" s="226"/>
      <c r="X79" s="226" t="s">
        <v>161</v>
      </c>
      <c r="Y79" s="215"/>
      <c r="Z79" s="215"/>
      <c r="AA79" s="215"/>
      <c r="AB79" s="215"/>
      <c r="AC79" s="215"/>
      <c r="AD79" s="215"/>
      <c r="AE79" s="215"/>
      <c r="AF79" s="215"/>
      <c r="AG79" s="215" t="s">
        <v>162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22"/>
      <c r="B80" s="223"/>
      <c r="C80" s="261" t="s">
        <v>735</v>
      </c>
      <c r="D80" s="228"/>
      <c r="E80" s="229">
        <v>1</v>
      </c>
      <c r="F80" s="226"/>
      <c r="G80" s="226"/>
      <c r="H80" s="226"/>
      <c r="I80" s="226"/>
      <c r="J80" s="226"/>
      <c r="K80" s="226"/>
      <c r="L80" s="226"/>
      <c r="M80" s="226"/>
      <c r="N80" s="225"/>
      <c r="O80" s="225"/>
      <c r="P80" s="225"/>
      <c r="Q80" s="225"/>
      <c r="R80" s="226"/>
      <c r="S80" s="226"/>
      <c r="T80" s="226"/>
      <c r="U80" s="226"/>
      <c r="V80" s="226"/>
      <c r="W80" s="226"/>
      <c r="X80" s="226"/>
      <c r="Y80" s="215"/>
      <c r="Z80" s="215"/>
      <c r="AA80" s="215"/>
      <c r="AB80" s="215"/>
      <c r="AC80" s="215"/>
      <c r="AD80" s="215"/>
      <c r="AE80" s="215"/>
      <c r="AF80" s="215"/>
      <c r="AG80" s="215" t="s">
        <v>166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22"/>
      <c r="B81" s="223"/>
      <c r="C81" s="261" t="s">
        <v>736</v>
      </c>
      <c r="D81" s="228"/>
      <c r="E81" s="229">
        <v>1</v>
      </c>
      <c r="F81" s="226"/>
      <c r="G81" s="226"/>
      <c r="H81" s="226"/>
      <c r="I81" s="226"/>
      <c r="J81" s="226"/>
      <c r="K81" s="226"/>
      <c r="L81" s="226"/>
      <c r="M81" s="226"/>
      <c r="N81" s="225"/>
      <c r="O81" s="225"/>
      <c r="P81" s="225"/>
      <c r="Q81" s="225"/>
      <c r="R81" s="226"/>
      <c r="S81" s="226"/>
      <c r="T81" s="226"/>
      <c r="U81" s="226"/>
      <c r="V81" s="226"/>
      <c r="W81" s="226"/>
      <c r="X81" s="226"/>
      <c r="Y81" s="215"/>
      <c r="Z81" s="215"/>
      <c r="AA81" s="215"/>
      <c r="AB81" s="215"/>
      <c r="AC81" s="215"/>
      <c r="AD81" s="215"/>
      <c r="AE81" s="215"/>
      <c r="AF81" s="215"/>
      <c r="AG81" s="215" t="s">
        <v>166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>
      <c r="A82" s="231" t="s">
        <v>154</v>
      </c>
      <c r="B82" s="232" t="s">
        <v>83</v>
      </c>
      <c r="C82" s="258" t="s">
        <v>84</v>
      </c>
      <c r="D82" s="233"/>
      <c r="E82" s="234"/>
      <c r="F82" s="235"/>
      <c r="G82" s="235">
        <f>SUMIF(AG83:AG88,"&lt;&gt;NOR",G83:G88)</f>
        <v>0</v>
      </c>
      <c r="H82" s="235"/>
      <c r="I82" s="235">
        <f>SUM(I83:I88)</f>
        <v>0</v>
      </c>
      <c r="J82" s="235"/>
      <c r="K82" s="235">
        <f>SUM(K83:K88)</f>
        <v>0</v>
      </c>
      <c r="L82" s="235"/>
      <c r="M82" s="235">
        <f>SUM(M83:M88)</f>
        <v>0</v>
      </c>
      <c r="N82" s="234"/>
      <c r="O82" s="234">
        <f>SUM(O83:O88)</f>
        <v>0.06</v>
      </c>
      <c r="P82" s="234"/>
      <c r="Q82" s="234">
        <f>SUM(Q83:Q88)</f>
        <v>0</v>
      </c>
      <c r="R82" s="235"/>
      <c r="S82" s="235"/>
      <c r="T82" s="236"/>
      <c r="U82" s="230"/>
      <c r="V82" s="230">
        <f>SUM(V83:V88)</f>
        <v>8.23</v>
      </c>
      <c r="W82" s="230"/>
      <c r="X82" s="230"/>
      <c r="AG82" t="s">
        <v>155</v>
      </c>
    </row>
    <row r="83" spans="1:60" outlineLevel="1">
      <c r="A83" s="238">
        <v>19</v>
      </c>
      <c r="B83" s="239" t="s">
        <v>254</v>
      </c>
      <c r="C83" s="259" t="s">
        <v>255</v>
      </c>
      <c r="D83" s="240" t="s">
        <v>171</v>
      </c>
      <c r="E83" s="241">
        <v>45.744399999999999</v>
      </c>
      <c r="F83" s="242"/>
      <c r="G83" s="243">
        <f>ROUND(E83*F83,2)</f>
        <v>0</v>
      </c>
      <c r="H83" s="242"/>
      <c r="I83" s="243">
        <f>ROUND(E83*H83,2)</f>
        <v>0</v>
      </c>
      <c r="J83" s="242"/>
      <c r="K83" s="243">
        <f>ROUND(E83*J83,2)</f>
        <v>0</v>
      </c>
      <c r="L83" s="243">
        <v>15</v>
      </c>
      <c r="M83" s="243">
        <f>G83*(1+L83/100)</f>
        <v>0</v>
      </c>
      <c r="N83" s="241">
        <v>1.2099999999999999E-3</v>
      </c>
      <c r="O83" s="241">
        <f>ROUND(E83*N83,2)</f>
        <v>0.06</v>
      </c>
      <c r="P83" s="241">
        <v>0</v>
      </c>
      <c r="Q83" s="241">
        <f>ROUND(E83*P83,2)</f>
        <v>0</v>
      </c>
      <c r="R83" s="243" t="s">
        <v>256</v>
      </c>
      <c r="S83" s="243" t="s">
        <v>160</v>
      </c>
      <c r="T83" s="244" t="s">
        <v>160</v>
      </c>
      <c r="U83" s="226">
        <v>0.18</v>
      </c>
      <c r="V83" s="226">
        <f>ROUND(E83*U83,2)</f>
        <v>8.23</v>
      </c>
      <c r="W83" s="226"/>
      <c r="X83" s="226" t="s">
        <v>161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162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22"/>
      <c r="B84" s="223"/>
      <c r="C84" s="261" t="s">
        <v>727</v>
      </c>
      <c r="D84" s="228"/>
      <c r="E84" s="229">
        <v>5.9724000000000004</v>
      </c>
      <c r="F84" s="226"/>
      <c r="G84" s="226"/>
      <c r="H84" s="226"/>
      <c r="I84" s="226"/>
      <c r="J84" s="226"/>
      <c r="K84" s="226"/>
      <c r="L84" s="226"/>
      <c r="M84" s="226"/>
      <c r="N84" s="225"/>
      <c r="O84" s="225"/>
      <c r="P84" s="225"/>
      <c r="Q84" s="225"/>
      <c r="R84" s="226"/>
      <c r="S84" s="226"/>
      <c r="T84" s="226"/>
      <c r="U84" s="226"/>
      <c r="V84" s="226"/>
      <c r="W84" s="226"/>
      <c r="X84" s="226"/>
      <c r="Y84" s="215"/>
      <c r="Z84" s="215"/>
      <c r="AA84" s="215"/>
      <c r="AB84" s="215"/>
      <c r="AC84" s="215"/>
      <c r="AD84" s="215"/>
      <c r="AE84" s="215"/>
      <c r="AF84" s="215"/>
      <c r="AG84" s="215" t="s">
        <v>166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22"/>
      <c r="B85" s="223"/>
      <c r="C85" s="261" t="s">
        <v>720</v>
      </c>
      <c r="D85" s="228"/>
      <c r="E85" s="229">
        <v>2.8</v>
      </c>
      <c r="F85" s="226"/>
      <c r="G85" s="226"/>
      <c r="H85" s="226"/>
      <c r="I85" s="226"/>
      <c r="J85" s="226"/>
      <c r="K85" s="226"/>
      <c r="L85" s="226"/>
      <c r="M85" s="226"/>
      <c r="N85" s="225"/>
      <c r="O85" s="225"/>
      <c r="P85" s="225"/>
      <c r="Q85" s="225"/>
      <c r="R85" s="226"/>
      <c r="S85" s="226"/>
      <c r="T85" s="226"/>
      <c r="U85" s="226"/>
      <c r="V85" s="226"/>
      <c r="W85" s="226"/>
      <c r="X85" s="226"/>
      <c r="Y85" s="215"/>
      <c r="Z85" s="215"/>
      <c r="AA85" s="215"/>
      <c r="AB85" s="215"/>
      <c r="AC85" s="215"/>
      <c r="AD85" s="215"/>
      <c r="AE85" s="215"/>
      <c r="AF85" s="215"/>
      <c r="AG85" s="215" t="s">
        <v>166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22"/>
      <c r="B86" s="223"/>
      <c r="C86" s="261" t="s">
        <v>721</v>
      </c>
      <c r="D86" s="228"/>
      <c r="E86" s="229">
        <v>0.94599999999999995</v>
      </c>
      <c r="F86" s="226"/>
      <c r="G86" s="226"/>
      <c r="H86" s="226"/>
      <c r="I86" s="226"/>
      <c r="J86" s="226"/>
      <c r="K86" s="226"/>
      <c r="L86" s="226"/>
      <c r="M86" s="226"/>
      <c r="N86" s="225"/>
      <c r="O86" s="225"/>
      <c r="P86" s="225"/>
      <c r="Q86" s="225"/>
      <c r="R86" s="226"/>
      <c r="S86" s="226"/>
      <c r="T86" s="226"/>
      <c r="U86" s="226"/>
      <c r="V86" s="226"/>
      <c r="W86" s="226"/>
      <c r="X86" s="226"/>
      <c r="Y86" s="215"/>
      <c r="Z86" s="215"/>
      <c r="AA86" s="215"/>
      <c r="AB86" s="215"/>
      <c r="AC86" s="215"/>
      <c r="AD86" s="215"/>
      <c r="AE86" s="215"/>
      <c r="AF86" s="215"/>
      <c r="AG86" s="215" t="s">
        <v>166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22"/>
      <c r="B87" s="223"/>
      <c r="C87" s="261" t="s">
        <v>728</v>
      </c>
      <c r="D87" s="228"/>
      <c r="E87" s="229">
        <v>12.103</v>
      </c>
      <c r="F87" s="226"/>
      <c r="G87" s="226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15"/>
      <c r="Z87" s="215"/>
      <c r="AA87" s="215"/>
      <c r="AB87" s="215"/>
      <c r="AC87" s="215"/>
      <c r="AD87" s="215"/>
      <c r="AE87" s="215"/>
      <c r="AF87" s="215"/>
      <c r="AG87" s="215" t="s">
        <v>166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22"/>
      <c r="B88" s="223"/>
      <c r="C88" s="261" t="s">
        <v>729</v>
      </c>
      <c r="D88" s="228"/>
      <c r="E88" s="229">
        <v>23.922999999999998</v>
      </c>
      <c r="F88" s="226"/>
      <c r="G88" s="226"/>
      <c r="H88" s="226"/>
      <c r="I88" s="226"/>
      <c r="J88" s="226"/>
      <c r="K88" s="226"/>
      <c r="L88" s="226"/>
      <c r="M88" s="226"/>
      <c r="N88" s="225"/>
      <c r="O88" s="225"/>
      <c r="P88" s="225"/>
      <c r="Q88" s="225"/>
      <c r="R88" s="226"/>
      <c r="S88" s="226"/>
      <c r="T88" s="226"/>
      <c r="U88" s="226"/>
      <c r="V88" s="226"/>
      <c r="W88" s="226"/>
      <c r="X88" s="226"/>
      <c r="Y88" s="215"/>
      <c r="Z88" s="215"/>
      <c r="AA88" s="215"/>
      <c r="AB88" s="215"/>
      <c r="AC88" s="215"/>
      <c r="AD88" s="215"/>
      <c r="AE88" s="215"/>
      <c r="AF88" s="215"/>
      <c r="AG88" s="215" t="s">
        <v>166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>
      <c r="A89" s="231" t="s">
        <v>154</v>
      </c>
      <c r="B89" s="232" t="s">
        <v>85</v>
      </c>
      <c r="C89" s="258" t="s">
        <v>86</v>
      </c>
      <c r="D89" s="233"/>
      <c r="E89" s="234"/>
      <c r="F89" s="235"/>
      <c r="G89" s="235">
        <f>SUMIF(AG90:AG93,"&lt;&gt;NOR",G90:G93)</f>
        <v>0</v>
      </c>
      <c r="H89" s="235"/>
      <c r="I89" s="235">
        <f>SUM(I90:I93)</f>
        <v>0</v>
      </c>
      <c r="J89" s="235"/>
      <c r="K89" s="235">
        <f>SUM(K90:K93)</f>
        <v>0</v>
      </c>
      <c r="L89" s="235"/>
      <c r="M89" s="235">
        <f>SUM(M90:M93)</f>
        <v>0</v>
      </c>
      <c r="N89" s="234"/>
      <c r="O89" s="234">
        <f>SUM(O90:O93)</f>
        <v>0.02</v>
      </c>
      <c r="P89" s="234"/>
      <c r="Q89" s="234">
        <f>SUM(Q90:Q93)</f>
        <v>0</v>
      </c>
      <c r="R89" s="235"/>
      <c r="S89" s="235"/>
      <c r="T89" s="236"/>
      <c r="U89" s="230"/>
      <c r="V89" s="230">
        <f>SUM(V90:V93)</f>
        <v>14.45</v>
      </c>
      <c r="W89" s="230"/>
      <c r="X89" s="230"/>
      <c r="AG89" t="s">
        <v>155</v>
      </c>
    </row>
    <row r="90" spans="1:60" outlineLevel="1">
      <c r="A90" s="249">
        <v>20</v>
      </c>
      <c r="B90" s="250" t="s">
        <v>257</v>
      </c>
      <c r="C90" s="264" t="s">
        <v>258</v>
      </c>
      <c r="D90" s="251" t="s">
        <v>171</v>
      </c>
      <c r="E90" s="252">
        <v>45.711399999999998</v>
      </c>
      <c r="F90" s="253"/>
      <c r="G90" s="254">
        <f>ROUND(E90*F90,2)</f>
        <v>0</v>
      </c>
      <c r="H90" s="253"/>
      <c r="I90" s="254">
        <f>ROUND(E90*H90,2)</f>
        <v>0</v>
      </c>
      <c r="J90" s="253"/>
      <c r="K90" s="254">
        <f>ROUND(E90*J90,2)</f>
        <v>0</v>
      </c>
      <c r="L90" s="254">
        <v>15</v>
      </c>
      <c r="M90" s="254">
        <f>G90*(1+L90/100)</f>
        <v>0</v>
      </c>
      <c r="N90" s="252">
        <v>4.0000000000000003E-5</v>
      </c>
      <c r="O90" s="252">
        <f>ROUND(E90*N90,2)</f>
        <v>0</v>
      </c>
      <c r="P90" s="252">
        <v>0</v>
      </c>
      <c r="Q90" s="252">
        <f>ROUND(E90*P90,2)</f>
        <v>0</v>
      </c>
      <c r="R90" s="254" t="s">
        <v>159</v>
      </c>
      <c r="S90" s="254" t="s">
        <v>160</v>
      </c>
      <c r="T90" s="255" t="s">
        <v>202</v>
      </c>
      <c r="U90" s="226">
        <v>0.308</v>
      </c>
      <c r="V90" s="226">
        <f>ROUND(E90*U90,2)</f>
        <v>14.08</v>
      </c>
      <c r="W90" s="226"/>
      <c r="X90" s="226" t="s">
        <v>161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259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>
      <c r="A91" s="238">
        <v>21</v>
      </c>
      <c r="B91" s="239" t="s">
        <v>260</v>
      </c>
      <c r="C91" s="259" t="s">
        <v>261</v>
      </c>
      <c r="D91" s="240" t="s">
        <v>176</v>
      </c>
      <c r="E91" s="241">
        <v>1</v>
      </c>
      <c r="F91" s="242"/>
      <c r="G91" s="243">
        <f>ROUND(E91*F91,2)</f>
        <v>0</v>
      </c>
      <c r="H91" s="242"/>
      <c r="I91" s="243">
        <f>ROUND(E91*H91,2)</f>
        <v>0</v>
      </c>
      <c r="J91" s="242"/>
      <c r="K91" s="243">
        <f>ROUND(E91*J91,2)</f>
        <v>0</v>
      </c>
      <c r="L91" s="243">
        <v>15</v>
      </c>
      <c r="M91" s="243">
        <f>G91*(1+L91/100)</f>
        <v>0</v>
      </c>
      <c r="N91" s="241">
        <v>1.6379999999999999E-2</v>
      </c>
      <c r="O91" s="241">
        <f>ROUND(E91*N91,2)</f>
        <v>0.02</v>
      </c>
      <c r="P91" s="241">
        <v>0</v>
      </c>
      <c r="Q91" s="241">
        <f>ROUND(E91*P91,2)</f>
        <v>0</v>
      </c>
      <c r="R91" s="243"/>
      <c r="S91" s="243" t="s">
        <v>201</v>
      </c>
      <c r="T91" s="244" t="s">
        <v>160</v>
      </c>
      <c r="U91" s="226">
        <v>0.37</v>
      </c>
      <c r="V91" s="226">
        <f>ROUND(E91*U91,2)</f>
        <v>0.37</v>
      </c>
      <c r="W91" s="226"/>
      <c r="X91" s="226" t="s">
        <v>161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162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>
      <c r="A92" s="222"/>
      <c r="B92" s="223"/>
      <c r="C92" s="261" t="s">
        <v>262</v>
      </c>
      <c r="D92" s="228"/>
      <c r="E92" s="229">
        <v>1</v>
      </c>
      <c r="F92" s="226"/>
      <c r="G92" s="226"/>
      <c r="H92" s="226"/>
      <c r="I92" s="226"/>
      <c r="J92" s="226"/>
      <c r="K92" s="226"/>
      <c r="L92" s="226"/>
      <c r="M92" s="226"/>
      <c r="N92" s="225"/>
      <c r="O92" s="225"/>
      <c r="P92" s="225"/>
      <c r="Q92" s="225"/>
      <c r="R92" s="226"/>
      <c r="S92" s="226"/>
      <c r="T92" s="226"/>
      <c r="U92" s="226"/>
      <c r="V92" s="226"/>
      <c r="W92" s="226"/>
      <c r="X92" s="226"/>
      <c r="Y92" s="215"/>
      <c r="Z92" s="215"/>
      <c r="AA92" s="215"/>
      <c r="AB92" s="215"/>
      <c r="AC92" s="215"/>
      <c r="AD92" s="215"/>
      <c r="AE92" s="215"/>
      <c r="AF92" s="215"/>
      <c r="AG92" s="215" t="s">
        <v>166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49">
        <v>22</v>
      </c>
      <c r="B93" s="250" t="s">
        <v>263</v>
      </c>
      <c r="C93" s="264" t="s">
        <v>264</v>
      </c>
      <c r="D93" s="251" t="s">
        <v>176</v>
      </c>
      <c r="E93" s="252">
        <v>1</v>
      </c>
      <c r="F93" s="253"/>
      <c r="G93" s="254">
        <f>ROUND(E93*F93,2)</f>
        <v>0</v>
      </c>
      <c r="H93" s="253"/>
      <c r="I93" s="254">
        <f>ROUND(E93*H93,2)</f>
        <v>0</v>
      </c>
      <c r="J93" s="253"/>
      <c r="K93" s="254">
        <f>ROUND(E93*J93,2)</f>
        <v>0</v>
      </c>
      <c r="L93" s="254">
        <v>15</v>
      </c>
      <c r="M93" s="254">
        <f>G93*(1+L93/100)</f>
        <v>0</v>
      </c>
      <c r="N93" s="252">
        <v>5.9999999999999995E-4</v>
      </c>
      <c r="O93" s="252">
        <f>ROUND(E93*N93,2)</f>
        <v>0</v>
      </c>
      <c r="P93" s="252">
        <v>0</v>
      </c>
      <c r="Q93" s="252">
        <f>ROUND(E93*P93,2)</f>
        <v>0</v>
      </c>
      <c r="R93" s="254"/>
      <c r="S93" s="254" t="s">
        <v>201</v>
      </c>
      <c r="T93" s="255" t="s">
        <v>160</v>
      </c>
      <c r="U93" s="226">
        <v>0</v>
      </c>
      <c r="V93" s="226">
        <f>ROUND(E93*U93,2)</f>
        <v>0</v>
      </c>
      <c r="W93" s="226"/>
      <c r="X93" s="226" t="s">
        <v>203</v>
      </c>
      <c r="Y93" s="215"/>
      <c r="Z93" s="215"/>
      <c r="AA93" s="215"/>
      <c r="AB93" s="215"/>
      <c r="AC93" s="215"/>
      <c r="AD93" s="215"/>
      <c r="AE93" s="215"/>
      <c r="AF93" s="215"/>
      <c r="AG93" s="215" t="s">
        <v>204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>
      <c r="A94" s="231" t="s">
        <v>154</v>
      </c>
      <c r="B94" s="232" t="s">
        <v>87</v>
      </c>
      <c r="C94" s="258" t="s">
        <v>88</v>
      </c>
      <c r="D94" s="233"/>
      <c r="E94" s="234"/>
      <c r="F94" s="235"/>
      <c r="G94" s="235">
        <f>SUMIF(AG95:AG110,"&lt;&gt;NOR",G95:G110)</f>
        <v>0</v>
      </c>
      <c r="H94" s="235"/>
      <c r="I94" s="235">
        <f>SUM(I95:I110)</f>
        <v>0</v>
      </c>
      <c r="J94" s="235"/>
      <c r="K94" s="235">
        <f>SUM(K95:K110)</f>
        <v>0</v>
      </c>
      <c r="L94" s="235"/>
      <c r="M94" s="235">
        <f>SUM(M95:M110)</f>
        <v>0</v>
      </c>
      <c r="N94" s="234"/>
      <c r="O94" s="234">
        <f>SUM(O95:O110)</f>
        <v>0.05</v>
      </c>
      <c r="P94" s="234"/>
      <c r="Q94" s="234">
        <f>SUM(Q95:Q110)</f>
        <v>1.32</v>
      </c>
      <c r="R94" s="235"/>
      <c r="S94" s="235"/>
      <c r="T94" s="236"/>
      <c r="U94" s="230"/>
      <c r="V94" s="230">
        <f>SUM(V95:V110)</f>
        <v>27.290000000000003</v>
      </c>
      <c r="W94" s="230"/>
      <c r="X94" s="230"/>
      <c r="AG94" t="s">
        <v>155</v>
      </c>
    </row>
    <row r="95" spans="1:60" outlineLevel="1">
      <c r="A95" s="238">
        <v>23</v>
      </c>
      <c r="B95" s="239" t="s">
        <v>265</v>
      </c>
      <c r="C95" s="259" t="s">
        <v>266</v>
      </c>
      <c r="D95" s="240" t="s">
        <v>176</v>
      </c>
      <c r="E95" s="241">
        <v>4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15</v>
      </c>
      <c r="M95" s="243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3" t="s">
        <v>267</v>
      </c>
      <c r="S95" s="243" t="s">
        <v>160</v>
      </c>
      <c r="T95" s="244" t="s">
        <v>160</v>
      </c>
      <c r="U95" s="226">
        <v>0.05</v>
      </c>
      <c r="V95" s="226">
        <f>ROUND(E95*U95,2)</f>
        <v>0.2</v>
      </c>
      <c r="W95" s="226"/>
      <c r="X95" s="226" t="s">
        <v>161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162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22"/>
      <c r="B96" s="223"/>
      <c r="C96" s="260" t="s">
        <v>268</v>
      </c>
      <c r="D96" s="245"/>
      <c r="E96" s="245"/>
      <c r="F96" s="245"/>
      <c r="G96" s="245"/>
      <c r="H96" s="226"/>
      <c r="I96" s="226"/>
      <c r="J96" s="226"/>
      <c r="K96" s="226"/>
      <c r="L96" s="226"/>
      <c r="M96" s="226"/>
      <c r="N96" s="225"/>
      <c r="O96" s="225"/>
      <c r="P96" s="225"/>
      <c r="Q96" s="225"/>
      <c r="R96" s="226"/>
      <c r="S96" s="226"/>
      <c r="T96" s="226"/>
      <c r="U96" s="226"/>
      <c r="V96" s="226"/>
      <c r="W96" s="226"/>
      <c r="X96" s="226"/>
      <c r="Y96" s="215"/>
      <c r="Z96" s="215"/>
      <c r="AA96" s="215"/>
      <c r="AB96" s="215"/>
      <c r="AC96" s="215"/>
      <c r="AD96" s="215"/>
      <c r="AE96" s="215"/>
      <c r="AF96" s="215"/>
      <c r="AG96" s="215" t="s">
        <v>164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ht="20.399999999999999" outlineLevel="1">
      <c r="A97" s="238">
        <v>24</v>
      </c>
      <c r="B97" s="239" t="s">
        <v>269</v>
      </c>
      <c r="C97" s="259" t="s">
        <v>270</v>
      </c>
      <c r="D97" s="240" t="s">
        <v>171</v>
      </c>
      <c r="E97" s="241">
        <v>2.4</v>
      </c>
      <c r="F97" s="242"/>
      <c r="G97" s="243">
        <f>ROUND(E97*F97,2)</f>
        <v>0</v>
      </c>
      <c r="H97" s="242"/>
      <c r="I97" s="243">
        <f>ROUND(E97*H97,2)</f>
        <v>0</v>
      </c>
      <c r="J97" s="242"/>
      <c r="K97" s="243">
        <f>ROUND(E97*J97,2)</f>
        <v>0</v>
      </c>
      <c r="L97" s="243">
        <v>15</v>
      </c>
      <c r="M97" s="243">
        <f>G97*(1+L97/100)</f>
        <v>0</v>
      </c>
      <c r="N97" s="241">
        <v>1.17E-3</v>
      </c>
      <c r="O97" s="241">
        <f>ROUND(E97*N97,2)</f>
        <v>0</v>
      </c>
      <c r="P97" s="241">
        <v>7.5999999999999998E-2</v>
      </c>
      <c r="Q97" s="241">
        <f>ROUND(E97*P97,2)</f>
        <v>0.18</v>
      </c>
      <c r="R97" s="243" t="s">
        <v>267</v>
      </c>
      <c r="S97" s="243" t="s">
        <v>160</v>
      </c>
      <c r="T97" s="244" t="s">
        <v>160</v>
      </c>
      <c r="U97" s="226">
        <v>0.93899999999999995</v>
      </c>
      <c r="V97" s="226">
        <f>ROUND(E97*U97,2)</f>
        <v>2.25</v>
      </c>
      <c r="W97" s="226"/>
      <c r="X97" s="226" t="s">
        <v>161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162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22"/>
      <c r="B98" s="223"/>
      <c r="C98" s="261" t="s">
        <v>737</v>
      </c>
      <c r="D98" s="228"/>
      <c r="E98" s="229">
        <v>1.2</v>
      </c>
      <c r="F98" s="226"/>
      <c r="G98" s="226"/>
      <c r="H98" s="226"/>
      <c r="I98" s="226"/>
      <c r="J98" s="226"/>
      <c r="K98" s="226"/>
      <c r="L98" s="226"/>
      <c r="M98" s="226"/>
      <c r="N98" s="225"/>
      <c r="O98" s="225"/>
      <c r="P98" s="225"/>
      <c r="Q98" s="225"/>
      <c r="R98" s="226"/>
      <c r="S98" s="226"/>
      <c r="T98" s="226"/>
      <c r="U98" s="226"/>
      <c r="V98" s="226"/>
      <c r="W98" s="226"/>
      <c r="X98" s="226"/>
      <c r="Y98" s="215"/>
      <c r="Z98" s="215"/>
      <c r="AA98" s="215"/>
      <c r="AB98" s="215"/>
      <c r="AC98" s="215"/>
      <c r="AD98" s="215"/>
      <c r="AE98" s="215"/>
      <c r="AF98" s="215"/>
      <c r="AG98" s="215" t="s">
        <v>166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22"/>
      <c r="B99" s="223"/>
      <c r="C99" s="261" t="s">
        <v>738</v>
      </c>
      <c r="D99" s="228"/>
      <c r="E99" s="229">
        <v>1.2</v>
      </c>
      <c r="F99" s="226"/>
      <c r="G99" s="226"/>
      <c r="H99" s="226"/>
      <c r="I99" s="226"/>
      <c r="J99" s="226"/>
      <c r="K99" s="226"/>
      <c r="L99" s="226"/>
      <c r="M99" s="226"/>
      <c r="N99" s="225"/>
      <c r="O99" s="225"/>
      <c r="P99" s="225"/>
      <c r="Q99" s="225"/>
      <c r="R99" s="226"/>
      <c r="S99" s="226"/>
      <c r="T99" s="226"/>
      <c r="U99" s="226"/>
      <c r="V99" s="226"/>
      <c r="W99" s="226"/>
      <c r="X99" s="226"/>
      <c r="Y99" s="215"/>
      <c r="Z99" s="215"/>
      <c r="AA99" s="215"/>
      <c r="AB99" s="215"/>
      <c r="AC99" s="215"/>
      <c r="AD99" s="215"/>
      <c r="AE99" s="215"/>
      <c r="AF99" s="215"/>
      <c r="AG99" s="215" t="s">
        <v>166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>
      <c r="A100" s="238">
        <v>25</v>
      </c>
      <c r="B100" s="239" t="s">
        <v>273</v>
      </c>
      <c r="C100" s="259" t="s">
        <v>274</v>
      </c>
      <c r="D100" s="240" t="s">
        <v>186</v>
      </c>
      <c r="E100" s="241">
        <v>80</v>
      </c>
      <c r="F100" s="242"/>
      <c r="G100" s="243">
        <f>ROUND(E100*F100,2)</f>
        <v>0</v>
      </c>
      <c r="H100" s="242"/>
      <c r="I100" s="243">
        <f>ROUND(E100*H100,2)</f>
        <v>0</v>
      </c>
      <c r="J100" s="242"/>
      <c r="K100" s="243">
        <f>ROUND(E100*J100,2)</f>
        <v>0</v>
      </c>
      <c r="L100" s="243">
        <v>15</v>
      </c>
      <c r="M100" s="243">
        <f>G100*(1+L100/100)</f>
        <v>0</v>
      </c>
      <c r="N100" s="241">
        <v>4.8999999999999998E-4</v>
      </c>
      <c r="O100" s="241">
        <f>ROUND(E100*N100,2)</f>
        <v>0.04</v>
      </c>
      <c r="P100" s="241">
        <v>2E-3</v>
      </c>
      <c r="Q100" s="241">
        <f>ROUND(E100*P100,2)</f>
        <v>0.16</v>
      </c>
      <c r="R100" s="243" t="s">
        <v>267</v>
      </c>
      <c r="S100" s="243" t="s">
        <v>160</v>
      </c>
      <c r="T100" s="244" t="s">
        <v>160</v>
      </c>
      <c r="U100" s="226">
        <v>0.18</v>
      </c>
      <c r="V100" s="226">
        <f>ROUND(E100*U100,2)</f>
        <v>14.4</v>
      </c>
      <c r="W100" s="226"/>
      <c r="X100" s="226" t="s">
        <v>161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162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22"/>
      <c r="B101" s="223"/>
      <c r="C101" s="262" t="s">
        <v>275</v>
      </c>
      <c r="D101" s="246"/>
      <c r="E101" s="246"/>
      <c r="F101" s="246"/>
      <c r="G101" s="246"/>
      <c r="H101" s="226"/>
      <c r="I101" s="226"/>
      <c r="J101" s="226"/>
      <c r="K101" s="226"/>
      <c r="L101" s="226"/>
      <c r="M101" s="226"/>
      <c r="N101" s="225"/>
      <c r="O101" s="225"/>
      <c r="P101" s="225"/>
      <c r="Q101" s="225"/>
      <c r="R101" s="226"/>
      <c r="S101" s="226"/>
      <c r="T101" s="226"/>
      <c r="U101" s="226"/>
      <c r="V101" s="226"/>
      <c r="W101" s="226"/>
      <c r="X101" s="226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178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22"/>
      <c r="B102" s="223"/>
      <c r="C102" s="261" t="s">
        <v>233</v>
      </c>
      <c r="D102" s="228"/>
      <c r="E102" s="229">
        <v>80</v>
      </c>
      <c r="F102" s="226"/>
      <c r="G102" s="226"/>
      <c r="H102" s="226"/>
      <c r="I102" s="226"/>
      <c r="J102" s="226"/>
      <c r="K102" s="226"/>
      <c r="L102" s="226"/>
      <c r="M102" s="226"/>
      <c r="N102" s="225"/>
      <c r="O102" s="225"/>
      <c r="P102" s="225"/>
      <c r="Q102" s="225"/>
      <c r="R102" s="226"/>
      <c r="S102" s="226"/>
      <c r="T102" s="226"/>
      <c r="U102" s="226"/>
      <c r="V102" s="226"/>
      <c r="W102" s="226"/>
      <c r="X102" s="226"/>
      <c r="Y102" s="215"/>
      <c r="Z102" s="215"/>
      <c r="AA102" s="215"/>
      <c r="AB102" s="215"/>
      <c r="AC102" s="215"/>
      <c r="AD102" s="215"/>
      <c r="AE102" s="215"/>
      <c r="AF102" s="215"/>
      <c r="AG102" s="215" t="s">
        <v>166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38">
        <v>26</v>
      </c>
      <c r="B103" s="239" t="s">
        <v>276</v>
      </c>
      <c r="C103" s="259" t="s">
        <v>277</v>
      </c>
      <c r="D103" s="240" t="s">
        <v>186</v>
      </c>
      <c r="E103" s="241">
        <v>15</v>
      </c>
      <c r="F103" s="242"/>
      <c r="G103" s="243">
        <f>ROUND(E103*F103,2)</f>
        <v>0</v>
      </c>
      <c r="H103" s="242"/>
      <c r="I103" s="243">
        <f>ROUND(E103*H103,2)</f>
        <v>0</v>
      </c>
      <c r="J103" s="242"/>
      <c r="K103" s="243">
        <f>ROUND(E103*J103,2)</f>
        <v>0</v>
      </c>
      <c r="L103" s="243">
        <v>15</v>
      </c>
      <c r="M103" s="243">
        <f>G103*(1+L103/100)</f>
        <v>0</v>
      </c>
      <c r="N103" s="241">
        <v>4.8999999999999998E-4</v>
      </c>
      <c r="O103" s="241">
        <f>ROUND(E103*N103,2)</f>
        <v>0.01</v>
      </c>
      <c r="P103" s="241">
        <v>1.7999999999999999E-2</v>
      </c>
      <c r="Q103" s="241">
        <f>ROUND(E103*P103,2)</f>
        <v>0.27</v>
      </c>
      <c r="R103" s="243" t="s">
        <v>267</v>
      </c>
      <c r="S103" s="243" t="s">
        <v>160</v>
      </c>
      <c r="T103" s="244" t="s">
        <v>160</v>
      </c>
      <c r="U103" s="226">
        <v>0.34200000000000003</v>
      </c>
      <c r="V103" s="226">
        <f>ROUND(E103*U103,2)</f>
        <v>5.13</v>
      </c>
      <c r="W103" s="226"/>
      <c r="X103" s="226" t="s">
        <v>161</v>
      </c>
      <c r="Y103" s="215"/>
      <c r="Z103" s="215"/>
      <c r="AA103" s="215"/>
      <c r="AB103" s="215"/>
      <c r="AC103" s="215"/>
      <c r="AD103" s="215"/>
      <c r="AE103" s="215"/>
      <c r="AF103" s="215"/>
      <c r="AG103" s="215" t="s">
        <v>162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22"/>
      <c r="B104" s="223"/>
      <c r="C104" s="262" t="s">
        <v>275</v>
      </c>
      <c r="D104" s="246"/>
      <c r="E104" s="246"/>
      <c r="F104" s="246"/>
      <c r="G104" s="246"/>
      <c r="H104" s="226"/>
      <c r="I104" s="226"/>
      <c r="J104" s="226"/>
      <c r="K104" s="226"/>
      <c r="L104" s="226"/>
      <c r="M104" s="226"/>
      <c r="N104" s="225"/>
      <c r="O104" s="225"/>
      <c r="P104" s="225"/>
      <c r="Q104" s="225"/>
      <c r="R104" s="226"/>
      <c r="S104" s="226"/>
      <c r="T104" s="226"/>
      <c r="U104" s="226"/>
      <c r="V104" s="226"/>
      <c r="W104" s="226"/>
      <c r="X104" s="226"/>
      <c r="Y104" s="215"/>
      <c r="Z104" s="215"/>
      <c r="AA104" s="215"/>
      <c r="AB104" s="215"/>
      <c r="AC104" s="215"/>
      <c r="AD104" s="215"/>
      <c r="AE104" s="215"/>
      <c r="AF104" s="215"/>
      <c r="AG104" s="215" t="s">
        <v>178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22"/>
      <c r="B105" s="223"/>
      <c r="C105" s="261" t="s">
        <v>236</v>
      </c>
      <c r="D105" s="228"/>
      <c r="E105" s="229">
        <v>15</v>
      </c>
      <c r="F105" s="226"/>
      <c r="G105" s="226"/>
      <c r="H105" s="226"/>
      <c r="I105" s="226"/>
      <c r="J105" s="226"/>
      <c r="K105" s="226"/>
      <c r="L105" s="226"/>
      <c r="M105" s="226"/>
      <c r="N105" s="225"/>
      <c r="O105" s="225"/>
      <c r="P105" s="225"/>
      <c r="Q105" s="225"/>
      <c r="R105" s="226"/>
      <c r="S105" s="226"/>
      <c r="T105" s="226"/>
      <c r="U105" s="226"/>
      <c r="V105" s="226"/>
      <c r="W105" s="226"/>
      <c r="X105" s="226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166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ht="20.399999999999999" outlineLevel="1">
      <c r="A106" s="249">
        <v>27</v>
      </c>
      <c r="B106" s="250" t="s">
        <v>278</v>
      </c>
      <c r="C106" s="264" t="s">
        <v>279</v>
      </c>
      <c r="D106" s="251" t="s">
        <v>171</v>
      </c>
      <c r="E106" s="252">
        <v>41.998399999999997</v>
      </c>
      <c r="F106" s="253"/>
      <c r="G106" s="254">
        <f>ROUND(E106*F106,2)</f>
        <v>0</v>
      </c>
      <c r="H106" s="253"/>
      <c r="I106" s="254">
        <f>ROUND(E106*H106,2)</f>
        <v>0</v>
      </c>
      <c r="J106" s="253"/>
      <c r="K106" s="254">
        <f>ROUND(E106*J106,2)</f>
        <v>0</v>
      </c>
      <c r="L106" s="254">
        <v>15</v>
      </c>
      <c r="M106" s="254">
        <f>G106*(1+L106/100)</f>
        <v>0</v>
      </c>
      <c r="N106" s="252">
        <v>0</v>
      </c>
      <c r="O106" s="252">
        <f>ROUND(E106*N106,2)</f>
        <v>0</v>
      </c>
      <c r="P106" s="252">
        <v>4.0000000000000001E-3</v>
      </c>
      <c r="Q106" s="252">
        <f>ROUND(E106*P106,2)</f>
        <v>0.17</v>
      </c>
      <c r="R106" s="254" t="s">
        <v>267</v>
      </c>
      <c r="S106" s="254" t="s">
        <v>160</v>
      </c>
      <c r="T106" s="255" t="s">
        <v>160</v>
      </c>
      <c r="U106" s="226">
        <v>0.03</v>
      </c>
      <c r="V106" s="226">
        <f>ROUND(E106*U106,2)</f>
        <v>1.26</v>
      </c>
      <c r="W106" s="226"/>
      <c r="X106" s="226" t="s">
        <v>161</v>
      </c>
      <c r="Y106" s="215"/>
      <c r="Z106" s="215"/>
      <c r="AA106" s="215"/>
      <c r="AB106" s="215"/>
      <c r="AC106" s="215"/>
      <c r="AD106" s="215"/>
      <c r="AE106" s="215"/>
      <c r="AF106" s="215"/>
      <c r="AG106" s="215" t="s">
        <v>162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ht="20.399999999999999" outlineLevel="1">
      <c r="A107" s="249">
        <v>28</v>
      </c>
      <c r="B107" s="250" t="s">
        <v>280</v>
      </c>
      <c r="C107" s="264" t="s">
        <v>281</v>
      </c>
      <c r="D107" s="251" t="s">
        <v>171</v>
      </c>
      <c r="E107" s="252">
        <v>108.04900000000001</v>
      </c>
      <c r="F107" s="253"/>
      <c r="G107" s="254">
        <f>ROUND(E107*F107,2)</f>
        <v>0</v>
      </c>
      <c r="H107" s="253"/>
      <c r="I107" s="254">
        <f>ROUND(E107*H107,2)</f>
        <v>0</v>
      </c>
      <c r="J107" s="253"/>
      <c r="K107" s="254">
        <f>ROUND(E107*J107,2)</f>
        <v>0</v>
      </c>
      <c r="L107" s="254">
        <v>15</v>
      </c>
      <c r="M107" s="254">
        <f>G107*(1+L107/100)</f>
        <v>0</v>
      </c>
      <c r="N107" s="252">
        <v>0</v>
      </c>
      <c r="O107" s="252">
        <f>ROUND(E107*N107,2)</f>
        <v>0</v>
      </c>
      <c r="P107" s="252">
        <v>4.0000000000000001E-3</v>
      </c>
      <c r="Q107" s="252">
        <f>ROUND(E107*P107,2)</f>
        <v>0.43</v>
      </c>
      <c r="R107" s="254" t="s">
        <v>267</v>
      </c>
      <c r="S107" s="254" t="s">
        <v>160</v>
      </c>
      <c r="T107" s="255" t="s">
        <v>160</v>
      </c>
      <c r="U107" s="226">
        <v>0.03</v>
      </c>
      <c r="V107" s="226">
        <f>ROUND(E107*U107,2)</f>
        <v>3.24</v>
      </c>
      <c r="W107" s="226"/>
      <c r="X107" s="226" t="s">
        <v>161</v>
      </c>
      <c r="Y107" s="215"/>
      <c r="Z107" s="215"/>
      <c r="AA107" s="215"/>
      <c r="AB107" s="215"/>
      <c r="AC107" s="215"/>
      <c r="AD107" s="215"/>
      <c r="AE107" s="215"/>
      <c r="AF107" s="215"/>
      <c r="AG107" s="215" t="s">
        <v>162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ht="20.399999999999999" outlineLevel="1">
      <c r="A108" s="238">
        <v>29</v>
      </c>
      <c r="B108" s="239" t="s">
        <v>282</v>
      </c>
      <c r="C108" s="259" t="s">
        <v>283</v>
      </c>
      <c r="D108" s="240" t="s">
        <v>171</v>
      </c>
      <c r="E108" s="241">
        <v>1.68</v>
      </c>
      <c r="F108" s="242"/>
      <c r="G108" s="243">
        <f>ROUND(E108*F108,2)</f>
        <v>0</v>
      </c>
      <c r="H108" s="242"/>
      <c r="I108" s="243">
        <f>ROUND(E108*H108,2)</f>
        <v>0</v>
      </c>
      <c r="J108" s="242"/>
      <c r="K108" s="243">
        <f>ROUND(E108*J108,2)</f>
        <v>0</v>
      </c>
      <c r="L108" s="243">
        <v>15</v>
      </c>
      <c r="M108" s="243">
        <f>G108*(1+L108/100)</f>
        <v>0</v>
      </c>
      <c r="N108" s="241">
        <v>0</v>
      </c>
      <c r="O108" s="241">
        <f>ROUND(E108*N108,2)</f>
        <v>0</v>
      </c>
      <c r="P108" s="241">
        <v>6.8000000000000005E-2</v>
      </c>
      <c r="Q108" s="241">
        <f>ROUND(E108*P108,2)</f>
        <v>0.11</v>
      </c>
      <c r="R108" s="243" t="s">
        <v>267</v>
      </c>
      <c r="S108" s="243" t="s">
        <v>160</v>
      </c>
      <c r="T108" s="244" t="s">
        <v>160</v>
      </c>
      <c r="U108" s="226">
        <v>0.48</v>
      </c>
      <c r="V108" s="226">
        <f>ROUND(E108*U108,2)</f>
        <v>0.81</v>
      </c>
      <c r="W108" s="226"/>
      <c r="X108" s="226" t="s">
        <v>161</v>
      </c>
      <c r="Y108" s="215"/>
      <c r="Z108" s="215"/>
      <c r="AA108" s="215"/>
      <c r="AB108" s="215"/>
      <c r="AC108" s="215"/>
      <c r="AD108" s="215"/>
      <c r="AE108" s="215"/>
      <c r="AF108" s="215"/>
      <c r="AG108" s="215" t="s">
        <v>162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22"/>
      <c r="B109" s="223"/>
      <c r="C109" s="260" t="s">
        <v>284</v>
      </c>
      <c r="D109" s="245"/>
      <c r="E109" s="245"/>
      <c r="F109" s="245"/>
      <c r="G109" s="245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164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>
      <c r="A110" s="222"/>
      <c r="B110" s="223"/>
      <c r="C110" s="261" t="s">
        <v>739</v>
      </c>
      <c r="D110" s="228"/>
      <c r="E110" s="229">
        <v>1.68</v>
      </c>
      <c r="F110" s="226"/>
      <c r="G110" s="226"/>
      <c r="H110" s="226"/>
      <c r="I110" s="226"/>
      <c r="J110" s="226"/>
      <c r="K110" s="226"/>
      <c r="L110" s="226"/>
      <c r="M110" s="226"/>
      <c r="N110" s="225"/>
      <c r="O110" s="225"/>
      <c r="P110" s="225"/>
      <c r="Q110" s="225"/>
      <c r="R110" s="226"/>
      <c r="S110" s="226"/>
      <c r="T110" s="226"/>
      <c r="U110" s="226"/>
      <c r="V110" s="226"/>
      <c r="W110" s="226"/>
      <c r="X110" s="226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166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>
      <c r="A111" s="231" t="s">
        <v>154</v>
      </c>
      <c r="B111" s="232" t="s">
        <v>89</v>
      </c>
      <c r="C111" s="258" t="s">
        <v>90</v>
      </c>
      <c r="D111" s="233"/>
      <c r="E111" s="234"/>
      <c r="F111" s="235"/>
      <c r="G111" s="235">
        <f>SUMIF(AG112:AG113,"&lt;&gt;NOR",G112:G113)</f>
        <v>0</v>
      </c>
      <c r="H111" s="235"/>
      <c r="I111" s="235">
        <f>SUM(I112:I113)</f>
        <v>0</v>
      </c>
      <c r="J111" s="235"/>
      <c r="K111" s="235">
        <f>SUM(K112:K113)</f>
        <v>0</v>
      </c>
      <c r="L111" s="235"/>
      <c r="M111" s="235">
        <f>SUM(M112:M113)</f>
        <v>0</v>
      </c>
      <c r="N111" s="234"/>
      <c r="O111" s="234">
        <f>SUM(O112:O113)</f>
        <v>0</v>
      </c>
      <c r="P111" s="234"/>
      <c r="Q111" s="234">
        <f>SUM(Q112:Q113)</f>
        <v>0</v>
      </c>
      <c r="R111" s="235"/>
      <c r="S111" s="235"/>
      <c r="T111" s="236"/>
      <c r="U111" s="230"/>
      <c r="V111" s="230">
        <f>SUM(V112:V113)</f>
        <v>10.119999999999999</v>
      </c>
      <c r="W111" s="230"/>
      <c r="X111" s="230"/>
      <c r="AG111" t="s">
        <v>155</v>
      </c>
    </row>
    <row r="112" spans="1:60" ht="20.399999999999999" outlineLevel="1">
      <c r="A112" s="238">
        <v>30</v>
      </c>
      <c r="B112" s="239" t="s">
        <v>286</v>
      </c>
      <c r="C112" s="259" t="s">
        <v>287</v>
      </c>
      <c r="D112" s="240" t="s">
        <v>158</v>
      </c>
      <c r="E112" s="241">
        <v>3.9279899999999999</v>
      </c>
      <c r="F112" s="242"/>
      <c r="G112" s="243">
        <f>ROUND(E112*F112,2)</f>
        <v>0</v>
      </c>
      <c r="H112" s="242"/>
      <c r="I112" s="243">
        <f>ROUND(E112*H112,2)</f>
        <v>0</v>
      </c>
      <c r="J112" s="242"/>
      <c r="K112" s="243">
        <f>ROUND(E112*J112,2)</f>
        <v>0</v>
      </c>
      <c r="L112" s="243">
        <v>15</v>
      </c>
      <c r="M112" s="243">
        <f>G112*(1+L112/100)</f>
        <v>0</v>
      </c>
      <c r="N112" s="241">
        <v>0</v>
      </c>
      <c r="O112" s="241">
        <f>ROUND(E112*N112,2)</f>
        <v>0</v>
      </c>
      <c r="P112" s="241">
        <v>0</v>
      </c>
      <c r="Q112" s="241">
        <f>ROUND(E112*P112,2)</f>
        <v>0</v>
      </c>
      <c r="R112" s="243" t="s">
        <v>225</v>
      </c>
      <c r="S112" s="243" t="s">
        <v>160</v>
      </c>
      <c r="T112" s="244" t="s">
        <v>160</v>
      </c>
      <c r="U112" s="226">
        <v>2.577</v>
      </c>
      <c r="V112" s="226">
        <f>ROUND(E112*U112,2)</f>
        <v>10.119999999999999</v>
      </c>
      <c r="W112" s="226"/>
      <c r="X112" s="226" t="s">
        <v>288</v>
      </c>
      <c r="Y112" s="215"/>
      <c r="Z112" s="215"/>
      <c r="AA112" s="215"/>
      <c r="AB112" s="215"/>
      <c r="AC112" s="215"/>
      <c r="AD112" s="215"/>
      <c r="AE112" s="215"/>
      <c r="AF112" s="215"/>
      <c r="AG112" s="215" t="s">
        <v>289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22"/>
      <c r="B113" s="223"/>
      <c r="C113" s="260" t="s">
        <v>290</v>
      </c>
      <c r="D113" s="245"/>
      <c r="E113" s="245"/>
      <c r="F113" s="245"/>
      <c r="G113" s="245"/>
      <c r="H113" s="226"/>
      <c r="I113" s="226"/>
      <c r="J113" s="226"/>
      <c r="K113" s="226"/>
      <c r="L113" s="226"/>
      <c r="M113" s="226"/>
      <c r="N113" s="225"/>
      <c r="O113" s="225"/>
      <c r="P113" s="225"/>
      <c r="Q113" s="225"/>
      <c r="R113" s="226"/>
      <c r="S113" s="226"/>
      <c r="T113" s="226"/>
      <c r="U113" s="226"/>
      <c r="V113" s="226"/>
      <c r="W113" s="226"/>
      <c r="X113" s="226"/>
      <c r="Y113" s="215"/>
      <c r="Z113" s="215"/>
      <c r="AA113" s="215"/>
      <c r="AB113" s="215"/>
      <c r="AC113" s="215"/>
      <c r="AD113" s="215"/>
      <c r="AE113" s="215"/>
      <c r="AF113" s="215"/>
      <c r="AG113" s="215" t="s">
        <v>164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>
      <c r="A114" s="231" t="s">
        <v>154</v>
      </c>
      <c r="B114" s="232" t="s">
        <v>91</v>
      </c>
      <c r="C114" s="258" t="s">
        <v>92</v>
      </c>
      <c r="D114" s="233"/>
      <c r="E114" s="234"/>
      <c r="F114" s="235"/>
      <c r="G114" s="235">
        <f>SUMIF(AG115:AG123,"&lt;&gt;NOR",G115:G123)</f>
        <v>0</v>
      </c>
      <c r="H114" s="235"/>
      <c r="I114" s="235">
        <f>SUM(I115:I123)</f>
        <v>0</v>
      </c>
      <c r="J114" s="235"/>
      <c r="K114" s="235">
        <f>SUM(K115:K123)</f>
        <v>0</v>
      </c>
      <c r="L114" s="235"/>
      <c r="M114" s="235">
        <f>SUM(M115:M123)</f>
        <v>0</v>
      </c>
      <c r="N114" s="234"/>
      <c r="O114" s="234">
        <f>SUM(O115:O123)</f>
        <v>0.06</v>
      </c>
      <c r="P114" s="234"/>
      <c r="Q114" s="234">
        <f>SUM(Q115:Q123)</f>
        <v>0</v>
      </c>
      <c r="R114" s="235"/>
      <c r="S114" s="235"/>
      <c r="T114" s="236"/>
      <c r="U114" s="230"/>
      <c r="V114" s="230">
        <f>SUM(V115:V123)</f>
        <v>8.94</v>
      </c>
      <c r="W114" s="230"/>
      <c r="X114" s="230"/>
      <c r="AG114" t="s">
        <v>155</v>
      </c>
    </row>
    <row r="115" spans="1:60" outlineLevel="1">
      <c r="A115" s="238">
        <v>31</v>
      </c>
      <c r="B115" s="239" t="s">
        <v>291</v>
      </c>
      <c r="C115" s="259" t="s">
        <v>292</v>
      </c>
      <c r="D115" s="240" t="s">
        <v>171</v>
      </c>
      <c r="E115" s="241">
        <v>14.968999999999999</v>
      </c>
      <c r="F115" s="242"/>
      <c r="G115" s="243">
        <f>ROUND(E115*F115,2)</f>
        <v>0</v>
      </c>
      <c r="H115" s="242"/>
      <c r="I115" s="243">
        <f>ROUND(E115*H115,2)</f>
        <v>0</v>
      </c>
      <c r="J115" s="242"/>
      <c r="K115" s="243">
        <f>ROUND(E115*J115,2)</f>
        <v>0</v>
      </c>
      <c r="L115" s="243">
        <v>15</v>
      </c>
      <c r="M115" s="243">
        <f>G115*(1+L115/100)</f>
        <v>0</v>
      </c>
      <c r="N115" s="241">
        <v>2.1000000000000001E-4</v>
      </c>
      <c r="O115" s="241">
        <f>ROUND(E115*N115,2)</f>
        <v>0</v>
      </c>
      <c r="P115" s="241">
        <v>0</v>
      </c>
      <c r="Q115" s="241">
        <f>ROUND(E115*P115,2)</f>
        <v>0</v>
      </c>
      <c r="R115" s="243" t="s">
        <v>293</v>
      </c>
      <c r="S115" s="243" t="s">
        <v>160</v>
      </c>
      <c r="T115" s="244" t="s">
        <v>160</v>
      </c>
      <c r="U115" s="226">
        <v>0.1</v>
      </c>
      <c r="V115" s="226">
        <f>ROUND(E115*U115,2)</f>
        <v>1.5</v>
      </c>
      <c r="W115" s="226"/>
      <c r="X115" s="226" t="s">
        <v>161</v>
      </c>
      <c r="Y115" s="215"/>
      <c r="Z115" s="215"/>
      <c r="AA115" s="215"/>
      <c r="AB115" s="215"/>
      <c r="AC115" s="215"/>
      <c r="AD115" s="215"/>
      <c r="AE115" s="215"/>
      <c r="AF115" s="215"/>
      <c r="AG115" s="215" t="s">
        <v>162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>
      <c r="A116" s="222"/>
      <c r="B116" s="223"/>
      <c r="C116" s="261" t="s">
        <v>740</v>
      </c>
      <c r="D116" s="228"/>
      <c r="E116" s="229">
        <v>13.67</v>
      </c>
      <c r="F116" s="226"/>
      <c r="G116" s="226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166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>
      <c r="A117" s="222"/>
      <c r="B117" s="223"/>
      <c r="C117" s="261" t="s">
        <v>741</v>
      </c>
      <c r="D117" s="228"/>
      <c r="E117" s="229">
        <v>1.2989999999999999</v>
      </c>
      <c r="F117" s="226"/>
      <c r="G117" s="226"/>
      <c r="H117" s="226"/>
      <c r="I117" s="226"/>
      <c r="J117" s="226"/>
      <c r="K117" s="226"/>
      <c r="L117" s="226"/>
      <c r="M117" s="226"/>
      <c r="N117" s="225"/>
      <c r="O117" s="225"/>
      <c r="P117" s="225"/>
      <c r="Q117" s="225"/>
      <c r="R117" s="226"/>
      <c r="S117" s="226"/>
      <c r="T117" s="226"/>
      <c r="U117" s="226"/>
      <c r="V117" s="226"/>
      <c r="W117" s="226"/>
      <c r="X117" s="226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166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>
      <c r="A118" s="249">
        <v>32</v>
      </c>
      <c r="B118" s="250" t="s">
        <v>296</v>
      </c>
      <c r="C118" s="264" t="s">
        <v>297</v>
      </c>
      <c r="D118" s="251" t="s">
        <v>171</v>
      </c>
      <c r="E118" s="252">
        <v>14.968999999999999</v>
      </c>
      <c r="F118" s="253"/>
      <c r="G118" s="254">
        <f>ROUND(E118*F118,2)</f>
        <v>0</v>
      </c>
      <c r="H118" s="253"/>
      <c r="I118" s="254">
        <f>ROUND(E118*H118,2)</f>
        <v>0</v>
      </c>
      <c r="J118" s="253"/>
      <c r="K118" s="254">
        <f>ROUND(E118*J118,2)</f>
        <v>0</v>
      </c>
      <c r="L118" s="254">
        <v>15</v>
      </c>
      <c r="M118" s="254">
        <f>G118*(1+L118/100)</f>
        <v>0</v>
      </c>
      <c r="N118" s="252">
        <v>3.6800000000000001E-3</v>
      </c>
      <c r="O118" s="252">
        <f>ROUND(E118*N118,2)</f>
        <v>0.06</v>
      </c>
      <c r="P118" s="252">
        <v>0</v>
      </c>
      <c r="Q118" s="252">
        <f>ROUND(E118*P118,2)</f>
        <v>0</v>
      </c>
      <c r="R118" s="254" t="s">
        <v>293</v>
      </c>
      <c r="S118" s="254" t="s">
        <v>160</v>
      </c>
      <c r="T118" s="255" t="s">
        <v>202</v>
      </c>
      <c r="U118" s="226">
        <v>0.39</v>
      </c>
      <c r="V118" s="226">
        <f>ROUND(E118*U118,2)</f>
        <v>5.84</v>
      </c>
      <c r="W118" s="226"/>
      <c r="X118" s="226" t="s">
        <v>161</v>
      </c>
      <c r="Y118" s="215"/>
      <c r="Z118" s="215"/>
      <c r="AA118" s="215"/>
      <c r="AB118" s="215"/>
      <c r="AC118" s="215"/>
      <c r="AD118" s="215"/>
      <c r="AE118" s="215"/>
      <c r="AF118" s="215"/>
      <c r="AG118" s="215" t="s">
        <v>298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38">
        <v>33</v>
      </c>
      <c r="B119" s="239" t="s">
        <v>299</v>
      </c>
      <c r="C119" s="259" t="s">
        <v>300</v>
      </c>
      <c r="D119" s="240" t="s">
        <v>186</v>
      </c>
      <c r="E119" s="241">
        <v>14.56</v>
      </c>
      <c r="F119" s="242"/>
      <c r="G119" s="243">
        <f>ROUND(E119*F119,2)</f>
        <v>0</v>
      </c>
      <c r="H119" s="242"/>
      <c r="I119" s="243">
        <f>ROUND(E119*H119,2)</f>
        <v>0</v>
      </c>
      <c r="J119" s="242"/>
      <c r="K119" s="243">
        <f>ROUND(E119*J119,2)</f>
        <v>0</v>
      </c>
      <c r="L119" s="243">
        <v>15</v>
      </c>
      <c r="M119" s="243">
        <f>G119*(1+L119/100)</f>
        <v>0</v>
      </c>
      <c r="N119" s="241">
        <v>3.2000000000000003E-4</v>
      </c>
      <c r="O119" s="241">
        <f>ROUND(E119*N119,2)</f>
        <v>0</v>
      </c>
      <c r="P119" s="241">
        <v>0</v>
      </c>
      <c r="Q119" s="241">
        <f>ROUND(E119*P119,2)</f>
        <v>0</v>
      </c>
      <c r="R119" s="243" t="s">
        <v>293</v>
      </c>
      <c r="S119" s="243" t="s">
        <v>160</v>
      </c>
      <c r="T119" s="244" t="s">
        <v>202</v>
      </c>
      <c r="U119" s="226">
        <v>0.11</v>
      </c>
      <c r="V119" s="226">
        <f>ROUND(E119*U119,2)</f>
        <v>1.6</v>
      </c>
      <c r="W119" s="226"/>
      <c r="X119" s="226" t="s">
        <v>161</v>
      </c>
      <c r="Y119" s="215"/>
      <c r="Z119" s="215"/>
      <c r="AA119" s="215"/>
      <c r="AB119" s="215"/>
      <c r="AC119" s="215"/>
      <c r="AD119" s="215"/>
      <c r="AE119" s="215"/>
      <c r="AF119" s="215"/>
      <c r="AG119" s="215" t="s">
        <v>298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>
      <c r="A120" s="222"/>
      <c r="B120" s="223"/>
      <c r="C120" s="261" t="s">
        <v>742</v>
      </c>
      <c r="D120" s="228"/>
      <c r="E120" s="229">
        <v>10.7</v>
      </c>
      <c r="F120" s="226"/>
      <c r="G120" s="226"/>
      <c r="H120" s="226"/>
      <c r="I120" s="226"/>
      <c r="J120" s="226"/>
      <c r="K120" s="226"/>
      <c r="L120" s="226"/>
      <c r="M120" s="226"/>
      <c r="N120" s="225"/>
      <c r="O120" s="225"/>
      <c r="P120" s="225"/>
      <c r="Q120" s="225"/>
      <c r="R120" s="226"/>
      <c r="S120" s="226"/>
      <c r="T120" s="226"/>
      <c r="U120" s="226"/>
      <c r="V120" s="226"/>
      <c r="W120" s="226"/>
      <c r="X120" s="226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166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>
      <c r="A121" s="222"/>
      <c r="B121" s="223"/>
      <c r="C121" s="261" t="s">
        <v>743</v>
      </c>
      <c r="D121" s="228"/>
      <c r="E121" s="229">
        <v>3.86</v>
      </c>
      <c r="F121" s="226"/>
      <c r="G121" s="226"/>
      <c r="H121" s="226"/>
      <c r="I121" s="226"/>
      <c r="J121" s="226"/>
      <c r="K121" s="226"/>
      <c r="L121" s="226"/>
      <c r="M121" s="226"/>
      <c r="N121" s="225"/>
      <c r="O121" s="225"/>
      <c r="P121" s="225"/>
      <c r="Q121" s="225"/>
      <c r="R121" s="226"/>
      <c r="S121" s="226"/>
      <c r="T121" s="226"/>
      <c r="U121" s="226"/>
      <c r="V121" s="226"/>
      <c r="W121" s="226"/>
      <c r="X121" s="226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166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>
      <c r="A122" s="222">
        <v>34</v>
      </c>
      <c r="B122" s="223" t="s">
        <v>303</v>
      </c>
      <c r="C122" s="265" t="s">
        <v>304</v>
      </c>
      <c r="D122" s="224" t="s">
        <v>0</v>
      </c>
      <c r="E122" s="256"/>
      <c r="F122" s="227"/>
      <c r="G122" s="226">
        <f>ROUND(E122*F122,2)</f>
        <v>0</v>
      </c>
      <c r="H122" s="227"/>
      <c r="I122" s="226">
        <f>ROUND(E122*H122,2)</f>
        <v>0</v>
      </c>
      <c r="J122" s="227"/>
      <c r="K122" s="226">
        <f>ROUND(E122*J122,2)</f>
        <v>0</v>
      </c>
      <c r="L122" s="226">
        <v>15</v>
      </c>
      <c r="M122" s="226">
        <f>G122*(1+L122/100)</f>
        <v>0</v>
      </c>
      <c r="N122" s="225">
        <v>0</v>
      </c>
      <c r="O122" s="225">
        <f>ROUND(E122*N122,2)</f>
        <v>0</v>
      </c>
      <c r="P122" s="225">
        <v>0</v>
      </c>
      <c r="Q122" s="225">
        <f>ROUND(E122*P122,2)</f>
        <v>0</v>
      </c>
      <c r="R122" s="226" t="s">
        <v>293</v>
      </c>
      <c r="S122" s="226" t="s">
        <v>160</v>
      </c>
      <c r="T122" s="226" t="s">
        <v>160</v>
      </c>
      <c r="U122" s="226">
        <v>0</v>
      </c>
      <c r="V122" s="226">
        <f>ROUND(E122*U122,2)</f>
        <v>0</v>
      </c>
      <c r="W122" s="226"/>
      <c r="X122" s="226" t="s">
        <v>288</v>
      </c>
      <c r="Y122" s="215"/>
      <c r="Z122" s="215"/>
      <c r="AA122" s="215"/>
      <c r="AB122" s="215"/>
      <c r="AC122" s="215"/>
      <c r="AD122" s="215"/>
      <c r="AE122" s="215"/>
      <c r="AF122" s="215"/>
      <c r="AG122" s="215" t="s">
        <v>289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>
      <c r="A123" s="222"/>
      <c r="B123" s="223"/>
      <c r="C123" s="266" t="s">
        <v>305</v>
      </c>
      <c r="D123" s="257"/>
      <c r="E123" s="257"/>
      <c r="F123" s="257"/>
      <c r="G123" s="257"/>
      <c r="H123" s="226"/>
      <c r="I123" s="226"/>
      <c r="J123" s="226"/>
      <c r="K123" s="226"/>
      <c r="L123" s="226"/>
      <c r="M123" s="226"/>
      <c r="N123" s="225"/>
      <c r="O123" s="225"/>
      <c r="P123" s="225"/>
      <c r="Q123" s="225"/>
      <c r="R123" s="226"/>
      <c r="S123" s="226"/>
      <c r="T123" s="226"/>
      <c r="U123" s="226"/>
      <c r="V123" s="226"/>
      <c r="W123" s="226"/>
      <c r="X123" s="226"/>
      <c r="Y123" s="215"/>
      <c r="Z123" s="215"/>
      <c r="AA123" s="215"/>
      <c r="AB123" s="215"/>
      <c r="AC123" s="215"/>
      <c r="AD123" s="215"/>
      <c r="AE123" s="215"/>
      <c r="AF123" s="215"/>
      <c r="AG123" s="215" t="s">
        <v>164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>
      <c r="A124" s="231" t="s">
        <v>154</v>
      </c>
      <c r="B124" s="232" t="s">
        <v>93</v>
      </c>
      <c r="C124" s="258" t="s">
        <v>94</v>
      </c>
      <c r="D124" s="233"/>
      <c r="E124" s="234"/>
      <c r="F124" s="235"/>
      <c r="G124" s="235">
        <f>SUMIF(AG125:AG125,"&lt;&gt;NOR",G125:G125)</f>
        <v>0</v>
      </c>
      <c r="H124" s="235"/>
      <c r="I124" s="235">
        <f>SUM(I125:I125)</f>
        <v>0</v>
      </c>
      <c r="J124" s="235"/>
      <c r="K124" s="235">
        <f>SUM(K125:K125)</f>
        <v>0</v>
      </c>
      <c r="L124" s="235"/>
      <c r="M124" s="235">
        <f>SUM(M125:M125)</f>
        <v>0</v>
      </c>
      <c r="N124" s="234"/>
      <c r="O124" s="234">
        <f>SUM(O125:O125)</f>
        <v>0</v>
      </c>
      <c r="P124" s="234"/>
      <c r="Q124" s="234">
        <f>SUM(Q125:Q125)</f>
        <v>0</v>
      </c>
      <c r="R124" s="235"/>
      <c r="S124" s="235"/>
      <c r="T124" s="236"/>
      <c r="U124" s="230"/>
      <c r="V124" s="230">
        <f>SUM(V125:V125)</f>
        <v>0</v>
      </c>
      <c r="W124" s="230"/>
      <c r="X124" s="230"/>
      <c r="AG124" t="s">
        <v>155</v>
      </c>
    </row>
    <row r="125" spans="1:60" outlineLevel="1">
      <c r="A125" s="249">
        <v>35</v>
      </c>
      <c r="B125" s="250" t="s">
        <v>306</v>
      </c>
      <c r="C125" s="264" t="s">
        <v>307</v>
      </c>
      <c r="D125" s="251" t="s">
        <v>308</v>
      </c>
      <c r="E125" s="252">
        <v>1</v>
      </c>
      <c r="F125" s="253"/>
      <c r="G125" s="254">
        <f>ROUND(E125*F125,2)</f>
        <v>0</v>
      </c>
      <c r="H125" s="253"/>
      <c r="I125" s="254">
        <f>ROUND(E125*H125,2)</f>
        <v>0</v>
      </c>
      <c r="J125" s="253"/>
      <c r="K125" s="254">
        <f>ROUND(E125*J125,2)</f>
        <v>0</v>
      </c>
      <c r="L125" s="254">
        <v>15</v>
      </c>
      <c r="M125" s="254">
        <f>G125*(1+L125/100)</f>
        <v>0</v>
      </c>
      <c r="N125" s="252">
        <v>0</v>
      </c>
      <c r="O125" s="252">
        <f>ROUND(E125*N125,2)</f>
        <v>0</v>
      </c>
      <c r="P125" s="252">
        <v>0</v>
      </c>
      <c r="Q125" s="252">
        <f>ROUND(E125*P125,2)</f>
        <v>0</v>
      </c>
      <c r="R125" s="254"/>
      <c r="S125" s="254" t="s">
        <v>201</v>
      </c>
      <c r="T125" s="255" t="s">
        <v>202</v>
      </c>
      <c r="U125" s="226">
        <v>0</v>
      </c>
      <c r="V125" s="226">
        <f>ROUND(E125*U125,2)</f>
        <v>0</v>
      </c>
      <c r="W125" s="226"/>
      <c r="X125" s="226" t="s">
        <v>161</v>
      </c>
      <c r="Y125" s="215"/>
      <c r="Z125" s="215"/>
      <c r="AA125" s="215"/>
      <c r="AB125" s="215"/>
      <c r="AC125" s="215"/>
      <c r="AD125" s="215"/>
      <c r="AE125" s="215"/>
      <c r="AF125" s="215"/>
      <c r="AG125" s="215" t="s">
        <v>298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>
      <c r="A126" s="231" t="s">
        <v>154</v>
      </c>
      <c r="B126" s="232" t="s">
        <v>95</v>
      </c>
      <c r="C126" s="258" t="s">
        <v>96</v>
      </c>
      <c r="D126" s="233"/>
      <c r="E126" s="234"/>
      <c r="F126" s="235"/>
      <c r="G126" s="235">
        <f>SUMIF(AG127:AG139,"&lt;&gt;NOR",G127:G139)</f>
        <v>0</v>
      </c>
      <c r="H126" s="235"/>
      <c r="I126" s="235">
        <f>SUM(I127:I139)</f>
        <v>0</v>
      </c>
      <c r="J126" s="235"/>
      <c r="K126" s="235">
        <f>SUM(K127:K139)</f>
        <v>0</v>
      </c>
      <c r="L126" s="235"/>
      <c r="M126" s="235">
        <f>SUM(M127:M139)</f>
        <v>0</v>
      </c>
      <c r="N126" s="234"/>
      <c r="O126" s="234">
        <f>SUM(O127:O139)</f>
        <v>0.01</v>
      </c>
      <c r="P126" s="234"/>
      <c r="Q126" s="234">
        <f>SUM(Q127:Q139)</f>
        <v>0</v>
      </c>
      <c r="R126" s="235"/>
      <c r="S126" s="235"/>
      <c r="T126" s="236"/>
      <c r="U126" s="230"/>
      <c r="V126" s="230">
        <f>SUM(V127:V139)</f>
        <v>7.3400000000000007</v>
      </c>
      <c r="W126" s="230"/>
      <c r="X126" s="230"/>
      <c r="AG126" t="s">
        <v>155</v>
      </c>
    </row>
    <row r="127" spans="1:60" outlineLevel="1">
      <c r="A127" s="238">
        <v>36</v>
      </c>
      <c r="B127" s="239" t="s">
        <v>309</v>
      </c>
      <c r="C127" s="259" t="s">
        <v>310</v>
      </c>
      <c r="D127" s="240" t="s">
        <v>186</v>
      </c>
      <c r="E127" s="241">
        <v>10</v>
      </c>
      <c r="F127" s="242"/>
      <c r="G127" s="243">
        <f>ROUND(E127*F127,2)</f>
        <v>0</v>
      </c>
      <c r="H127" s="242"/>
      <c r="I127" s="243">
        <f>ROUND(E127*H127,2)</f>
        <v>0</v>
      </c>
      <c r="J127" s="242"/>
      <c r="K127" s="243">
        <f>ROUND(E127*J127,2)</f>
        <v>0</v>
      </c>
      <c r="L127" s="243">
        <v>15</v>
      </c>
      <c r="M127" s="243">
        <f>G127*(1+L127/100)</f>
        <v>0</v>
      </c>
      <c r="N127" s="241">
        <v>5.1999999999999995E-4</v>
      </c>
      <c r="O127" s="241">
        <f>ROUND(E127*N127,2)</f>
        <v>0.01</v>
      </c>
      <c r="P127" s="241">
        <v>0</v>
      </c>
      <c r="Q127" s="241">
        <f>ROUND(E127*P127,2)</f>
        <v>0</v>
      </c>
      <c r="R127" s="243" t="s">
        <v>311</v>
      </c>
      <c r="S127" s="243" t="s">
        <v>160</v>
      </c>
      <c r="T127" s="244" t="s">
        <v>202</v>
      </c>
      <c r="U127" s="226">
        <v>0.52900000000000003</v>
      </c>
      <c r="V127" s="226">
        <f>ROUND(E127*U127,2)</f>
        <v>5.29</v>
      </c>
      <c r="W127" s="226"/>
      <c r="X127" s="226" t="s">
        <v>161</v>
      </c>
      <c r="Y127" s="215"/>
      <c r="Z127" s="215"/>
      <c r="AA127" s="215"/>
      <c r="AB127" s="215"/>
      <c r="AC127" s="215"/>
      <c r="AD127" s="215"/>
      <c r="AE127" s="215"/>
      <c r="AF127" s="215"/>
      <c r="AG127" s="215" t="s">
        <v>298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>
      <c r="A128" s="222"/>
      <c r="B128" s="223"/>
      <c r="C128" s="260" t="s">
        <v>312</v>
      </c>
      <c r="D128" s="245"/>
      <c r="E128" s="245"/>
      <c r="F128" s="245"/>
      <c r="G128" s="245"/>
      <c r="H128" s="226"/>
      <c r="I128" s="226"/>
      <c r="J128" s="226"/>
      <c r="K128" s="226"/>
      <c r="L128" s="226"/>
      <c r="M128" s="226"/>
      <c r="N128" s="225"/>
      <c r="O128" s="225"/>
      <c r="P128" s="225"/>
      <c r="Q128" s="225"/>
      <c r="R128" s="226"/>
      <c r="S128" s="226"/>
      <c r="T128" s="226"/>
      <c r="U128" s="226"/>
      <c r="V128" s="226"/>
      <c r="W128" s="226"/>
      <c r="X128" s="226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164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>
      <c r="A129" s="238">
        <v>37</v>
      </c>
      <c r="B129" s="239" t="s">
        <v>313</v>
      </c>
      <c r="C129" s="259" t="s">
        <v>314</v>
      </c>
      <c r="D129" s="240" t="s">
        <v>176</v>
      </c>
      <c r="E129" s="241">
        <v>1</v>
      </c>
      <c r="F129" s="242"/>
      <c r="G129" s="243">
        <f>ROUND(E129*F129,2)</f>
        <v>0</v>
      </c>
      <c r="H129" s="242"/>
      <c r="I129" s="243">
        <f>ROUND(E129*H129,2)</f>
        <v>0</v>
      </c>
      <c r="J129" s="242"/>
      <c r="K129" s="243">
        <f>ROUND(E129*J129,2)</f>
        <v>0</v>
      </c>
      <c r="L129" s="243">
        <v>15</v>
      </c>
      <c r="M129" s="243">
        <f>G129*(1+L129/100)</f>
        <v>0</v>
      </c>
      <c r="N129" s="241">
        <v>0</v>
      </c>
      <c r="O129" s="241">
        <f>ROUND(E129*N129,2)</f>
        <v>0</v>
      </c>
      <c r="P129" s="241">
        <v>0</v>
      </c>
      <c r="Q129" s="241">
        <f>ROUND(E129*P129,2)</f>
        <v>0</v>
      </c>
      <c r="R129" s="243" t="s">
        <v>311</v>
      </c>
      <c r="S129" s="243" t="s">
        <v>160</v>
      </c>
      <c r="T129" s="244" t="s">
        <v>202</v>
      </c>
      <c r="U129" s="226">
        <v>0.157</v>
      </c>
      <c r="V129" s="226">
        <f>ROUND(E129*U129,2)</f>
        <v>0.16</v>
      </c>
      <c r="W129" s="226"/>
      <c r="X129" s="226" t="s">
        <v>161</v>
      </c>
      <c r="Y129" s="215"/>
      <c r="Z129" s="215"/>
      <c r="AA129" s="215"/>
      <c r="AB129" s="215"/>
      <c r="AC129" s="215"/>
      <c r="AD129" s="215"/>
      <c r="AE129" s="215"/>
      <c r="AF129" s="215"/>
      <c r="AG129" s="215" t="s">
        <v>298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22"/>
      <c r="B130" s="223"/>
      <c r="C130" s="260" t="s">
        <v>315</v>
      </c>
      <c r="D130" s="245"/>
      <c r="E130" s="245"/>
      <c r="F130" s="245"/>
      <c r="G130" s="245"/>
      <c r="H130" s="226"/>
      <c r="I130" s="226"/>
      <c r="J130" s="226"/>
      <c r="K130" s="226"/>
      <c r="L130" s="226"/>
      <c r="M130" s="226"/>
      <c r="N130" s="225"/>
      <c r="O130" s="225"/>
      <c r="P130" s="225"/>
      <c r="Q130" s="225"/>
      <c r="R130" s="226"/>
      <c r="S130" s="226"/>
      <c r="T130" s="226"/>
      <c r="U130" s="226"/>
      <c r="V130" s="226"/>
      <c r="W130" s="226"/>
      <c r="X130" s="226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164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>
      <c r="A131" s="238">
        <v>38</v>
      </c>
      <c r="B131" s="239" t="s">
        <v>316</v>
      </c>
      <c r="C131" s="259" t="s">
        <v>317</v>
      </c>
      <c r="D131" s="240" t="s">
        <v>176</v>
      </c>
      <c r="E131" s="241">
        <v>4</v>
      </c>
      <c r="F131" s="242"/>
      <c r="G131" s="243">
        <f>ROUND(E131*F131,2)</f>
        <v>0</v>
      </c>
      <c r="H131" s="242"/>
      <c r="I131" s="243">
        <f>ROUND(E131*H131,2)</f>
        <v>0</v>
      </c>
      <c r="J131" s="242"/>
      <c r="K131" s="243">
        <f>ROUND(E131*J131,2)</f>
        <v>0</v>
      </c>
      <c r="L131" s="243">
        <v>15</v>
      </c>
      <c r="M131" s="243">
        <f>G131*(1+L131/100)</f>
        <v>0</v>
      </c>
      <c r="N131" s="241">
        <v>0</v>
      </c>
      <c r="O131" s="241">
        <f>ROUND(E131*N131,2)</f>
        <v>0</v>
      </c>
      <c r="P131" s="241">
        <v>0</v>
      </c>
      <c r="Q131" s="241">
        <f>ROUND(E131*P131,2)</f>
        <v>0</v>
      </c>
      <c r="R131" s="243" t="s">
        <v>311</v>
      </c>
      <c r="S131" s="243" t="s">
        <v>160</v>
      </c>
      <c r="T131" s="244" t="s">
        <v>202</v>
      </c>
      <c r="U131" s="226">
        <v>0.17399999999999999</v>
      </c>
      <c r="V131" s="226">
        <f>ROUND(E131*U131,2)</f>
        <v>0.7</v>
      </c>
      <c r="W131" s="226"/>
      <c r="X131" s="226" t="s">
        <v>161</v>
      </c>
      <c r="Y131" s="215"/>
      <c r="Z131" s="215"/>
      <c r="AA131" s="215"/>
      <c r="AB131" s="215"/>
      <c r="AC131" s="215"/>
      <c r="AD131" s="215"/>
      <c r="AE131" s="215"/>
      <c r="AF131" s="215"/>
      <c r="AG131" s="215" t="s">
        <v>298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>
      <c r="A132" s="222"/>
      <c r="B132" s="223"/>
      <c r="C132" s="260" t="s">
        <v>315</v>
      </c>
      <c r="D132" s="245"/>
      <c r="E132" s="245"/>
      <c r="F132" s="245"/>
      <c r="G132" s="245"/>
      <c r="H132" s="226"/>
      <c r="I132" s="226"/>
      <c r="J132" s="226"/>
      <c r="K132" s="226"/>
      <c r="L132" s="226"/>
      <c r="M132" s="226"/>
      <c r="N132" s="225"/>
      <c r="O132" s="225"/>
      <c r="P132" s="225"/>
      <c r="Q132" s="225"/>
      <c r="R132" s="226"/>
      <c r="S132" s="226"/>
      <c r="T132" s="226"/>
      <c r="U132" s="226"/>
      <c r="V132" s="226"/>
      <c r="W132" s="226"/>
      <c r="X132" s="226"/>
      <c r="Y132" s="215"/>
      <c r="Z132" s="215"/>
      <c r="AA132" s="215"/>
      <c r="AB132" s="215"/>
      <c r="AC132" s="215"/>
      <c r="AD132" s="215"/>
      <c r="AE132" s="215"/>
      <c r="AF132" s="215"/>
      <c r="AG132" s="215" t="s">
        <v>164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>
      <c r="A133" s="238">
        <v>39</v>
      </c>
      <c r="B133" s="239" t="s">
        <v>318</v>
      </c>
      <c r="C133" s="259" t="s">
        <v>319</v>
      </c>
      <c r="D133" s="240" t="s">
        <v>176</v>
      </c>
      <c r="E133" s="241">
        <v>1</v>
      </c>
      <c r="F133" s="242"/>
      <c r="G133" s="243">
        <f>ROUND(E133*F133,2)</f>
        <v>0</v>
      </c>
      <c r="H133" s="242"/>
      <c r="I133" s="243">
        <f>ROUND(E133*H133,2)</f>
        <v>0</v>
      </c>
      <c r="J133" s="242"/>
      <c r="K133" s="243">
        <f>ROUND(E133*J133,2)</f>
        <v>0</v>
      </c>
      <c r="L133" s="243">
        <v>15</v>
      </c>
      <c r="M133" s="243">
        <f>G133*(1+L133/100)</f>
        <v>0</v>
      </c>
      <c r="N133" s="241">
        <v>0</v>
      </c>
      <c r="O133" s="241">
        <f>ROUND(E133*N133,2)</f>
        <v>0</v>
      </c>
      <c r="P133" s="241">
        <v>0</v>
      </c>
      <c r="Q133" s="241">
        <f>ROUND(E133*P133,2)</f>
        <v>0</v>
      </c>
      <c r="R133" s="243" t="s">
        <v>311</v>
      </c>
      <c r="S133" s="243" t="s">
        <v>160</v>
      </c>
      <c r="T133" s="244" t="s">
        <v>202</v>
      </c>
      <c r="U133" s="226">
        <v>0.25900000000000001</v>
      </c>
      <c r="V133" s="226">
        <f>ROUND(E133*U133,2)</f>
        <v>0.26</v>
      </c>
      <c r="W133" s="226"/>
      <c r="X133" s="226" t="s">
        <v>161</v>
      </c>
      <c r="Y133" s="215"/>
      <c r="Z133" s="215"/>
      <c r="AA133" s="215"/>
      <c r="AB133" s="215"/>
      <c r="AC133" s="215"/>
      <c r="AD133" s="215"/>
      <c r="AE133" s="215"/>
      <c r="AF133" s="215"/>
      <c r="AG133" s="215" t="s">
        <v>298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>
      <c r="A134" s="222"/>
      <c r="B134" s="223"/>
      <c r="C134" s="260" t="s">
        <v>315</v>
      </c>
      <c r="D134" s="245"/>
      <c r="E134" s="245"/>
      <c r="F134" s="245"/>
      <c r="G134" s="245"/>
      <c r="H134" s="226"/>
      <c r="I134" s="226"/>
      <c r="J134" s="226"/>
      <c r="K134" s="226"/>
      <c r="L134" s="226"/>
      <c r="M134" s="226"/>
      <c r="N134" s="225"/>
      <c r="O134" s="225"/>
      <c r="P134" s="225"/>
      <c r="Q134" s="225"/>
      <c r="R134" s="226"/>
      <c r="S134" s="226"/>
      <c r="T134" s="226"/>
      <c r="U134" s="226"/>
      <c r="V134" s="226"/>
      <c r="W134" s="226"/>
      <c r="X134" s="226"/>
      <c r="Y134" s="215"/>
      <c r="Z134" s="215"/>
      <c r="AA134" s="215"/>
      <c r="AB134" s="215"/>
      <c r="AC134" s="215"/>
      <c r="AD134" s="215"/>
      <c r="AE134" s="215"/>
      <c r="AF134" s="215"/>
      <c r="AG134" s="215" t="s">
        <v>164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>
      <c r="A135" s="249">
        <v>40</v>
      </c>
      <c r="B135" s="250" t="s">
        <v>320</v>
      </c>
      <c r="C135" s="264" t="s">
        <v>321</v>
      </c>
      <c r="D135" s="251" t="s">
        <v>186</v>
      </c>
      <c r="E135" s="252">
        <v>10</v>
      </c>
      <c r="F135" s="253"/>
      <c r="G135" s="254">
        <f>ROUND(E135*F135,2)</f>
        <v>0</v>
      </c>
      <c r="H135" s="253"/>
      <c r="I135" s="254">
        <f>ROUND(E135*H135,2)</f>
        <v>0</v>
      </c>
      <c r="J135" s="253"/>
      <c r="K135" s="254">
        <f>ROUND(E135*J135,2)</f>
        <v>0</v>
      </c>
      <c r="L135" s="254">
        <v>15</v>
      </c>
      <c r="M135" s="254">
        <f>G135*(1+L135/100)</f>
        <v>0</v>
      </c>
      <c r="N135" s="252">
        <v>0</v>
      </c>
      <c r="O135" s="252">
        <f>ROUND(E135*N135,2)</f>
        <v>0</v>
      </c>
      <c r="P135" s="252">
        <v>0</v>
      </c>
      <c r="Q135" s="252">
        <f>ROUND(E135*P135,2)</f>
        <v>0</v>
      </c>
      <c r="R135" s="254" t="s">
        <v>311</v>
      </c>
      <c r="S135" s="254" t="s">
        <v>160</v>
      </c>
      <c r="T135" s="255" t="s">
        <v>202</v>
      </c>
      <c r="U135" s="226">
        <v>4.8000000000000001E-2</v>
      </c>
      <c r="V135" s="226">
        <f>ROUND(E135*U135,2)</f>
        <v>0.48</v>
      </c>
      <c r="W135" s="226"/>
      <c r="X135" s="226" t="s">
        <v>161</v>
      </c>
      <c r="Y135" s="215"/>
      <c r="Z135" s="215"/>
      <c r="AA135" s="215"/>
      <c r="AB135" s="215"/>
      <c r="AC135" s="215"/>
      <c r="AD135" s="215"/>
      <c r="AE135" s="215"/>
      <c r="AF135" s="215"/>
      <c r="AG135" s="215" t="s">
        <v>298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ht="20.399999999999999" outlineLevel="1">
      <c r="A136" s="249">
        <v>41</v>
      </c>
      <c r="B136" s="250" t="s">
        <v>322</v>
      </c>
      <c r="C136" s="264" t="s">
        <v>323</v>
      </c>
      <c r="D136" s="251" t="s">
        <v>176</v>
      </c>
      <c r="E136" s="252">
        <v>1</v>
      </c>
      <c r="F136" s="253"/>
      <c r="G136" s="254">
        <f>ROUND(E136*F136,2)</f>
        <v>0</v>
      </c>
      <c r="H136" s="253"/>
      <c r="I136" s="254">
        <f>ROUND(E136*H136,2)</f>
        <v>0</v>
      </c>
      <c r="J136" s="253"/>
      <c r="K136" s="254">
        <f>ROUND(E136*J136,2)</f>
        <v>0</v>
      </c>
      <c r="L136" s="254">
        <v>15</v>
      </c>
      <c r="M136" s="254">
        <f>G136*(1+L136/100)</f>
        <v>0</v>
      </c>
      <c r="N136" s="252">
        <v>0</v>
      </c>
      <c r="O136" s="252">
        <f>ROUND(E136*N136,2)</f>
        <v>0</v>
      </c>
      <c r="P136" s="252">
        <v>0</v>
      </c>
      <c r="Q136" s="252">
        <f>ROUND(E136*P136,2)</f>
        <v>0</v>
      </c>
      <c r="R136" s="254" t="s">
        <v>324</v>
      </c>
      <c r="S136" s="254" t="s">
        <v>160</v>
      </c>
      <c r="T136" s="255" t="s">
        <v>202</v>
      </c>
      <c r="U136" s="226">
        <v>0.45</v>
      </c>
      <c r="V136" s="226">
        <f>ROUND(E136*U136,2)</f>
        <v>0.45</v>
      </c>
      <c r="W136" s="226"/>
      <c r="X136" s="226" t="s">
        <v>161</v>
      </c>
      <c r="Y136" s="215"/>
      <c r="Z136" s="215"/>
      <c r="AA136" s="215"/>
      <c r="AB136" s="215"/>
      <c r="AC136" s="215"/>
      <c r="AD136" s="215"/>
      <c r="AE136" s="215"/>
      <c r="AF136" s="215"/>
      <c r="AG136" s="215" t="s">
        <v>298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>
      <c r="A137" s="238">
        <v>42</v>
      </c>
      <c r="B137" s="239" t="s">
        <v>325</v>
      </c>
      <c r="C137" s="259" t="s">
        <v>326</v>
      </c>
      <c r="D137" s="240" t="s">
        <v>327</v>
      </c>
      <c r="E137" s="241">
        <v>2</v>
      </c>
      <c r="F137" s="242"/>
      <c r="G137" s="243">
        <f>ROUND(E137*F137,2)</f>
        <v>0</v>
      </c>
      <c r="H137" s="242"/>
      <c r="I137" s="243">
        <f>ROUND(E137*H137,2)</f>
        <v>0</v>
      </c>
      <c r="J137" s="242"/>
      <c r="K137" s="243">
        <f>ROUND(E137*J137,2)</f>
        <v>0</v>
      </c>
      <c r="L137" s="243">
        <v>15</v>
      </c>
      <c r="M137" s="243">
        <f>G137*(1+L137/100)</f>
        <v>0</v>
      </c>
      <c r="N137" s="241">
        <v>0</v>
      </c>
      <c r="O137" s="241">
        <f>ROUND(E137*N137,2)</f>
        <v>0</v>
      </c>
      <c r="P137" s="241">
        <v>0</v>
      </c>
      <c r="Q137" s="241">
        <f>ROUND(E137*P137,2)</f>
        <v>0</v>
      </c>
      <c r="R137" s="243"/>
      <c r="S137" s="243" t="s">
        <v>201</v>
      </c>
      <c r="T137" s="244" t="s">
        <v>202</v>
      </c>
      <c r="U137" s="226">
        <v>0</v>
      </c>
      <c r="V137" s="226">
        <f>ROUND(E137*U137,2)</f>
        <v>0</v>
      </c>
      <c r="W137" s="226"/>
      <c r="X137" s="226" t="s">
        <v>161</v>
      </c>
      <c r="Y137" s="215"/>
      <c r="Z137" s="215"/>
      <c r="AA137" s="215"/>
      <c r="AB137" s="215"/>
      <c r="AC137" s="215"/>
      <c r="AD137" s="215"/>
      <c r="AE137" s="215"/>
      <c r="AF137" s="215"/>
      <c r="AG137" s="215" t="s">
        <v>298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>
      <c r="A138" s="222">
        <v>43</v>
      </c>
      <c r="B138" s="223" t="s">
        <v>328</v>
      </c>
      <c r="C138" s="265" t="s">
        <v>329</v>
      </c>
      <c r="D138" s="224" t="s">
        <v>0</v>
      </c>
      <c r="E138" s="256"/>
      <c r="F138" s="227"/>
      <c r="G138" s="226">
        <f>ROUND(E138*F138,2)</f>
        <v>0</v>
      </c>
      <c r="H138" s="227"/>
      <c r="I138" s="226">
        <f>ROUND(E138*H138,2)</f>
        <v>0</v>
      </c>
      <c r="J138" s="227"/>
      <c r="K138" s="226">
        <f>ROUND(E138*J138,2)</f>
        <v>0</v>
      </c>
      <c r="L138" s="226">
        <v>15</v>
      </c>
      <c r="M138" s="226">
        <f>G138*(1+L138/100)</f>
        <v>0</v>
      </c>
      <c r="N138" s="225">
        <v>0</v>
      </c>
      <c r="O138" s="225">
        <f>ROUND(E138*N138,2)</f>
        <v>0</v>
      </c>
      <c r="P138" s="225">
        <v>0</v>
      </c>
      <c r="Q138" s="225">
        <f>ROUND(E138*P138,2)</f>
        <v>0</v>
      </c>
      <c r="R138" s="226" t="s">
        <v>311</v>
      </c>
      <c r="S138" s="226" t="s">
        <v>160</v>
      </c>
      <c r="T138" s="226" t="s">
        <v>160</v>
      </c>
      <c r="U138" s="226">
        <v>0</v>
      </c>
      <c r="V138" s="226">
        <f>ROUND(E138*U138,2)</f>
        <v>0</v>
      </c>
      <c r="W138" s="226"/>
      <c r="X138" s="226" t="s">
        <v>288</v>
      </c>
      <c r="Y138" s="215"/>
      <c r="Z138" s="215"/>
      <c r="AA138" s="215"/>
      <c r="AB138" s="215"/>
      <c r="AC138" s="215"/>
      <c r="AD138" s="215"/>
      <c r="AE138" s="215"/>
      <c r="AF138" s="215"/>
      <c r="AG138" s="215" t="s">
        <v>289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>
      <c r="A139" s="222"/>
      <c r="B139" s="223"/>
      <c r="C139" s="266" t="s">
        <v>330</v>
      </c>
      <c r="D139" s="257"/>
      <c r="E139" s="257"/>
      <c r="F139" s="257"/>
      <c r="G139" s="257"/>
      <c r="H139" s="226"/>
      <c r="I139" s="226"/>
      <c r="J139" s="226"/>
      <c r="K139" s="226"/>
      <c r="L139" s="226"/>
      <c r="M139" s="226"/>
      <c r="N139" s="225"/>
      <c r="O139" s="225"/>
      <c r="P139" s="225"/>
      <c r="Q139" s="225"/>
      <c r="R139" s="226"/>
      <c r="S139" s="226"/>
      <c r="T139" s="226"/>
      <c r="U139" s="226"/>
      <c r="V139" s="226"/>
      <c r="W139" s="226"/>
      <c r="X139" s="226"/>
      <c r="Y139" s="215"/>
      <c r="Z139" s="215"/>
      <c r="AA139" s="215"/>
      <c r="AB139" s="215"/>
      <c r="AC139" s="215"/>
      <c r="AD139" s="215"/>
      <c r="AE139" s="215"/>
      <c r="AF139" s="215"/>
      <c r="AG139" s="215" t="s">
        <v>164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>
      <c r="A140" s="231" t="s">
        <v>154</v>
      </c>
      <c r="B140" s="232" t="s">
        <v>97</v>
      </c>
      <c r="C140" s="258" t="s">
        <v>98</v>
      </c>
      <c r="D140" s="233"/>
      <c r="E140" s="234"/>
      <c r="F140" s="235"/>
      <c r="G140" s="235">
        <f>SUMIF(AG141:AG149,"&lt;&gt;NOR",G141:G149)</f>
        <v>0</v>
      </c>
      <c r="H140" s="235"/>
      <c r="I140" s="235">
        <f>SUM(I141:I149)</f>
        <v>0</v>
      </c>
      <c r="J140" s="235"/>
      <c r="K140" s="235">
        <f>SUM(K141:K149)</f>
        <v>0</v>
      </c>
      <c r="L140" s="235"/>
      <c r="M140" s="235">
        <f>SUM(M141:M149)</f>
        <v>0</v>
      </c>
      <c r="N140" s="234"/>
      <c r="O140" s="234">
        <f>SUM(O141:O149)</f>
        <v>0.06</v>
      </c>
      <c r="P140" s="234"/>
      <c r="Q140" s="234">
        <f>SUM(Q141:Q149)</f>
        <v>0</v>
      </c>
      <c r="R140" s="235"/>
      <c r="S140" s="235"/>
      <c r="T140" s="236"/>
      <c r="U140" s="230"/>
      <c r="V140" s="230">
        <f>SUM(V141:V149)</f>
        <v>12.84</v>
      </c>
      <c r="W140" s="230"/>
      <c r="X140" s="230"/>
      <c r="AG140" t="s">
        <v>155</v>
      </c>
    </row>
    <row r="141" spans="1:60" ht="20.399999999999999" outlineLevel="1">
      <c r="A141" s="238">
        <v>44</v>
      </c>
      <c r="B141" s="239" t="s">
        <v>331</v>
      </c>
      <c r="C141" s="259" t="s">
        <v>332</v>
      </c>
      <c r="D141" s="240" t="s">
        <v>186</v>
      </c>
      <c r="E141" s="241">
        <v>15</v>
      </c>
      <c r="F141" s="242"/>
      <c r="G141" s="243">
        <f>ROUND(E141*F141,2)</f>
        <v>0</v>
      </c>
      <c r="H141" s="242"/>
      <c r="I141" s="243">
        <f>ROUND(E141*H141,2)</f>
        <v>0</v>
      </c>
      <c r="J141" s="242"/>
      <c r="K141" s="243">
        <f>ROUND(E141*J141,2)</f>
        <v>0</v>
      </c>
      <c r="L141" s="243">
        <v>15</v>
      </c>
      <c r="M141" s="243">
        <f>G141*(1+L141/100)</f>
        <v>0</v>
      </c>
      <c r="N141" s="241">
        <v>3.9899999999999996E-3</v>
      </c>
      <c r="O141" s="241">
        <f>ROUND(E141*N141,2)</f>
        <v>0.06</v>
      </c>
      <c r="P141" s="241">
        <v>0</v>
      </c>
      <c r="Q141" s="241">
        <f>ROUND(E141*P141,2)</f>
        <v>0</v>
      </c>
      <c r="R141" s="243" t="s">
        <v>311</v>
      </c>
      <c r="S141" s="243" t="s">
        <v>160</v>
      </c>
      <c r="T141" s="244" t="s">
        <v>202</v>
      </c>
      <c r="U141" s="226">
        <v>0.54290000000000005</v>
      </c>
      <c r="V141" s="226">
        <f>ROUND(E141*U141,2)</f>
        <v>8.14</v>
      </c>
      <c r="W141" s="226"/>
      <c r="X141" s="226" t="s">
        <v>161</v>
      </c>
      <c r="Y141" s="215"/>
      <c r="Z141" s="215"/>
      <c r="AA141" s="215"/>
      <c r="AB141" s="215"/>
      <c r="AC141" s="215"/>
      <c r="AD141" s="215"/>
      <c r="AE141" s="215"/>
      <c r="AF141" s="215"/>
      <c r="AG141" s="215" t="s">
        <v>298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>
      <c r="A142" s="222"/>
      <c r="B142" s="223"/>
      <c r="C142" s="260" t="s">
        <v>333</v>
      </c>
      <c r="D142" s="245"/>
      <c r="E142" s="245"/>
      <c r="F142" s="245"/>
      <c r="G142" s="245"/>
      <c r="H142" s="226"/>
      <c r="I142" s="226"/>
      <c r="J142" s="226"/>
      <c r="K142" s="226"/>
      <c r="L142" s="226"/>
      <c r="M142" s="226"/>
      <c r="N142" s="225"/>
      <c r="O142" s="225"/>
      <c r="P142" s="225"/>
      <c r="Q142" s="225"/>
      <c r="R142" s="226"/>
      <c r="S142" s="226"/>
      <c r="T142" s="226"/>
      <c r="U142" s="226"/>
      <c r="V142" s="226"/>
      <c r="W142" s="226"/>
      <c r="X142" s="226"/>
      <c r="Y142" s="215"/>
      <c r="Z142" s="215"/>
      <c r="AA142" s="215"/>
      <c r="AB142" s="215"/>
      <c r="AC142" s="215"/>
      <c r="AD142" s="215"/>
      <c r="AE142" s="215"/>
      <c r="AF142" s="215"/>
      <c r="AG142" s="215" t="s">
        <v>164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ht="20.399999999999999" outlineLevel="1">
      <c r="A143" s="249">
        <v>45</v>
      </c>
      <c r="B143" s="250" t="s">
        <v>334</v>
      </c>
      <c r="C143" s="264" t="s">
        <v>335</v>
      </c>
      <c r="D143" s="251" t="s">
        <v>186</v>
      </c>
      <c r="E143" s="252">
        <v>15</v>
      </c>
      <c r="F143" s="253"/>
      <c r="G143" s="254">
        <f>ROUND(E143*F143,2)</f>
        <v>0</v>
      </c>
      <c r="H143" s="253"/>
      <c r="I143" s="254">
        <f>ROUND(E143*H143,2)</f>
        <v>0</v>
      </c>
      <c r="J143" s="253"/>
      <c r="K143" s="254">
        <f>ROUND(E143*J143,2)</f>
        <v>0</v>
      </c>
      <c r="L143" s="254">
        <v>15</v>
      </c>
      <c r="M143" s="254">
        <f>G143*(1+L143/100)</f>
        <v>0</v>
      </c>
      <c r="N143" s="252">
        <v>4.0000000000000003E-5</v>
      </c>
      <c r="O143" s="252">
        <f>ROUND(E143*N143,2)</f>
        <v>0</v>
      </c>
      <c r="P143" s="252">
        <v>0</v>
      </c>
      <c r="Q143" s="252">
        <f>ROUND(E143*P143,2)</f>
        <v>0</v>
      </c>
      <c r="R143" s="254" t="s">
        <v>311</v>
      </c>
      <c r="S143" s="254" t="s">
        <v>160</v>
      </c>
      <c r="T143" s="255" t="s">
        <v>202</v>
      </c>
      <c r="U143" s="226">
        <v>0.129</v>
      </c>
      <c r="V143" s="226">
        <f>ROUND(E143*U143,2)</f>
        <v>1.94</v>
      </c>
      <c r="W143" s="226"/>
      <c r="X143" s="226" t="s">
        <v>161</v>
      </c>
      <c r="Y143" s="215"/>
      <c r="Z143" s="215"/>
      <c r="AA143" s="215"/>
      <c r="AB143" s="215"/>
      <c r="AC143" s="215"/>
      <c r="AD143" s="215"/>
      <c r="AE143" s="215"/>
      <c r="AF143" s="215"/>
      <c r="AG143" s="215" t="s">
        <v>298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ht="20.399999999999999" outlineLevel="1">
      <c r="A144" s="249">
        <v>46</v>
      </c>
      <c r="B144" s="250" t="s">
        <v>336</v>
      </c>
      <c r="C144" s="264" t="s">
        <v>337</v>
      </c>
      <c r="D144" s="251" t="s">
        <v>176</v>
      </c>
      <c r="E144" s="252">
        <v>3</v>
      </c>
      <c r="F144" s="253"/>
      <c r="G144" s="254">
        <f>ROUND(E144*F144,2)</f>
        <v>0</v>
      </c>
      <c r="H144" s="253"/>
      <c r="I144" s="254">
        <f>ROUND(E144*H144,2)</f>
        <v>0</v>
      </c>
      <c r="J144" s="253"/>
      <c r="K144" s="254">
        <f>ROUND(E144*J144,2)</f>
        <v>0</v>
      </c>
      <c r="L144" s="254">
        <v>15</v>
      </c>
      <c r="M144" s="254">
        <f>G144*(1+L144/100)</f>
        <v>0</v>
      </c>
      <c r="N144" s="252">
        <v>6.3000000000000003E-4</v>
      </c>
      <c r="O144" s="252">
        <f>ROUND(E144*N144,2)</f>
        <v>0</v>
      </c>
      <c r="P144" s="252">
        <v>0</v>
      </c>
      <c r="Q144" s="252">
        <f>ROUND(E144*P144,2)</f>
        <v>0</v>
      </c>
      <c r="R144" s="254" t="s">
        <v>311</v>
      </c>
      <c r="S144" s="254" t="s">
        <v>160</v>
      </c>
      <c r="T144" s="255" t="s">
        <v>202</v>
      </c>
      <c r="U144" s="226">
        <v>0.27200000000000002</v>
      </c>
      <c r="V144" s="226">
        <f>ROUND(E144*U144,2)</f>
        <v>0.82</v>
      </c>
      <c r="W144" s="226"/>
      <c r="X144" s="226" t="s">
        <v>161</v>
      </c>
      <c r="Y144" s="215"/>
      <c r="Z144" s="215"/>
      <c r="AA144" s="215"/>
      <c r="AB144" s="215"/>
      <c r="AC144" s="215"/>
      <c r="AD144" s="215"/>
      <c r="AE144" s="215"/>
      <c r="AF144" s="215"/>
      <c r="AG144" s="215" t="s">
        <v>298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ht="20.399999999999999" outlineLevel="1">
      <c r="A145" s="249">
        <v>47</v>
      </c>
      <c r="B145" s="250" t="s">
        <v>338</v>
      </c>
      <c r="C145" s="264" t="s">
        <v>339</v>
      </c>
      <c r="D145" s="251" t="s">
        <v>340</v>
      </c>
      <c r="E145" s="252">
        <v>3</v>
      </c>
      <c r="F145" s="253"/>
      <c r="G145" s="254">
        <f>ROUND(E145*F145,2)</f>
        <v>0</v>
      </c>
      <c r="H145" s="253"/>
      <c r="I145" s="254">
        <f>ROUND(E145*H145,2)</f>
        <v>0</v>
      </c>
      <c r="J145" s="253"/>
      <c r="K145" s="254">
        <f>ROUND(E145*J145,2)</f>
        <v>0</v>
      </c>
      <c r="L145" s="254">
        <v>15</v>
      </c>
      <c r="M145" s="254">
        <f>G145*(1+L145/100)</f>
        <v>0</v>
      </c>
      <c r="N145" s="252">
        <v>1.48E-3</v>
      </c>
      <c r="O145" s="252">
        <f>ROUND(E145*N145,2)</f>
        <v>0</v>
      </c>
      <c r="P145" s="252">
        <v>0</v>
      </c>
      <c r="Q145" s="252">
        <f>ROUND(E145*P145,2)</f>
        <v>0</v>
      </c>
      <c r="R145" s="254" t="s">
        <v>311</v>
      </c>
      <c r="S145" s="254" t="s">
        <v>160</v>
      </c>
      <c r="T145" s="255" t="s">
        <v>202</v>
      </c>
      <c r="U145" s="226">
        <v>0.54</v>
      </c>
      <c r="V145" s="226">
        <f>ROUND(E145*U145,2)</f>
        <v>1.62</v>
      </c>
      <c r="W145" s="226"/>
      <c r="X145" s="226" t="s">
        <v>161</v>
      </c>
      <c r="Y145" s="215"/>
      <c r="Z145" s="215"/>
      <c r="AA145" s="215"/>
      <c r="AB145" s="215"/>
      <c r="AC145" s="215"/>
      <c r="AD145" s="215"/>
      <c r="AE145" s="215"/>
      <c r="AF145" s="215"/>
      <c r="AG145" s="215" t="s">
        <v>298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>
      <c r="A146" s="249">
        <v>48</v>
      </c>
      <c r="B146" s="250" t="s">
        <v>341</v>
      </c>
      <c r="C146" s="264" t="s">
        <v>342</v>
      </c>
      <c r="D146" s="251" t="s">
        <v>186</v>
      </c>
      <c r="E146" s="252">
        <v>15</v>
      </c>
      <c r="F146" s="253"/>
      <c r="G146" s="254">
        <f>ROUND(E146*F146,2)</f>
        <v>0</v>
      </c>
      <c r="H146" s="253"/>
      <c r="I146" s="254">
        <f>ROUND(E146*H146,2)</f>
        <v>0</v>
      </c>
      <c r="J146" s="253"/>
      <c r="K146" s="254">
        <f>ROUND(E146*J146,2)</f>
        <v>0</v>
      </c>
      <c r="L146" s="254">
        <v>15</v>
      </c>
      <c r="M146" s="254">
        <f>G146*(1+L146/100)</f>
        <v>0</v>
      </c>
      <c r="N146" s="252">
        <v>0</v>
      </c>
      <c r="O146" s="252">
        <f>ROUND(E146*N146,2)</f>
        <v>0</v>
      </c>
      <c r="P146" s="252">
        <v>0</v>
      </c>
      <c r="Q146" s="252">
        <f>ROUND(E146*P146,2)</f>
        <v>0</v>
      </c>
      <c r="R146" s="254" t="s">
        <v>324</v>
      </c>
      <c r="S146" s="254" t="s">
        <v>160</v>
      </c>
      <c r="T146" s="255" t="s">
        <v>202</v>
      </c>
      <c r="U146" s="226">
        <v>2.1000000000000001E-2</v>
      </c>
      <c r="V146" s="226">
        <f>ROUND(E146*U146,2)</f>
        <v>0.32</v>
      </c>
      <c r="W146" s="226"/>
      <c r="X146" s="226" t="s">
        <v>161</v>
      </c>
      <c r="Y146" s="215"/>
      <c r="Z146" s="215"/>
      <c r="AA146" s="215"/>
      <c r="AB146" s="215"/>
      <c r="AC146" s="215"/>
      <c r="AD146" s="215"/>
      <c r="AE146" s="215"/>
      <c r="AF146" s="215"/>
      <c r="AG146" s="215" t="s">
        <v>298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>
      <c r="A147" s="238">
        <v>49</v>
      </c>
      <c r="B147" s="239" t="s">
        <v>343</v>
      </c>
      <c r="C147" s="259" t="s">
        <v>344</v>
      </c>
      <c r="D147" s="240" t="s">
        <v>176</v>
      </c>
      <c r="E147" s="241">
        <v>2</v>
      </c>
      <c r="F147" s="242"/>
      <c r="G147" s="243">
        <f>ROUND(E147*F147,2)</f>
        <v>0</v>
      </c>
      <c r="H147" s="242"/>
      <c r="I147" s="243">
        <f>ROUND(E147*H147,2)</f>
        <v>0</v>
      </c>
      <c r="J147" s="242"/>
      <c r="K147" s="243">
        <f>ROUND(E147*J147,2)</f>
        <v>0</v>
      </c>
      <c r="L147" s="243">
        <v>15</v>
      </c>
      <c r="M147" s="243">
        <f>G147*(1+L147/100)</f>
        <v>0</v>
      </c>
      <c r="N147" s="241">
        <v>0</v>
      </c>
      <c r="O147" s="241">
        <f>ROUND(E147*N147,2)</f>
        <v>0</v>
      </c>
      <c r="P147" s="241">
        <v>0</v>
      </c>
      <c r="Q147" s="241">
        <f>ROUND(E147*P147,2)</f>
        <v>0</v>
      </c>
      <c r="R147" s="243"/>
      <c r="S147" s="243" t="s">
        <v>201</v>
      </c>
      <c r="T147" s="244" t="s">
        <v>202</v>
      </c>
      <c r="U147" s="226">
        <v>0</v>
      </c>
      <c r="V147" s="226">
        <f>ROUND(E147*U147,2)</f>
        <v>0</v>
      </c>
      <c r="W147" s="226"/>
      <c r="X147" s="226" t="s">
        <v>161</v>
      </c>
      <c r="Y147" s="215"/>
      <c r="Z147" s="215"/>
      <c r="AA147" s="215"/>
      <c r="AB147" s="215"/>
      <c r="AC147" s="215"/>
      <c r="AD147" s="215"/>
      <c r="AE147" s="215"/>
      <c r="AF147" s="215"/>
      <c r="AG147" s="215" t="s">
        <v>162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>
      <c r="A148" s="222">
        <v>50</v>
      </c>
      <c r="B148" s="223" t="s">
        <v>345</v>
      </c>
      <c r="C148" s="265" t="s">
        <v>346</v>
      </c>
      <c r="D148" s="224" t="s">
        <v>0</v>
      </c>
      <c r="E148" s="256"/>
      <c r="F148" s="227"/>
      <c r="G148" s="226">
        <f>ROUND(E148*F148,2)</f>
        <v>0</v>
      </c>
      <c r="H148" s="227"/>
      <c r="I148" s="226">
        <f>ROUND(E148*H148,2)</f>
        <v>0</v>
      </c>
      <c r="J148" s="227"/>
      <c r="K148" s="226">
        <f>ROUND(E148*J148,2)</f>
        <v>0</v>
      </c>
      <c r="L148" s="226">
        <v>15</v>
      </c>
      <c r="M148" s="226">
        <f>G148*(1+L148/100)</f>
        <v>0</v>
      </c>
      <c r="N148" s="225">
        <v>0</v>
      </c>
      <c r="O148" s="225">
        <f>ROUND(E148*N148,2)</f>
        <v>0</v>
      </c>
      <c r="P148" s="225">
        <v>0</v>
      </c>
      <c r="Q148" s="225">
        <f>ROUND(E148*P148,2)</f>
        <v>0</v>
      </c>
      <c r="R148" s="226" t="s">
        <v>311</v>
      </c>
      <c r="S148" s="226" t="s">
        <v>160</v>
      </c>
      <c r="T148" s="226" t="s">
        <v>160</v>
      </c>
      <c r="U148" s="226">
        <v>0</v>
      </c>
      <c r="V148" s="226">
        <f>ROUND(E148*U148,2)</f>
        <v>0</v>
      </c>
      <c r="W148" s="226"/>
      <c r="X148" s="226" t="s">
        <v>288</v>
      </c>
      <c r="Y148" s="215"/>
      <c r="Z148" s="215"/>
      <c r="AA148" s="215"/>
      <c r="AB148" s="215"/>
      <c r="AC148" s="215"/>
      <c r="AD148" s="215"/>
      <c r="AE148" s="215"/>
      <c r="AF148" s="215"/>
      <c r="AG148" s="215" t="s">
        <v>289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>
      <c r="A149" s="222"/>
      <c r="B149" s="223"/>
      <c r="C149" s="266" t="s">
        <v>347</v>
      </c>
      <c r="D149" s="257"/>
      <c r="E149" s="257"/>
      <c r="F149" s="257"/>
      <c r="G149" s="257"/>
      <c r="H149" s="226"/>
      <c r="I149" s="226"/>
      <c r="J149" s="226"/>
      <c r="K149" s="226"/>
      <c r="L149" s="226"/>
      <c r="M149" s="226"/>
      <c r="N149" s="225"/>
      <c r="O149" s="225"/>
      <c r="P149" s="225"/>
      <c r="Q149" s="225"/>
      <c r="R149" s="226"/>
      <c r="S149" s="226"/>
      <c r="T149" s="226"/>
      <c r="U149" s="226"/>
      <c r="V149" s="226"/>
      <c r="W149" s="226"/>
      <c r="X149" s="226"/>
      <c r="Y149" s="215"/>
      <c r="Z149" s="215"/>
      <c r="AA149" s="215"/>
      <c r="AB149" s="215"/>
      <c r="AC149" s="215"/>
      <c r="AD149" s="215"/>
      <c r="AE149" s="215"/>
      <c r="AF149" s="215"/>
      <c r="AG149" s="215" t="s">
        <v>164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>
      <c r="A150" s="231" t="s">
        <v>154</v>
      </c>
      <c r="B150" s="232" t="s">
        <v>99</v>
      </c>
      <c r="C150" s="258" t="s">
        <v>100</v>
      </c>
      <c r="D150" s="233"/>
      <c r="E150" s="234"/>
      <c r="F150" s="235"/>
      <c r="G150" s="235">
        <f>SUMIF(AG151:AG179,"&lt;&gt;NOR",G151:G179)</f>
        <v>0</v>
      </c>
      <c r="H150" s="235"/>
      <c r="I150" s="235">
        <f>SUM(I151:I179)</f>
        <v>0</v>
      </c>
      <c r="J150" s="235"/>
      <c r="K150" s="235">
        <f>SUM(K151:K179)</f>
        <v>0</v>
      </c>
      <c r="L150" s="235"/>
      <c r="M150" s="235">
        <f>SUM(M151:M179)</f>
        <v>0</v>
      </c>
      <c r="N150" s="234"/>
      <c r="O150" s="234">
        <f>SUM(O151:O179)</f>
        <v>0.2</v>
      </c>
      <c r="P150" s="234"/>
      <c r="Q150" s="234">
        <f>SUM(Q151:Q179)</f>
        <v>0.14000000000000001</v>
      </c>
      <c r="R150" s="235"/>
      <c r="S150" s="235"/>
      <c r="T150" s="236"/>
      <c r="U150" s="230"/>
      <c r="V150" s="230">
        <f>SUM(V151:V179)</f>
        <v>16.880000000000003</v>
      </c>
      <c r="W150" s="230"/>
      <c r="X150" s="230"/>
      <c r="AG150" t="s">
        <v>155</v>
      </c>
    </row>
    <row r="151" spans="1:60" outlineLevel="1">
      <c r="A151" s="249">
        <v>51</v>
      </c>
      <c r="B151" s="250" t="s">
        <v>348</v>
      </c>
      <c r="C151" s="264" t="s">
        <v>349</v>
      </c>
      <c r="D151" s="251" t="s">
        <v>350</v>
      </c>
      <c r="E151" s="252">
        <v>1</v>
      </c>
      <c r="F151" s="253"/>
      <c r="G151" s="254">
        <f>ROUND(E151*F151,2)</f>
        <v>0</v>
      </c>
      <c r="H151" s="253"/>
      <c r="I151" s="254">
        <f>ROUND(E151*H151,2)</f>
        <v>0</v>
      </c>
      <c r="J151" s="253"/>
      <c r="K151" s="254">
        <f>ROUND(E151*J151,2)</f>
        <v>0</v>
      </c>
      <c r="L151" s="254">
        <v>15</v>
      </c>
      <c r="M151" s="254">
        <f>G151*(1+L151/100)</f>
        <v>0</v>
      </c>
      <c r="N151" s="252">
        <v>0</v>
      </c>
      <c r="O151" s="252">
        <f>ROUND(E151*N151,2)</f>
        <v>0</v>
      </c>
      <c r="P151" s="252">
        <v>1.933E-2</v>
      </c>
      <c r="Q151" s="252">
        <f>ROUND(E151*P151,2)</f>
        <v>0.02</v>
      </c>
      <c r="R151" s="254" t="s">
        <v>311</v>
      </c>
      <c r="S151" s="254" t="s">
        <v>160</v>
      </c>
      <c r="T151" s="255" t="s">
        <v>202</v>
      </c>
      <c r="U151" s="226">
        <v>0.59</v>
      </c>
      <c r="V151" s="226">
        <f>ROUND(E151*U151,2)</f>
        <v>0.59</v>
      </c>
      <c r="W151" s="226"/>
      <c r="X151" s="226" t="s">
        <v>161</v>
      </c>
      <c r="Y151" s="215"/>
      <c r="Z151" s="215"/>
      <c r="AA151" s="215"/>
      <c r="AB151" s="215"/>
      <c r="AC151" s="215"/>
      <c r="AD151" s="215"/>
      <c r="AE151" s="215"/>
      <c r="AF151" s="215"/>
      <c r="AG151" s="215" t="s">
        <v>298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ht="20.399999999999999" outlineLevel="1">
      <c r="A152" s="249">
        <v>52</v>
      </c>
      <c r="B152" s="250" t="s">
        <v>351</v>
      </c>
      <c r="C152" s="264" t="s">
        <v>352</v>
      </c>
      <c r="D152" s="251" t="s">
        <v>350</v>
      </c>
      <c r="E152" s="252">
        <v>1</v>
      </c>
      <c r="F152" s="253"/>
      <c r="G152" s="254">
        <f>ROUND(E152*F152,2)</f>
        <v>0</v>
      </c>
      <c r="H152" s="253"/>
      <c r="I152" s="254">
        <f>ROUND(E152*H152,2)</f>
        <v>0</v>
      </c>
      <c r="J152" s="253"/>
      <c r="K152" s="254">
        <f>ROUND(E152*J152,2)</f>
        <v>0</v>
      </c>
      <c r="L152" s="254">
        <v>15</v>
      </c>
      <c r="M152" s="254">
        <f>G152*(1+L152/100)</f>
        <v>0</v>
      </c>
      <c r="N152" s="252">
        <v>2.8719999999999999E-2</v>
      </c>
      <c r="O152" s="252">
        <f>ROUND(E152*N152,2)</f>
        <v>0.03</v>
      </c>
      <c r="P152" s="252">
        <v>0</v>
      </c>
      <c r="Q152" s="252">
        <f>ROUND(E152*P152,2)</f>
        <v>0</v>
      </c>
      <c r="R152" s="254" t="s">
        <v>311</v>
      </c>
      <c r="S152" s="254" t="s">
        <v>160</v>
      </c>
      <c r="T152" s="255" t="s">
        <v>353</v>
      </c>
      <c r="U152" s="226">
        <v>1.5</v>
      </c>
      <c r="V152" s="226">
        <f>ROUND(E152*U152,2)</f>
        <v>1.5</v>
      </c>
      <c r="W152" s="226"/>
      <c r="X152" s="226" t="s">
        <v>161</v>
      </c>
      <c r="Y152" s="215"/>
      <c r="Z152" s="215"/>
      <c r="AA152" s="215"/>
      <c r="AB152" s="215"/>
      <c r="AC152" s="215"/>
      <c r="AD152" s="215"/>
      <c r="AE152" s="215"/>
      <c r="AF152" s="215"/>
      <c r="AG152" s="215" t="s">
        <v>298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>
      <c r="A153" s="249">
        <v>53</v>
      </c>
      <c r="B153" s="250" t="s">
        <v>354</v>
      </c>
      <c r="C153" s="264" t="s">
        <v>355</v>
      </c>
      <c r="D153" s="251" t="s">
        <v>350</v>
      </c>
      <c r="E153" s="252">
        <v>1</v>
      </c>
      <c r="F153" s="253"/>
      <c r="G153" s="254">
        <f>ROUND(E153*F153,2)</f>
        <v>0</v>
      </c>
      <c r="H153" s="253"/>
      <c r="I153" s="254">
        <f>ROUND(E153*H153,2)</f>
        <v>0</v>
      </c>
      <c r="J153" s="253"/>
      <c r="K153" s="254">
        <f>ROUND(E153*J153,2)</f>
        <v>0</v>
      </c>
      <c r="L153" s="254">
        <v>15</v>
      </c>
      <c r="M153" s="254">
        <f>G153*(1+L153/100)</f>
        <v>0</v>
      </c>
      <c r="N153" s="252">
        <v>1.8600000000000001E-3</v>
      </c>
      <c r="O153" s="252">
        <f>ROUND(E153*N153,2)</f>
        <v>0</v>
      </c>
      <c r="P153" s="252">
        <v>0</v>
      </c>
      <c r="Q153" s="252">
        <f>ROUND(E153*P153,2)</f>
        <v>0</v>
      </c>
      <c r="R153" s="254" t="s">
        <v>311</v>
      </c>
      <c r="S153" s="254" t="s">
        <v>160</v>
      </c>
      <c r="T153" s="255" t="s">
        <v>202</v>
      </c>
      <c r="U153" s="226">
        <v>1.3340000000000001</v>
      </c>
      <c r="V153" s="226">
        <f>ROUND(E153*U153,2)</f>
        <v>1.33</v>
      </c>
      <c r="W153" s="226"/>
      <c r="X153" s="226" t="s">
        <v>161</v>
      </c>
      <c r="Y153" s="215"/>
      <c r="Z153" s="215"/>
      <c r="AA153" s="215"/>
      <c r="AB153" s="215"/>
      <c r="AC153" s="215"/>
      <c r="AD153" s="215"/>
      <c r="AE153" s="215"/>
      <c r="AF153" s="215"/>
      <c r="AG153" s="215" t="s">
        <v>298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>
      <c r="A154" s="249">
        <v>54</v>
      </c>
      <c r="B154" s="250" t="s">
        <v>356</v>
      </c>
      <c r="C154" s="264" t="s">
        <v>357</v>
      </c>
      <c r="D154" s="251" t="s">
        <v>350</v>
      </c>
      <c r="E154" s="252">
        <v>1</v>
      </c>
      <c r="F154" s="253"/>
      <c r="G154" s="254">
        <f>ROUND(E154*F154,2)</f>
        <v>0</v>
      </c>
      <c r="H154" s="253"/>
      <c r="I154" s="254">
        <f>ROUND(E154*H154,2)</f>
        <v>0</v>
      </c>
      <c r="J154" s="253"/>
      <c r="K154" s="254">
        <f>ROUND(E154*J154,2)</f>
        <v>0</v>
      </c>
      <c r="L154" s="254">
        <v>15</v>
      </c>
      <c r="M154" s="254">
        <f>G154*(1+L154/100)</f>
        <v>0</v>
      </c>
      <c r="N154" s="252">
        <v>0</v>
      </c>
      <c r="O154" s="252">
        <f>ROUND(E154*N154,2)</f>
        <v>0</v>
      </c>
      <c r="P154" s="252">
        <v>1.9460000000000002E-2</v>
      </c>
      <c r="Q154" s="252">
        <f>ROUND(E154*P154,2)</f>
        <v>0.02</v>
      </c>
      <c r="R154" s="254" t="s">
        <v>311</v>
      </c>
      <c r="S154" s="254" t="s">
        <v>160</v>
      </c>
      <c r="T154" s="255" t="s">
        <v>202</v>
      </c>
      <c r="U154" s="226">
        <v>0.38200000000000001</v>
      </c>
      <c r="V154" s="226">
        <f>ROUND(E154*U154,2)</f>
        <v>0.38</v>
      </c>
      <c r="W154" s="226"/>
      <c r="X154" s="226" t="s">
        <v>161</v>
      </c>
      <c r="Y154" s="215"/>
      <c r="Z154" s="215"/>
      <c r="AA154" s="215"/>
      <c r="AB154" s="215"/>
      <c r="AC154" s="215"/>
      <c r="AD154" s="215"/>
      <c r="AE154" s="215"/>
      <c r="AF154" s="215"/>
      <c r="AG154" s="215" t="s">
        <v>298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>
      <c r="A155" s="249">
        <v>55</v>
      </c>
      <c r="B155" s="250" t="s">
        <v>358</v>
      </c>
      <c r="C155" s="264" t="s">
        <v>359</v>
      </c>
      <c r="D155" s="251" t="s">
        <v>350</v>
      </c>
      <c r="E155" s="252">
        <v>1</v>
      </c>
      <c r="F155" s="253"/>
      <c r="G155" s="254">
        <f>ROUND(E155*F155,2)</f>
        <v>0</v>
      </c>
      <c r="H155" s="253"/>
      <c r="I155" s="254">
        <f>ROUND(E155*H155,2)</f>
        <v>0</v>
      </c>
      <c r="J155" s="253"/>
      <c r="K155" s="254">
        <f>ROUND(E155*J155,2)</f>
        <v>0</v>
      </c>
      <c r="L155" s="254">
        <v>15</v>
      </c>
      <c r="M155" s="254">
        <f>G155*(1+L155/100)</f>
        <v>0</v>
      </c>
      <c r="N155" s="252">
        <v>1.41E-3</v>
      </c>
      <c r="O155" s="252">
        <f>ROUND(E155*N155,2)</f>
        <v>0</v>
      </c>
      <c r="P155" s="252">
        <v>0</v>
      </c>
      <c r="Q155" s="252">
        <f>ROUND(E155*P155,2)</f>
        <v>0</v>
      </c>
      <c r="R155" s="254" t="s">
        <v>311</v>
      </c>
      <c r="S155" s="254" t="s">
        <v>160</v>
      </c>
      <c r="T155" s="255" t="s">
        <v>202</v>
      </c>
      <c r="U155" s="226">
        <v>1.575</v>
      </c>
      <c r="V155" s="226">
        <f>ROUND(E155*U155,2)</f>
        <v>1.58</v>
      </c>
      <c r="W155" s="226"/>
      <c r="X155" s="226" t="s">
        <v>161</v>
      </c>
      <c r="Y155" s="215"/>
      <c r="Z155" s="215"/>
      <c r="AA155" s="215"/>
      <c r="AB155" s="215"/>
      <c r="AC155" s="215"/>
      <c r="AD155" s="215"/>
      <c r="AE155" s="215"/>
      <c r="AF155" s="215"/>
      <c r="AG155" s="215" t="s">
        <v>298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>
      <c r="A156" s="249">
        <v>56</v>
      </c>
      <c r="B156" s="250" t="s">
        <v>360</v>
      </c>
      <c r="C156" s="264" t="s">
        <v>361</v>
      </c>
      <c r="D156" s="251" t="s">
        <v>350</v>
      </c>
      <c r="E156" s="252">
        <v>1</v>
      </c>
      <c r="F156" s="253"/>
      <c r="G156" s="254">
        <f>ROUND(E156*F156,2)</f>
        <v>0</v>
      </c>
      <c r="H156" s="253"/>
      <c r="I156" s="254">
        <f>ROUND(E156*H156,2)</f>
        <v>0</v>
      </c>
      <c r="J156" s="253"/>
      <c r="K156" s="254">
        <f>ROUND(E156*J156,2)</f>
        <v>0</v>
      </c>
      <c r="L156" s="254">
        <v>15</v>
      </c>
      <c r="M156" s="254">
        <f>G156*(1+L156/100)</f>
        <v>0</v>
      </c>
      <c r="N156" s="252">
        <v>0</v>
      </c>
      <c r="O156" s="252">
        <f>ROUND(E156*N156,2)</f>
        <v>0</v>
      </c>
      <c r="P156" s="252">
        <v>3.2899999999999999E-2</v>
      </c>
      <c r="Q156" s="252">
        <f>ROUND(E156*P156,2)</f>
        <v>0.03</v>
      </c>
      <c r="R156" s="254" t="s">
        <v>311</v>
      </c>
      <c r="S156" s="254" t="s">
        <v>160</v>
      </c>
      <c r="T156" s="255" t="s">
        <v>202</v>
      </c>
      <c r="U156" s="226">
        <v>0.432</v>
      </c>
      <c r="V156" s="226">
        <f>ROUND(E156*U156,2)</f>
        <v>0.43</v>
      </c>
      <c r="W156" s="226"/>
      <c r="X156" s="226" t="s">
        <v>161</v>
      </c>
      <c r="Y156" s="215"/>
      <c r="Z156" s="215"/>
      <c r="AA156" s="215"/>
      <c r="AB156" s="215"/>
      <c r="AC156" s="215"/>
      <c r="AD156" s="215"/>
      <c r="AE156" s="215"/>
      <c r="AF156" s="215"/>
      <c r="AG156" s="215" t="s">
        <v>298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>
      <c r="A157" s="238">
        <v>57</v>
      </c>
      <c r="B157" s="239" t="s">
        <v>362</v>
      </c>
      <c r="C157" s="259" t="s">
        <v>363</v>
      </c>
      <c r="D157" s="240" t="s">
        <v>350</v>
      </c>
      <c r="E157" s="241">
        <v>1</v>
      </c>
      <c r="F157" s="242"/>
      <c r="G157" s="243">
        <f>ROUND(E157*F157,2)</f>
        <v>0</v>
      </c>
      <c r="H157" s="242"/>
      <c r="I157" s="243">
        <f>ROUND(E157*H157,2)</f>
        <v>0</v>
      </c>
      <c r="J157" s="242"/>
      <c r="K157" s="243">
        <f>ROUND(E157*J157,2)</f>
        <v>0</v>
      </c>
      <c r="L157" s="243">
        <v>15</v>
      </c>
      <c r="M157" s="243">
        <f>G157*(1+L157/100)</f>
        <v>0</v>
      </c>
      <c r="N157" s="241">
        <v>4.8999999999999998E-4</v>
      </c>
      <c r="O157" s="241">
        <f>ROUND(E157*N157,2)</f>
        <v>0</v>
      </c>
      <c r="P157" s="241">
        <v>0</v>
      </c>
      <c r="Q157" s="241">
        <f>ROUND(E157*P157,2)</f>
        <v>0</v>
      </c>
      <c r="R157" s="243" t="s">
        <v>311</v>
      </c>
      <c r="S157" s="243" t="s">
        <v>160</v>
      </c>
      <c r="T157" s="244" t="s">
        <v>160</v>
      </c>
      <c r="U157" s="226">
        <v>3.6</v>
      </c>
      <c r="V157" s="226">
        <f>ROUND(E157*U157,2)</f>
        <v>3.6</v>
      </c>
      <c r="W157" s="226"/>
      <c r="X157" s="226" t="s">
        <v>161</v>
      </c>
      <c r="Y157" s="215"/>
      <c r="Z157" s="215"/>
      <c r="AA157" s="215"/>
      <c r="AB157" s="215"/>
      <c r="AC157" s="215"/>
      <c r="AD157" s="215"/>
      <c r="AE157" s="215"/>
      <c r="AF157" s="215"/>
      <c r="AG157" s="215" t="s">
        <v>162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>
      <c r="A158" s="222"/>
      <c r="B158" s="223"/>
      <c r="C158" s="262" t="s">
        <v>364</v>
      </c>
      <c r="D158" s="246"/>
      <c r="E158" s="246"/>
      <c r="F158" s="246"/>
      <c r="G158" s="246"/>
      <c r="H158" s="226"/>
      <c r="I158" s="226"/>
      <c r="J158" s="226"/>
      <c r="K158" s="226"/>
      <c r="L158" s="226"/>
      <c r="M158" s="226"/>
      <c r="N158" s="225"/>
      <c r="O158" s="225"/>
      <c r="P158" s="225"/>
      <c r="Q158" s="225"/>
      <c r="R158" s="226"/>
      <c r="S158" s="226"/>
      <c r="T158" s="226"/>
      <c r="U158" s="226"/>
      <c r="V158" s="226"/>
      <c r="W158" s="226"/>
      <c r="X158" s="226"/>
      <c r="Y158" s="215"/>
      <c r="Z158" s="215"/>
      <c r="AA158" s="215"/>
      <c r="AB158" s="215"/>
      <c r="AC158" s="215"/>
      <c r="AD158" s="215"/>
      <c r="AE158" s="215"/>
      <c r="AF158" s="215"/>
      <c r="AG158" s="215" t="s">
        <v>178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>
      <c r="A159" s="249">
        <v>58</v>
      </c>
      <c r="B159" s="250" t="s">
        <v>365</v>
      </c>
      <c r="C159" s="264" t="s">
        <v>366</v>
      </c>
      <c r="D159" s="251" t="s">
        <v>176</v>
      </c>
      <c r="E159" s="252">
        <v>1</v>
      </c>
      <c r="F159" s="253"/>
      <c r="G159" s="254">
        <f>ROUND(E159*F159,2)</f>
        <v>0</v>
      </c>
      <c r="H159" s="253"/>
      <c r="I159" s="254">
        <f>ROUND(E159*H159,2)</f>
        <v>0</v>
      </c>
      <c r="J159" s="253"/>
      <c r="K159" s="254">
        <f>ROUND(E159*J159,2)</f>
        <v>0</v>
      </c>
      <c r="L159" s="254">
        <v>15</v>
      </c>
      <c r="M159" s="254">
        <f>G159*(1+L159/100)</f>
        <v>0</v>
      </c>
      <c r="N159" s="252">
        <v>1.82E-3</v>
      </c>
      <c r="O159" s="252">
        <f>ROUND(E159*N159,2)</f>
        <v>0</v>
      </c>
      <c r="P159" s="252">
        <v>0</v>
      </c>
      <c r="Q159" s="252">
        <f>ROUND(E159*P159,2)</f>
        <v>0</v>
      </c>
      <c r="R159" s="254" t="s">
        <v>311</v>
      </c>
      <c r="S159" s="254" t="s">
        <v>160</v>
      </c>
      <c r="T159" s="255" t="s">
        <v>160</v>
      </c>
      <c r="U159" s="226">
        <v>1.262</v>
      </c>
      <c r="V159" s="226">
        <f>ROUND(E159*U159,2)</f>
        <v>1.26</v>
      </c>
      <c r="W159" s="226"/>
      <c r="X159" s="226" t="s">
        <v>161</v>
      </c>
      <c r="Y159" s="215"/>
      <c r="Z159" s="215"/>
      <c r="AA159" s="215"/>
      <c r="AB159" s="215"/>
      <c r="AC159" s="215"/>
      <c r="AD159" s="215"/>
      <c r="AE159" s="215"/>
      <c r="AF159" s="215"/>
      <c r="AG159" s="215" t="s">
        <v>298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>
      <c r="A160" s="249">
        <v>59</v>
      </c>
      <c r="B160" s="250" t="s">
        <v>367</v>
      </c>
      <c r="C160" s="264" t="s">
        <v>368</v>
      </c>
      <c r="D160" s="251" t="s">
        <v>350</v>
      </c>
      <c r="E160" s="252">
        <v>1</v>
      </c>
      <c r="F160" s="253"/>
      <c r="G160" s="254">
        <f>ROUND(E160*F160,2)</f>
        <v>0</v>
      </c>
      <c r="H160" s="253"/>
      <c r="I160" s="254">
        <f>ROUND(E160*H160,2)</f>
        <v>0</v>
      </c>
      <c r="J160" s="253"/>
      <c r="K160" s="254">
        <f>ROUND(E160*J160,2)</f>
        <v>0</v>
      </c>
      <c r="L160" s="254">
        <v>15</v>
      </c>
      <c r="M160" s="254">
        <f>G160*(1+L160/100)</f>
        <v>0</v>
      </c>
      <c r="N160" s="252">
        <v>0</v>
      </c>
      <c r="O160" s="252">
        <f>ROUND(E160*N160,2)</f>
        <v>0</v>
      </c>
      <c r="P160" s="252">
        <v>6.7000000000000004E-2</v>
      </c>
      <c r="Q160" s="252">
        <f>ROUND(E160*P160,2)</f>
        <v>7.0000000000000007E-2</v>
      </c>
      <c r="R160" s="254" t="s">
        <v>311</v>
      </c>
      <c r="S160" s="254" t="s">
        <v>160</v>
      </c>
      <c r="T160" s="255" t="s">
        <v>202</v>
      </c>
      <c r="U160" s="226">
        <v>0.31</v>
      </c>
      <c r="V160" s="226">
        <f>ROUND(E160*U160,2)</f>
        <v>0.31</v>
      </c>
      <c r="W160" s="226"/>
      <c r="X160" s="226" t="s">
        <v>161</v>
      </c>
      <c r="Y160" s="215"/>
      <c r="Z160" s="215"/>
      <c r="AA160" s="215"/>
      <c r="AB160" s="215"/>
      <c r="AC160" s="215"/>
      <c r="AD160" s="215"/>
      <c r="AE160" s="215"/>
      <c r="AF160" s="215"/>
      <c r="AG160" s="215" t="s">
        <v>298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ht="20.399999999999999" outlineLevel="1">
      <c r="A161" s="249">
        <v>60</v>
      </c>
      <c r="B161" s="250" t="s">
        <v>369</v>
      </c>
      <c r="C161" s="264" t="s">
        <v>370</v>
      </c>
      <c r="D161" s="251" t="s">
        <v>350</v>
      </c>
      <c r="E161" s="252">
        <v>5</v>
      </c>
      <c r="F161" s="253"/>
      <c r="G161" s="254">
        <f>ROUND(E161*F161,2)</f>
        <v>0</v>
      </c>
      <c r="H161" s="253"/>
      <c r="I161" s="254">
        <f>ROUND(E161*H161,2)</f>
        <v>0</v>
      </c>
      <c r="J161" s="253"/>
      <c r="K161" s="254">
        <f>ROUND(E161*J161,2)</f>
        <v>0</v>
      </c>
      <c r="L161" s="254">
        <v>15</v>
      </c>
      <c r="M161" s="254">
        <f>G161*(1+L161/100)</f>
        <v>0</v>
      </c>
      <c r="N161" s="252">
        <v>1.7000000000000001E-4</v>
      </c>
      <c r="O161" s="252">
        <f>ROUND(E161*N161,2)</f>
        <v>0</v>
      </c>
      <c r="P161" s="252">
        <v>0</v>
      </c>
      <c r="Q161" s="252">
        <f>ROUND(E161*P161,2)</f>
        <v>0</v>
      </c>
      <c r="R161" s="254" t="s">
        <v>311</v>
      </c>
      <c r="S161" s="254" t="s">
        <v>160</v>
      </c>
      <c r="T161" s="255" t="s">
        <v>202</v>
      </c>
      <c r="U161" s="226">
        <v>0.22700000000000001</v>
      </c>
      <c r="V161" s="226">
        <f>ROUND(E161*U161,2)</f>
        <v>1.1399999999999999</v>
      </c>
      <c r="W161" s="226"/>
      <c r="X161" s="226" t="s">
        <v>161</v>
      </c>
      <c r="Y161" s="215"/>
      <c r="Z161" s="215"/>
      <c r="AA161" s="215"/>
      <c r="AB161" s="215"/>
      <c r="AC161" s="215"/>
      <c r="AD161" s="215"/>
      <c r="AE161" s="215"/>
      <c r="AF161" s="215"/>
      <c r="AG161" s="215" t="s">
        <v>298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ht="20.399999999999999" outlineLevel="1">
      <c r="A162" s="249">
        <v>61</v>
      </c>
      <c r="B162" s="250" t="s">
        <v>371</v>
      </c>
      <c r="C162" s="264" t="s">
        <v>372</v>
      </c>
      <c r="D162" s="251" t="s">
        <v>350</v>
      </c>
      <c r="E162" s="252">
        <v>2</v>
      </c>
      <c r="F162" s="253"/>
      <c r="G162" s="254">
        <f>ROUND(E162*F162,2)</f>
        <v>0</v>
      </c>
      <c r="H162" s="253"/>
      <c r="I162" s="254">
        <f>ROUND(E162*H162,2)</f>
        <v>0</v>
      </c>
      <c r="J162" s="253"/>
      <c r="K162" s="254">
        <f>ROUND(E162*J162,2)</f>
        <v>0</v>
      </c>
      <c r="L162" s="254">
        <v>15</v>
      </c>
      <c r="M162" s="254">
        <f>G162*(1+L162/100)</f>
        <v>0</v>
      </c>
      <c r="N162" s="252">
        <v>2.4000000000000001E-4</v>
      </c>
      <c r="O162" s="252">
        <f>ROUND(E162*N162,2)</f>
        <v>0</v>
      </c>
      <c r="P162" s="252">
        <v>0</v>
      </c>
      <c r="Q162" s="252">
        <f>ROUND(E162*P162,2)</f>
        <v>0</v>
      </c>
      <c r="R162" s="254" t="s">
        <v>311</v>
      </c>
      <c r="S162" s="254" t="s">
        <v>160</v>
      </c>
      <c r="T162" s="255" t="s">
        <v>202</v>
      </c>
      <c r="U162" s="226">
        <v>0.124</v>
      </c>
      <c r="V162" s="226">
        <f>ROUND(E162*U162,2)</f>
        <v>0.25</v>
      </c>
      <c r="W162" s="226"/>
      <c r="X162" s="226" t="s">
        <v>161</v>
      </c>
      <c r="Y162" s="215"/>
      <c r="Z162" s="215"/>
      <c r="AA162" s="215"/>
      <c r="AB162" s="215"/>
      <c r="AC162" s="215"/>
      <c r="AD162" s="215"/>
      <c r="AE162" s="215"/>
      <c r="AF162" s="215"/>
      <c r="AG162" s="215" t="s">
        <v>298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ht="20.399999999999999" outlineLevel="1">
      <c r="A163" s="249">
        <v>62</v>
      </c>
      <c r="B163" s="250" t="s">
        <v>373</v>
      </c>
      <c r="C163" s="264" t="s">
        <v>374</v>
      </c>
      <c r="D163" s="251" t="s">
        <v>176</v>
      </c>
      <c r="E163" s="252">
        <v>1</v>
      </c>
      <c r="F163" s="253"/>
      <c r="G163" s="254">
        <f>ROUND(E163*F163,2)</f>
        <v>0</v>
      </c>
      <c r="H163" s="253"/>
      <c r="I163" s="254">
        <f>ROUND(E163*H163,2)</f>
        <v>0</v>
      </c>
      <c r="J163" s="253"/>
      <c r="K163" s="254">
        <f>ROUND(E163*J163,2)</f>
        <v>0</v>
      </c>
      <c r="L163" s="254">
        <v>15</v>
      </c>
      <c r="M163" s="254">
        <f>G163*(1+L163/100)</f>
        <v>0</v>
      </c>
      <c r="N163" s="252">
        <v>1.64E-3</v>
      </c>
      <c r="O163" s="252">
        <f>ROUND(E163*N163,2)</f>
        <v>0</v>
      </c>
      <c r="P163" s="252">
        <v>0</v>
      </c>
      <c r="Q163" s="252">
        <f>ROUND(E163*P163,2)</f>
        <v>0</v>
      </c>
      <c r="R163" s="254" t="s">
        <v>311</v>
      </c>
      <c r="S163" s="254" t="s">
        <v>160</v>
      </c>
      <c r="T163" s="255" t="s">
        <v>160</v>
      </c>
      <c r="U163" s="226">
        <v>0.44500000000000001</v>
      </c>
      <c r="V163" s="226">
        <f>ROUND(E163*U163,2)</f>
        <v>0.45</v>
      </c>
      <c r="W163" s="226"/>
      <c r="X163" s="226" t="s">
        <v>161</v>
      </c>
      <c r="Y163" s="215"/>
      <c r="Z163" s="215"/>
      <c r="AA163" s="215"/>
      <c r="AB163" s="215"/>
      <c r="AC163" s="215"/>
      <c r="AD163" s="215"/>
      <c r="AE163" s="215"/>
      <c r="AF163" s="215"/>
      <c r="AG163" s="215" t="s">
        <v>162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ht="20.399999999999999" outlineLevel="1">
      <c r="A164" s="249">
        <v>63</v>
      </c>
      <c r="B164" s="250" t="s">
        <v>375</v>
      </c>
      <c r="C164" s="264" t="s">
        <v>376</v>
      </c>
      <c r="D164" s="251" t="s">
        <v>176</v>
      </c>
      <c r="E164" s="252">
        <v>1</v>
      </c>
      <c r="F164" s="253"/>
      <c r="G164" s="254">
        <f>ROUND(E164*F164,2)</f>
        <v>0</v>
      </c>
      <c r="H164" s="253"/>
      <c r="I164" s="254">
        <f>ROUND(E164*H164,2)</f>
        <v>0</v>
      </c>
      <c r="J164" s="253"/>
      <c r="K164" s="254">
        <f>ROUND(E164*J164,2)</f>
        <v>0</v>
      </c>
      <c r="L164" s="254">
        <v>15</v>
      </c>
      <c r="M164" s="254">
        <f>G164*(1+L164/100)</f>
        <v>0</v>
      </c>
      <c r="N164" s="252">
        <v>8.4999999999999995E-4</v>
      </c>
      <c r="O164" s="252">
        <f>ROUND(E164*N164,2)</f>
        <v>0</v>
      </c>
      <c r="P164" s="252">
        <v>0</v>
      </c>
      <c r="Q164" s="252">
        <f>ROUND(E164*P164,2)</f>
        <v>0</v>
      </c>
      <c r="R164" s="254" t="s">
        <v>311</v>
      </c>
      <c r="S164" s="254" t="s">
        <v>160</v>
      </c>
      <c r="T164" s="255" t="s">
        <v>202</v>
      </c>
      <c r="U164" s="226">
        <v>0.48499999999999999</v>
      </c>
      <c r="V164" s="226">
        <f>ROUND(E164*U164,2)</f>
        <v>0.49</v>
      </c>
      <c r="W164" s="226"/>
      <c r="X164" s="226" t="s">
        <v>161</v>
      </c>
      <c r="Y164" s="215"/>
      <c r="Z164" s="215"/>
      <c r="AA164" s="215"/>
      <c r="AB164" s="215"/>
      <c r="AC164" s="215"/>
      <c r="AD164" s="215"/>
      <c r="AE164" s="215"/>
      <c r="AF164" s="215"/>
      <c r="AG164" s="215" t="s">
        <v>298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ht="20.399999999999999" outlineLevel="1">
      <c r="A165" s="249">
        <v>64</v>
      </c>
      <c r="B165" s="250" t="s">
        <v>377</v>
      </c>
      <c r="C165" s="264" t="s">
        <v>378</v>
      </c>
      <c r="D165" s="251" t="s">
        <v>176</v>
      </c>
      <c r="E165" s="252">
        <v>2</v>
      </c>
      <c r="F165" s="253"/>
      <c r="G165" s="254">
        <f>ROUND(E165*F165,2)</f>
        <v>0</v>
      </c>
      <c r="H165" s="253"/>
      <c r="I165" s="254">
        <f>ROUND(E165*H165,2)</f>
        <v>0</v>
      </c>
      <c r="J165" s="253"/>
      <c r="K165" s="254">
        <f>ROUND(E165*J165,2)</f>
        <v>0</v>
      </c>
      <c r="L165" s="254">
        <v>15</v>
      </c>
      <c r="M165" s="254">
        <f>G165*(1+L165/100)</f>
        <v>0</v>
      </c>
      <c r="N165" s="252">
        <v>4.0000000000000003E-5</v>
      </c>
      <c r="O165" s="252">
        <f>ROUND(E165*N165,2)</f>
        <v>0</v>
      </c>
      <c r="P165" s="252">
        <v>0</v>
      </c>
      <c r="Q165" s="252">
        <f>ROUND(E165*P165,2)</f>
        <v>0</v>
      </c>
      <c r="R165" s="254" t="s">
        <v>311</v>
      </c>
      <c r="S165" s="254" t="s">
        <v>160</v>
      </c>
      <c r="T165" s="255" t="s">
        <v>202</v>
      </c>
      <c r="U165" s="226">
        <v>0.44500000000000001</v>
      </c>
      <c r="V165" s="226">
        <f>ROUND(E165*U165,2)</f>
        <v>0.89</v>
      </c>
      <c r="W165" s="226"/>
      <c r="X165" s="226" t="s">
        <v>161</v>
      </c>
      <c r="Y165" s="215"/>
      <c r="Z165" s="215"/>
      <c r="AA165" s="215"/>
      <c r="AB165" s="215"/>
      <c r="AC165" s="215"/>
      <c r="AD165" s="215"/>
      <c r="AE165" s="215"/>
      <c r="AF165" s="215"/>
      <c r="AG165" s="215" t="s">
        <v>298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>
      <c r="A166" s="249">
        <v>65</v>
      </c>
      <c r="B166" s="250" t="s">
        <v>379</v>
      </c>
      <c r="C166" s="264" t="s">
        <v>380</v>
      </c>
      <c r="D166" s="251" t="s">
        <v>350</v>
      </c>
      <c r="E166" s="252">
        <v>3</v>
      </c>
      <c r="F166" s="253"/>
      <c r="G166" s="254">
        <f>ROUND(E166*F166,2)</f>
        <v>0</v>
      </c>
      <c r="H166" s="253"/>
      <c r="I166" s="254">
        <f>ROUND(E166*H166,2)</f>
        <v>0</v>
      </c>
      <c r="J166" s="253"/>
      <c r="K166" s="254">
        <f>ROUND(E166*J166,2)</f>
        <v>0</v>
      </c>
      <c r="L166" s="254">
        <v>15</v>
      </c>
      <c r="M166" s="254">
        <f>G166*(1+L166/100)</f>
        <v>0</v>
      </c>
      <c r="N166" s="252">
        <v>0</v>
      </c>
      <c r="O166" s="252">
        <f>ROUND(E166*N166,2)</f>
        <v>0</v>
      </c>
      <c r="P166" s="252">
        <v>1.56E-3</v>
      </c>
      <c r="Q166" s="252">
        <f>ROUND(E166*P166,2)</f>
        <v>0</v>
      </c>
      <c r="R166" s="254" t="s">
        <v>311</v>
      </c>
      <c r="S166" s="254" t="s">
        <v>160</v>
      </c>
      <c r="T166" s="255" t="s">
        <v>202</v>
      </c>
      <c r="U166" s="226">
        <v>0.217</v>
      </c>
      <c r="V166" s="226">
        <f>ROUND(E166*U166,2)</f>
        <v>0.65</v>
      </c>
      <c r="W166" s="226"/>
      <c r="X166" s="226" t="s">
        <v>161</v>
      </c>
      <c r="Y166" s="215"/>
      <c r="Z166" s="215"/>
      <c r="AA166" s="215"/>
      <c r="AB166" s="215"/>
      <c r="AC166" s="215"/>
      <c r="AD166" s="215"/>
      <c r="AE166" s="215"/>
      <c r="AF166" s="215"/>
      <c r="AG166" s="215" t="s">
        <v>298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>
      <c r="A167" s="249">
        <v>66</v>
      </c>
      <c r="B167" s="250" t="s">
        <v>381</v>
      </c>
      <c r="C167" s="264" t="s">
        <v>382</v>
      </c>
      <c r="D167" s="251" t="s">
        <v>350</v>
      </c>
      <c r="E167" s="252">
        <v>1</v>
      </c>
      <c r="F167" s="253"/>
      <c r="G167" s="254">
        <f>ROUND(E167*F167,2)</f>
        <v>0</v>
      </c>
      <c r="H167" s="253"/>
      <c r="I167" s="254">
        <f>ROUND(E167*H167,2)</f>
        <v>0</v>
      </c>
      <c r="J167" s="253"/>
      <c r="K167" s="254">
        <f>ROUND(E167*J167,2)</f>
        <v>0</v>
      </c>
      <c r="L167" s="254">
        <v>15</v>
      </c>
      <c r="M167" s="254">
        <f>G167*(1+L167/100)</f>
        <v>0</v>
      </c>
      <c r="N167" s="252">
        <v>1.2E-4</v>
      </c>
      <c r="O167" s="252">
        <f>ROUND(E167*N167,2)</f>
        <v>0</v>
      </c>
      <c r="P167" s="252">
        <v>0</v>
      </c>
      <c r="Q167" s="252">
        <f>ROUND(E167*P167,2)</f>
        <v>0</v>
      </c>
      <c r="R167" s="254" t="s">
        <v>311</v>
      </c>
      <c r="S167" s="254" t="s">
        <v>160</v>
      </c>
      <c r="T167" s="255" t="s">
        <v>160</v>
      </c>
      <c r="U167" s="226">
        <v>0.51700000000000002</v>
      </c>
      <c r="V167" s="226">
        <f>ROUND(E167*U167,2)</f>
        <v>0.52</v>
      </c>
      <c r="W167" s="226"/>
      <c r="X167" s="226" t="s">
        <v>161</v>
      </c>
      <c r="Y167" s="215"/>
      <c r="Z167" s="215"/>
      <c r="AA167" s="215"/>
      <c r="AB167" s="215"/>
      <c r="AC167" s="215"/>
      <c r="AD167" s="215"/>
      <c r="AE167" s="215"/>
      <c r="AF167" s="215"/>
      <c r="AG167" s="215" t="s">
        <v>162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ht="20.399999999999999" outlineLevel="1">
      <c r="A168" s="249">
        <v>67</v>
      </c>
      <c r="B168" s="250" t="s">
        <v>383</v>
      </c>
      <c r="C168" s="264" t="s">
        <v>384</v>
      </c>
      <c r="D168" s="251" t="s">
        <v>176</v>
      </c>
      <c r="E168" s="252">
        <v>1</v>
      </c>
      <c r="F168" s="253"/>
      <c r="G168" s="254">
        <f>ROUND(E168*F168,2)</f>
        <v>0</v>
      </c>
      <c r="H168" s="253"/>
      <c r="I168" s="254">
        <f>ROUND(E168*H168,2)</f>
        <v>0</v>
      </c>
      <c r="J168" s="253"/>
      <c r="K168" s="254">
        <f>ROUND(E168*J168,2)</f>
        <v>0</v>
      </c>
      <c r="L168" s="254">
        <v>15</v>
      </c>
      <c r="M168" s="254">
        <f>G168*(1+L168/100)</f>
        <v>0</v>
      </c>
      <c r="N168" s="252">
        <v>2.0000000000000001E-4</v>
      </c>
      <c r="O168" s="252">
        <f>ROUND(E168*N168,2)</f>
        <v>0</v>
      </c>
      <c r="P168" s="252">
        <v>0</v>
      </c>
      <c r="Q168" s="252">
        <f>ROUND(E168*P168,2)</f>
        <v>0</v>
      </c>
      <c r="R168" s="254" t="s">
        <v>311</v>
      </c>
      <c r="S168" s="254" t="s">
        <v>160</v>
      </c>
      <c r="T168" s="255" t="s">
        <v>202</v>
      </c>
      <c r="U168" s="226">
        <v>0.246</v>
      </c>
      <c r="V168" s="226">
        <f>ROUND(E168*U168,2)</f>
        <v>0.25</v>
      </c>
      <c r="W168" s="226"/>
      <c r="X168" s="226" t="s">
        <v>161</v>
      </c>
      <c r="Y168" s="215"/>
      <c r="Z168" s="215"/>
      <c r="AA168" s="215"/>
      <c r="AB168" s="215"/>
      <c r="AC168" s="215"/>
      <c r="AD168" s="215"/>
      <c r="AE168" s="215"/>
      <c r="AF168" s="215"/>
      <c r="AG168" s="215" t="s">
        <v>298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ht="20.399999999999999" outlineLevel="1">
      <c r="A169" s="249">
        <v>68</v>
      </c>
      <c r="B169" s="250" t="s">
        <v>385</v>
      </c>
      <c r="C169" s="264" t="s">
        <v>386</v>
      </c>
      <c r="D169" s="251" t="s">
        <v>176</v>
      </c>
      <c r="E169" s="252">
        <v>1</v>
      </c>
      <c r="F169" s="253"/>
      <c r="G169" s="254">
        <f>ROUND(E169*F169,2)</f>
        <v>0</v>
      </c>
      <c r="H169" s="253"/>
      <c r="I169" s="254">
        <f>ROUND(E169*H169,2)</f>
        <v>0</v>
      </c>
      <c r="J169" s="253"/>
      <c r="K169" s="254">
        <f>ROUND(E169*J169,2)</f>
        <v>0</v>
      </c>
      <c r="L169" s="254">
        <v>15</v>
      </c>
      <c r="M169" s="254">
        <f>G169*(1+L169/100)</f>
        <v>0</v>
      </c>
      <c r="N169" s="252">
        <v>2.5999999999999998E-4</v>
      </c>
      <c r="O169" s="252">
        <f>ROUND(E169*N169,2)</f>
        <v>0</v>
      </c>
      <c r="P169" s="252">
        <v>0</v>
      </c>
      <c r="Q169" s="252">
        <f>ROUND(E169*P169,2)</f>
        <v>0</v>
      </c>
      <c r="R169" s="254" t="s">
        <v>311</v>
      </c>
      <c r="S169" s="254" t="s">
        <v>160</v>
      </c>
      <c r="T169" s="255" t="s">
        <v>202</v>
      </c>
      <c r="U169" s="226">
        <v>0.246</v>
      </c>
      <c r="V169" s="226">
        <f>ROUND(E169*U169,2)</f>
        <v>0.25</v>
      </c>
      <c r="W169" s="226"/>
      <c r="X169" s="226" t="s">
        <v>161</v>
      </c>
      <c r="Y169" s="215"/>
      <c r="Z169" s="215"/>
      <c r="AA169" s="215"/>
      <c r="AB169" s="215"/>
      <c r="AC169" s="215"/>
      <c r="AD169" s="215"/>
      <c r="AE169" s="215"/>
      <c r="AF169" s="215"/>
      <c r="AG169" s="215" t="s">
        <v>298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ht="20.399999999999999" outlineLevel="1">
      <c r="A170" s="249">
        <v>69</v>
      </c>
      <c r="B170" s="250" t="s">
        <v>387</v>
      </c>
      <c r="C170" s="264" t="s">
        <v>388</v>
      </c>
      <c r="D170" s="251" t="s">
        <v>176</v>
      </c>
      <c r="E170" s="252">
        <v>1</v>
      </c>
      <c r="F170" s="253"/>
      <c r="G170" s="254">
        <f>ROUND(E170*F170,2)</f>
        <v>0</v>
      </c>
      <c r="H170" s="253"/>
      <c r="I170" s="254">
        <f>ROUND(E170*H170,2)</f>
        <v>0</v>
      </c>
      <c r="J170" s="253"/>
      <c r="K170" s="254">
        <f>ROUND(E170*J170,2)</f>
        <v>0</v>
      </c>
      <c r="L170" s="254">
        <v>15</v>
      </c>
      <c r="M170" s="254">
        <f>G170*(1+L170/100)</f>
        <v>0</v>
      </c>
      <c r="N170" s="252">
        <v>2.0000000000000001E-4</v>
      </c>
      <c r="O170" s="252">
        <f>ROUND(E170*N170,2)</f>
        <v>0</v>
      </c>
      <c r="P170" s="252">
        <v>0</v>
      </c>
      <c r="Q170" s="252">
        <f>ROUND(E170*P170,2)</f>
        <v>0</v>
      </c>
      <c r="R170" s="254" t="s">
        <v>311</v>
      </c>
      <c r="S170" s="254" t="s">
        <v>160</v>
      </c>
      <c r="T170" s="255" t="s">
        <v>202</v>
      </c>
      <c r="U170" s="226">
        <v>0.246</v>
      </c>
      <c r="V170" s="226">
        <f>ROUND(E170*U170,2)</f>
        <v>0.25</v>
      </c>
      <c r="W170" s="226"/>
      <c r="X170" s="226" t="s">
        <v>161</v>
      </c>
      <c r="Y170" s="215"/>
      <c r="Z170" s="215"/>
      <c r="AA170" s="215"/>
      <c r="AB170" s="215"/>
      <c r="AC170" s="215"/>
      <c r="AD170" s="215"/>
      <c r="AE170" s="215"/>
      <c r="AF170" s="215"/>
      <c r="AG170" s="215" t="s">
        <v>298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>
      <c r="A171" s="238">
        <v>70</v>
      </c>
      <c r="B171" s="239" t="s">
        <v>389</v>
      </c>
      <c r="C171" s="259" t="s">
        <v>390</v>
      </c>
      <c r="D171" s="240" t="s">
        <v>171</v>
      </c>
      <c r="E171" s="241">
        <v>0.36</v>
      </c>
      <c r="F171" s="242"/>
      <c r="G171" s="243">
        <f>ROUND(E171*F171,2)</f>
        <v>0</v>
      </c>
      <c r="H171" s="242"/>
      <c r="I171" s="243">
        <f>ROUND(E171*H171,2)</f>
        <v>0</v>
      </c>
      <c r="J171" s="242"/>
      <c r="K171" s="243">
        <f>ROUND(E171*J171,2)</f>
        <v>0</v>
      </c>
      <c r="L171" s="243">
        <v>15</v>
      </c>
      <c r="M171" s="243">
        <f>G171*(1+L171/100)</f>
        <v>0</v>
      </c>
      <c r="N171" s="241">
        <v>8.0000000000000007E-5</v>
      </c>
      <c r="O171" s="241">
        <f>ROUND(E171*N171,2)</f>
        <v>0</v>
      </c>
      <c r="P171" s="241">
        <v>0</v>
      </c>
      <c r="Q171" s="241">
        <f>ROUND(E171*P171,2)</f>
        <v>0</v>
      </c>
      <c r="R171" s="243" t="s">
        <v>391</v>
      </c>
      <c r="S171" s="243" t="s">
        <v>160</v>
      </c>
      <c r="T171" s="244" t="s">
        <v>202</v>
      </c>
      <c r="U171" s="226">
        <v>2.1</v>
      </c>
      <c r="V171" s="226">
        <f>ROUND(E171*U171,2)</f>
        <v>0.76</v>
      </c>
      <c r="W171" s="226"/>
      <c r="X171" s="226" t="s">
        <v>161</v>
      </c>
      <c r="Y171" s="215"/>
      <c r="Z171" s="215"/>
      <c r="AA171" s="215"/>
      <c r="AB171" s="215"/>
      <c r="AC171" s="215"/>
      <c r="AD171" s="215"/>
      <c r="AE171" s="215"/>
      <c r="AF171" s="215"/>
      <c r="AG171" s="215" t="s">
        <v>298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>
      <c r="A172" s="222"/>
      <c r="B172" s="223"/>
      <c r="C172" s="261" t="s">
        <v>744</v>
      </c>
      <c r="D172" s="228"/>
      <c r="E172" s="229">
        <v>0.36</v>
      </c>
      <c r="F172" s="226"/>
      <c r="G172" s="226"/>
      <c r="H172" s="226"/>
      <c r="I172" s="226"/>
      <c r="J172" s="226"/>
      <c r="K172" s="226"/>
      <c r="L172" s="226"/>
      <c r="M172" s="226"/>
      <c r="N172" s="225"/>
      <c r="O172" s="225"/>
      <c r="P172" s="225"/>
      <c r="Q172" s="225"/>
      <c r="R172" s="226"/>
      <c r="S172" s="226"/>
      <c r="T172" s="226"/>
      <c r="U172" s="226"/>
      <c r="V172" s="226"/>
      <c r="W172" s="226"/>
      <c r="X172" s="226"/>
      <c r="Y172" s="215"/>
      <c r="Z172" s="215"/>
      <c r="AA172" s="215"/>
      <c r="AB172" s="215"/>
      <c r="AC172" s="215"/>
      <c r="AD172" s="215"/>
      <c r="AE172" s="215"/>
      <c r="AF172" s="215"/>
      <c r="AG172" s="215" t="s">
        <v>166</v>
      </c>
      <c r="AH172" s="215">
        <v>0</v>
      </c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ht="20.399999999999999" outlineLevel="1">
      <c r="A173" s="249">
        <v>71</v>
      </c>
      <c r="B173" s="250" t="s">
        <v>402</v>
      </c>
      <c r="C173" s="264" t="s">
        <v>403</v>
      </c>
      <c r="D173" s="251" t="s">
        <v>176</v>
      </c>
      <c r="E173" s="252">
        <v>1</v>
      </c>
      <c r="F173" s="253"/>
      <c r="G173" s="254">
        <f>ROUND(E173*F173,2)</f>
        <v>0</v>
      </c>
      <c r="H173" s="253"/>
      <c r="I173" s="254">
        <f>ROUND(E173*H173,2)</f>
        <v>0</v>
      </c>
      <c r="J173" s="253"/>
      <c r="K173" s="254">
        <f>ROUND(E173*J173,2)</f>
        <v>0</v>
      </c>
      <c r="L173" s="254">
        <v>15</v>
      </c>
      <c r="M173" s="254">
        <f>G173*(1+L173/100)</f>
        <v>0</v>
      </c>
      <c r="N173" s="252">
        <v>0.1</v>
      </c>
      <c r="O173" s="252">
        <f>ROUND(E173*N173,2)</f>
        <v>0.1</v>
      </c>
      <c r="P173" s="252">
        <v>0</v>
      </c>
      <c r="Q173" s="252">
        <f>ROUND(E173*P173,2)</f>
        <v>0</v>
      </c>
      <c r="R173" s="254"/>
      <c r="S173" s="254" t="s">
        <v>201</v>
      </c>
      <c r="T173" s="255" t="s">
        <v>202</v>
      </c>
      <c r="U173" s="226">
        <v>0</v>
      </c>
      <c r="V173" s="226">
        <f>ROUND(E173*U173,2)</f>
        <v>0</v>
      </c>
      <c r="W173" s="226"/>
      <c r="X173" s="226" t="s">
        <v>247</v>
      </c>
      <c r="Y173" s="215"/>
      <c r="Z173" s="215"/>
      <c r="AA173" s="215"/>
      <c r="AB173" s="215"/>
      <c r="AC173" s="215"/>
      <c r="AD173" s="215"/>
      <c r="AE173" s="215"/>
      <c r="AF173" s="215"/>
      <c r="AG173" s="215" t="s">
        <v>745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>
      <c r="A174" s="249">
        <v>72</v>
      </c>
      <c r="B174" s="250" t="s">
        <v>393</v>
      </c>
      <c r="C174" s="264" t="s">
        <v>394</v>
      </c>
      <c r="D174" s="251" t="s">
        <v>176</v>
      </c>
      <c r="E174" s="252">
        <v>1</v>
      </c>
      <c r="F174" s="253"/>
      <c r="G174" s="254">
        <f>ROUND(E174*F174,2)</f>
        <v>0</v>
      </c>
      <c r="H174" s="253"/>
      <c r="I174" s="254">
        <f>ROUND(E174*H174,2)</f>
        <v>0</v>
      </c>
      <c r="J174" s="253"/>
      <c r="K174" s="254">
        <f>ROUND(E174*J174,2)</f>
        <v>0</v>
      </c>
      <c r="L174" s="254">
        <v>15</v>
      </c>
      <c r="M174" s="254">
        <f>G174*(1+L174/100)</f>
        <v>0</v>
      </c>
      <c r="N174" s="252">
        <v>8.0000000000000004E-4</v>
      </c>
      <c r="O174" s="252">
        <f>ROUND(E174*N174,2)</f>
        <v>0</v>
      </c>
      <c r="P174" s="252">
        <v>0</v>
      </c>
      <c r="Q174" s="252">
        <f>ROUND(E174*P174,2)</f>
        <v>0</v>
      </c>
      <c r="R174" s="254" t="s">
        <v>209</v>
      </c>
      <c r="S174" s="254" t="s">
        <v>160</v>
      </c>
      <c r="T174" s="255" t="s">
        <v>202</v>
      </c>
      <c r="U174" s="226">
        <v>0</v>
      </c>
      <c r="V174" s="226">
        <f>ROUND(E174*U174,2)</f>
        <v>0</v>
      </c>
      <c r="W174" s="226"/>
      <c r="X174" s="226" t="s">
        <v>203</v>
      </c>
      <c r="Y174" s="215"/>
      <c r="Z174" s="215"/>
      <c r="AA174" s="215"/>
      <c r="AB174" s="215"/>
      <c r="AC174" s="215"/>
      <c r="AD174" s="215"/>
      <c r="AE174" s="215"/>
      <c r="AF174" s="215"/>
      <c r="AG174" s="215" t="s">
        <v>395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>
      <c r="A175" s="249">
        <v>73</v>
      </c>
      <c r="B175" s="250" t="s">
        <v>396</v>
      </c>
      <c r="C175" s="264" t="s">
        <v>397</v>
      </c>
      <c r="D175" s="251" t="s">
        <v>176</v>
      </c>
      <c r="E175" s="252">
        <v>1</v>
      </c>
      <c r="F175" s="253"/>
      <c r="G175" s="254">
        <f>ROUND(E175*F175,2)</f>
        <v>0</v>
      </c>
      <c r="H175" s="253"/>
      <c r="I175" s="254">
        <f>ROUND(E175*H175,2)</f>
        <v>0</v>
      </c>
      <c r="J175" s="253"/>
      <c r="K175" s="254">
        <f>ROUND(E175*J175,2)</f>
        <v>0</v>
      </c>
      <c r="L175" s="254">
        <v>15</v>
      </c>
      <c r="M175" s="254">
        <f>G175*(1+L175/100)</f>
        <v>0</v>
      </c>
      <c r="N175" s="252">
        <v>4.5999999999999999E-2</v>
      </c>
      <c r="O175" s="252">
        <f>ROUND(E175*N175,2)</f>
        <v>0.05</v>
      </c>
      <c r="P175" s="252">
        <v>0</v>
      </c>
      <c r="Q175" s="252">
        <f>ROUND(E175*P175,2)</f>
        <v>0</v>
      </c>
      <c r="R175" s="254"/>
      <c r="S175" s="254" t="s">
        <v>201</v>
      </c>
      <c r="T175" s="255" t="s">
        <v>202</v>
      </c>
      <c r="U175" s="226">
        <v>0</v>
      </c>
      <c r="V175" s="226">
        <f>ROUND(E175*U175,2)</f>
        <v>0</v>
      </c>
      <c r="W175" s="226"/>
      <c r="X175" s="226" t="s">
        <v>203</v>
      </c>
      <c r="Y175" s="215"/>
      <c r="Z175" s="215"/>
      <c r="AA175" s="215"/>
      <c r="AB175" s="215"/>
      <c r="AC175" s="215"/>
      <c r="AD175" s="215"/>
      <c r="AE175" s="215"/>
      <c r="AF175" s="215"/>
      <c r="AG175" s="215" t="s">
        <v>395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>
      <c r="A176" s="249">
        <v>74</v>
      </c>
      <c r="B176" s="250" t="s">
        <v>398</v>
      </c>
      <c r="C176" s="264" t="s">
        <v>399</v>
      </c>
      <c r="D176" s="251" t="s">
        <v>176</v>
      </c>
      <c r="E176" s="252">
        <v>1</v>
      </c>
      <c r="F176" s="253"/>
      <c r="G176" s="254">
        <f>ROUND(E176*F176,2)</f>
        <v>0</v>
      </c>
      <c r="H176" s="253"/>
      <c r="I176" s="254">
        <f>ROUND(E176*H176,2)</f>
        <v>0</v>
      </c>
      <c r="J176" s="253"/>
      <c r="K176" s="254">
        <f>ROUND(E176*J176,2)</f>
        <v>0</v>
      </c>
      <c r="L176" s="254">
        <v>15</v>
      </c>
      <c r="M176" s="254">
        <f>G176*(1+L176/100)</f>
        <v>0</v>
      </c>
      <c r="N176" s="252">
        <v>0.01</v>
      </c>
      <c r="O176" s="252">
        <f>ROUND(E176*N176,2)</f>
        <v>0.01</v>
      </c>
      <c r="P176" s="252">
        <v>0</v>
      </c>
      <c r="Q176" s="252">
        <f>ROUND(E176*P176,2)</f>
        <v>0</v>
      </c>
      <c r="R176" s="254"/>
      <c r="S176" s="254" t="s">
        <v>201</v>
      </c>
      <c r="T176" s="255" t="s">
        <v>202</v>
      </c>
      <c r="U176" s="226">
        <v>0</v>
      </c>
      <c r="V176" s="226">
        <f>ROUND(E176*U176,2)</f>
        <v>0</v>
      </c>
      <c r="W176" s="226"/>
      <c r="X176" s="226" t="s">
        <v>203</v>
      </c>
      <c r="Y176" s="215"/>
      <c r="Z176" s="215"/>
      <c r="AA176" s="215"/>
      <c r="AB176" s="215"/>
      <c r="AC176" s="215"/>
      <c r="AD176" s="215"/>
      <c r="AE176" s="215"/>
      <c r="AF176" s="215"/>
      <c r="AG176" s="215" t="s">
        <v>395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ht="20.399999999999999" outlineLevel="1">
      <c r="A177" s="238">
        <v>75</v>
      </c>
      <c r="B177" s="239" t="s">
        <v>400</v>
      </c>
      <c r="C177" s="259" t="s">
        <v>401</v>
      </c>
      <c r="D177" s="240" t="s">
        <v>176</v>
      </c>
      <c r="E177" s="241">
        <v>1</v>
      </c>
      <c r="F177" s="242"/>
      <c r="G177" s="243">
        <f>ROUND(E177*F177,2)</f>
        <v>0</v>
      </c>
      <c r="H177" s="242"/>
      <c r="I177" s="243">
        <f>ROUND(E177*H177,2)</f>
        <v>0</v>
      </c>
      <c r="J177" s="242"/>
      <c r="K177" s="243">
        <f>ROUND(E177*J177,2)</f>
        <v>0</v>
      </c>
      <c r="L177" s="243">
        <v>15</v>
      </c>
      <c r="M177" s="243">
        <f>G177*(1+L177/100)</f>
        <v>0</v>
      </c>
      <c r="N177" s="241">
        <v>1.2999999999999999E-2</v>
      </c>
      <c r="O177" s="241">
        <f>ROUND(E177*N177,2)</f>
        <v>0.01</v>
      </c>
      <c r="P177" s="241">
        <v>0</v>
      </c>
      <c r="Q177" s="241">
        <f>ROUND(E177*P177,2)</f>
        <v>0</v>
      </c>
      <c r="R177" s="243" t="s">
        <v>209</v>
      </c>
      <c r="S177" s="243" t="s">
        <v>160</v>
      </c>
      <c r="T177" s="244" t="s">
        <v>202</v>
      </c>
      <c r="U177" s="226">
        <v>0</v>
      </c>
      <c r="V177" s="226">
        <f>ROUND(E177*U177,2)</f>
        <v>0</v>
      </c>
      <c r="W177" s="226"/>
      <c r="X177" s="226" t="s">
        <v>203</v>
      </c>
      <c r="Y177" s="215"/>
      <c r="Z177" s="215"/>
      <c r="AA177" s="215"/>
      <c r="AB177" s="215"/>
      <c r="AC177" s="215"/>
      <c r="AD177" s="215"/>
      <c r="AE177" s="215"/>
      <c r="AF177" s="215"/>
      <c r="AG177" s="215" t="s">
        <v>395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>
      <c r="A178" s="222">
        <v>76</v>
      </c>
      <c r="B178" s="223" t="s">
        <v>404</v>
      </c>
      <c r="C178" s="265" t="s">
        <v>405</v>
      </c>
      <c r="D178" s="224" t="s">
        <v>0</v>
      </c>
      <c r="E178" s="256"/>
      <c r="F178" s="227"/>
      <c r="G178" s="226">
        <f>ROUND(E178*F178,2)</f>
        <v>0</v>
      </c>
      <c r="H178" s="227"/>
      <c r="I178" s="226">
        <f>ROUND(E178*H178,2)</f>
        <v>0</v>
      </c>
      <c r="J178" s="227"/>
      <c r="K178" s="226">
        <f>ROUND(E178*J178,2)</f>
        <v>0</v>
      </c>
      <c r="L178" s="226">
        <v>15</v>
      </c>
      <c r="M178" s="226">
        <f>G178*(1+L178/100)</f>
        <v>0</v>
      </c>
      <c r="N178" s="225">
        <v>0</v>
      </c>
      <c r="O178" s="225">
        <f>ROUND(E178*N178,2)</f>
        <v>0</v>
      </c>
      <c r="P178" s="225">
        <v>0</v>
      </c>
      <c r="Q178" s="225">
        <f>ROUND(E178*P178,2)</f>
        <v>0</v>
      </c>
      <c r="R178" s="226" t="s">
        <v>311</v>
      </c>
      <c r="S178" s="226" t="s">
        <v>160</v>
      </c>
      <c r="T178" s="226" t="s">
        <v>160</v>
      </c>
      <c r="U178" s="226">
        <v>0</v>
      </c>
      <c r="V178" s="226">
        <f>ROUND(E178*U178,2)</f>
        <v>0</v>
      </c>
      <c r="W178" s="226"/>
      <c r="X178" s="226" t="s">
        <v>288</v>
      </c>
      <c r="Y178" s="215"/>
      <c r="Z178" s="215"/>
      <c r="AA178" s="215"/>
      <c r="AB178" s="215"/>
      <c r="AC178" s="215"/>
      <c r="AD178" s="215"/>
      <c r="AE178" s="215"/>
      <c r="AF178" s="215"/>
      <c r="AG178" s="215" t="s">
        <v>289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>
      <c r="A179" s="222"/>
      <c r="B179" s="223"/>
      <c r="C179" s="266" t="s">
        <v>347</v>
      </c>
      <c r="D179" s="257"/>
      <c r="E179" s="257"/>
      <c r="F179" s="257"/>
      <c r="G179" s="257"/>
      <c r="H179" s="226"/>
      <c r="I179" s="226"/>
      <c r="J179" s="226"/>
      <c r="K179" s="226"/>
      <c r="L179" s="226"/>
      <c r="M179" s="226"/>
      <c r="N179" s="225"/>
      <c r="O179" s="225"/>
      <c r="P179" s="225"/>
      <c r="Q179" s="225"/>
      <c r="R179" s="226"/>
      <c r="S179" s="226"/>
      <c r="T179" s="226"/>
      <c r="U179" s="226"/>
      <c r="V179" s="226"/>
      <c r="W179" s="226"/>
      <c r="X179" s="226"/>
      <c r="Y179" s="215"/>
      <c r="Z179" s="215"/>
      <c r="AA179" s="215"/>
      <c r="AB179" s="215"/>
      <c r="AC179" s="215"/>
      <c r="AD179" s="215"/>
      <c r="AE179" s="215"/>
      <c r="AF179" s="215"/>
      <c r="AG179" s="215" t="s">
        <v>164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>
      <c r="A180" s="231" t="s">
        <v>154</v>
      </c>
      <c r="B180" s="232" t="s">
        <v>101</v>
      </c>
      <c r="C180" s="258" t="s">
        <v>102</v>
      </c>
      <c r="D180" s="233"/>
      <c r="E180" s="234"/>
      <c r="F180" s="235"/>
      <c r="G180" s="235">
        <f>SUMIF(AG181:AG186,"&lt;&gt;NOR",G181:G186)</f>
        <v>0</v>
      </c>
      <c r="H180" s="235"/>
      <c r="I180" s="235">
        <f>SUM(I181:I186)</f>
        <v>0</v>
      </c>
      <c r="J180" s="235"/>
      <c r="K180" s="235">
        <f>SUM(K181:K186)</f>
        <v>0</v>
      </c>
      <c r="L180" s="235"/>
      <c r="M180" s="235">
        <f>SUM(M181:M186)</f>
        <v>0</v>
      </c>
      <c r="N180" s="234"/>
      <c r="O180" s="234">
        <f>SUM(O181:O186)</f>
        <v>0</v>
      </c>
      <c r="P180" s="234"/>
      <c r="Q180" s="234">
        <f>SUM(Q181:Q186)</f>
        <v>0</v>
      </c>
      <c r="R180" s="235"/>
      <c r="S180" s="235"/>
      <c r="T180" s="236"/>
      <c r="U180" s="230"/>
      <c r="V180" s="230">
        <f>SUM(V181:V186)</f>
        <v>1.98</v>
      </c>
      <c r="W180" s="230"/>
      <c r="X180" s="230"/>
      <c r="AG180" t="s">
        <v>155</v>
      </c>
    </row>
    <row r="181" spans="1:60" outlineLevel="1">
      <c r="A181" s="249">
        <v>77</v>
      </c>
      <c r="B181" s="250" t="s">
        <v>406</v>
      </c>
      <c r="C181" s="264" t="s">
        <v>407</v>
      </c>
      <c r="D181" s="251" t="s">
        <v>176</v>
      </c>
      <c r="E181" s="252">
        <v>2</v>
      </c>
      <c r="F181" s="253"/>
      <c r="G181" s="254">
        <f>ROUND(E181*F181,2)</f>
        <v>0</v>
      </c>
      <c r="H181" s="253"/>
      <c r="I181" s="254">
        <f>ROUND(E181*H181,2)</f>
        <v>0</v>
      </c>
      <c r="J181" s="253"/>
      <c r="K181" s="254">
        <f>ROUND(E181*J181,2)</f>
        <v>0</v>
      </c>
      <c r="L181" s="254">
        <v>15</v>
      </c>
      <c r="M181" s="254">
        <f>G181*(1+L181/100)</f>
        <v>0</v>
      </c>
      <c r="N181" s="252">
        <v>0</v>
      </c>
      <c r="O181" s="252">
        <f>ROUND(E181*N181,2)</f>
        <v>0</v>
      </c>
      <c r="P181" s="252">
        <v>2E-3</v>
      </c>
      <c r="Q181" s="252">
        <f>ROUND(E181*P181,2)</f>
        <v>0</v>
      </c>
      <c r="R181" s="254" t="s">
        <v>408</v>
      </c>
      <c r="S181" s="254" t="s">
        <v>160</v>
      </c>
      <c r="T181" s="255" t="s">
        <v>160</v>
      </c>
      <c r="U181" s="226">
        <v>0.48749999999999999</v>
      </c>
      <c r="V181" s="226">
        <f>ROUND(E181*U181,2)</f>
        <v>0.98</v>
      </c>
      <c r="W181" s="226"/>
      <c r="X181" s="226" t="s">
        <v>161</v>
      </c>
      <c r="Y181" s="215"/>
      <c r="Z181" s="215"/>
      <c r="AA181" s="215"/>
      <c r="AB181" s="215"/>
      <c r="AC181" s="215"/>
      <c r="AD181" s="215"/>
      <c r="AE181" s="215"/>
      <c r="AF181" s="215"/>
      <c r="AG181" s="215" t="s">
        <v>162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ht="20.399999999999999" outlineLevel="1">
      <c r="A182" s="249">
        <v>78</v>
      </c>
      <c r="B182" s="250" t="s">
        <v>409</v>
      </c>
      <c r="C182" s="264" t="s">
        <v>410</v>
      </c>
      <c r="D182" s="251" t="s">
        <v>176</v>
      </c>
      <c r="E182" s="252">
        <v>2</v>
      </c>
      <c r="F182" s="253"/>
      <c r="G182" s="254">
        <f>ROUND(E182*F182,2)</f>
        <v>0</v>
      </c>
      <c r="H182" s="253"/>
      <c r="I182" s="254">
        <f>ROUND(E182*H182,2)</f>
        <v>0</v>
      </c>
      <c r="J182" s="253"/>
      <c r="K182" s="254">
        <f>ROUND(E182*J182,2)</f>
        <v>0</v>
      </c>
      <c r="L182" s="254">
        <v>15</v>
      </c>
      <c r="M182" s="254">
        <f>G182*(1+L182/100)</f>
        <v>0</v>
      </c>
      <c r="N182" s="252">
        <v>0</v>
      </c>
      <c r="O182" s="252">
        <f>ROUND(E182*N182,2)</f>
        <v>0</v>
      </c>
      <c r="P182" s="252">
        <v>0</v>
      </c>
      <c r="Q182" s="252">
        <f>ROUND(E182*P182,2)</f>
        <v>0</v>
      </c>
      <c r="R182" s="254" t="s">
        <v>408</v>
      </c>
      <c r="S182" s="254" t="s">
        <v>160</v>
      </c>
      <c r="T182" s="255" t="s">
        <v>160</v>
      </c>
      <c r="U182" s="226">
        <v>0.5</v>
      </c>
      <c r="V182" s="226">
        <f>ROUND(E182*U182,2)</f>
        <v>1</v>
      </c>
      <c r="W182" s="226"/>
      <c r="X182" s="226" t="s">
        <v>161</v>
      </c>
      <c r="Y182" s="215"/>
      <c r="Z182" s="215"/>
      <c r="AA182" s="215"/>
      <c r="AB182" s="215"/>
      <c r="AC182" s="215"/>
      <c r="AD182" s="215"/>
      <c r="AE182" s="215"/>
      <c r="AF182" s="215"/>
      <c r="AG182" s="215" t="s">
        <v>162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>
      <c r="A183" s="249">
        <v>79</v>
      </c>
      <c r="B183" s="250" t="s">
        <v>411</v>
      </c>
      <c r="C183" s="264" t="s">
        <v>412</v>
      </c>
      <c r="D183" s="251" t="s">
        <v>186</v>
      </c>
      <c r="E183" s="252">
        <v>1.4</v>
      </c>
      <c r="F183" s="253"/>
      <c r="G183" s="254">
        <f>ROUND(E183*F183,2)</f>
        <v>0</v>
      </c>
      <c r="H183" s="253"/>
      <c r="I183" s="254">
        <f>ROUND(E183*H183,2)</f>
        <v>0</v>
      </c>
      <c r="J183" s="253"/>
      <c r="K183" s="254">
        <f>ROUND(E183*J183,2)</f>
        <v>0</v>
      </c>
      <c r="L183" s="254">
        <v>15</v>
      </c>
      <c r="M183" s="254">
        <f>G183*(1+L183/100)</f>
        <v>0</v>
      </c>
      <c r="N183" s="252">
        <v>0</v>
      </c>
      <c r="O183" s="252">
        <f>ROUND(E183*N183,2)</f>
        <v>0</v>
      </c>
      <c r="P183" s="252">
        <v>0</v>
      </c>
      <c r="Q183" s="252">
        <f>ROUND(E183*P183,2)</f>
        <v>0</v>
      </c>
      <c r="R183" s="254"/>
      <c r="S183" s="254" t="s">
        <v>201</v>
      </c>
      <c r="T183" s="255" t="s">
        <v>202</v>
      </c>
      <c r="U183" s="226">
        <v>0</v>
      </c>
      <c r="V183" s="226">
        <f>ROUND(E183*U183,2)</f>
        <v>0</v>
      </c>
      <c r="W183" s="226"/>
      <c r="X183" s="226" t="s">
        <v>161</v>
      </c>
      <c r="Y183" s="215"/>
      <c r="Z183" s="215"/>
      <c r="AA183" s="215"/>
      <c r="AB183" s="215"/>
      <c r="AC183" s="215"/>
      <c r="AD183" s="215"/>
      <c r="AE183" s="215"/>
      <c r="AF183" s="215"/>
      <c r="AG183" s="215" t="s">
        <v>162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ht="30.6" outlineLevel="1">
      <c r="A184" s="238">
        <v>80</v>
      </c>
      <c r="B184" s="239" t="s">
        <v>413</v>
      </c>
      <c r="C184" s="259" t="s">
        <v>414</v>
      </c>
      <c r="D184" s="240" t="s">
        <v>176</v>
      </c>
      <c r="E184" s="241">
        <v>2</v>
      </c>
      <c r="F184" s="242"/>
      <c r="G184" s="243">
        <f>ROUND(E184*F184,2)</f>
        <v>0</v>
      </c>
      <c r="H184" s="242"/>
      <c r="I184" s="243">
        <f>ROUND(E184*H184,2)</f>
        <v>0</v>
      </c>
      <c r="J184" s="242"/>
      <c r="K184" s="243">
        <f>ROUND(E184*J184,2)</f>
        <v>0</v>
      </c>
      <c r="L184" s="243">
        <v>15</v>
      </c>
      <c r="M184" s="243">
        <f>G184*(1+L184/100)</f>
        <v>0</v>
      </c>
      <c r="N184" s="241">
        <v>5.9000000000000003E-4</v>
      </c>
      <c r="O184" s="241">
        <f>ROUND(E184*N184,2)</f>
        <v>0</v>
      </c>
      <c r="P184" s="241">
        <v>0</v>
      </c>
      <c r="Q184" s="241">
        <f>ROUND(E184*P184,2)</f>
        <v>0</v>
      </c>
      <c r="R184" s="243" t="s">
        <v>209</v>
      </c>
      <c r="S184" s="243" t="s">
        <v>415</v>
      </c>
      <c r="T184" s="244" t="s">
        <v>415</v>
      </c>
      <c r="U184" s="226">
        <v>0</v>
      </c>
      <c r="V184" s="226">
        <f>ROUND(E184*U184,2)</f>
        <v>0</v>
      </c>
      <c r="W184" s="226"/>
      <c r="X184" s="226" t="s">
        <v>203</v>
      </c>
      <c r="Y184" s="215"/>
      <c r="Z184" s="215"/>
      <c r="AA184" s="215"/>
      <c r="AB184" s="215"/>
      <c r="AC184" s="215"/>
      <c r="AD184" s="215"/>
      <c r="AE184" s="215"/>
      <c r="AF184" s="215"/>
      <c r="AG184" s="215" t="s">
        <v>204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>
      <c r="A185" s="222">
        <v>81</v>
      </c>
      <c r="B185" s="223" t="s">
        <v>416</v>
      </c>
      <c r="C185" s="265" t="s">
        <v>417</v>
      </c>
      <c r="D185" s="224" t="s">
        <v>0</v>
      </c>
      <c r="E185" s="256"/>
      <c r="F185" s="227"/>
      <c r="G185" s="226">
        <f>ROUND(E185*F185,2)</f>
        <v>0</v>
      </c>
      <c r="H185" s="227"/>
      <c r="I185" s="226">
        <f>ROUND(E185*H185,2)</f>
        <v>0</v>
      </c>
      <c r="J185" s="227"/>
      <c r="K185" s="226">
        <f>ROUND(E185*J185,2)</f>
        <v>0</v>
      </c>
      <c r="L185" s="226">
        <v>15</v>
      </c>
      <c r="M185" s="226">
        <f>G185*(1+L185/100)</f>
        <v>0</v>
      </c>
      <c r="N185" s="225">
        <v>0</v>
      </c>
      <c r="O185" s="225">
        <f>ROUND(E185*N185,2)</f>
        <v>0</v>
      </c>
      <c r="P185" s="225">
        <v>0</v>
      </c>
      <c r="Q185" s="225">
        <f>ROUND(E185*P185,2)</f>
        <v>0</v>
      </c>
      <c r="R185" s="226" t="s">
        <v>408</v>
      </c>
      <c r="S185" s="226" t="s">
        <v>160</v>
      </c>
      <c r="T185" s="226" t="s">
        <v>160</v>
      </c>
      <c r="U185" s="226">
        <v>0</v>
      </c>
      <c r="V185" s="226">
        <f>ROUND(E185*U185,2)</f>
        <v>0</v>
      </c>
      <c r="W185" s="226"/>
      <c r="X185" s="226" t="s">
        <v>288</v>
      </c>
      <c r="Y185" s="215"/>
      <c r="Z185" s="215"/>
      <c r="AA185" s="215"/>
      <c r="AB185" s="215"/>
      <c r="AC185" s="215"/>
      <c r="AD185" s="215"/>
      <c r="AE185" s="215"/>
      <c r="AF185" s="215"/>
      <c r="AG185" s="215" t="s">
        <v>289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>
      <c r="A186" s="222"/>
      <c r="B186" s="223"/>
      <c r="C186" s="266" t="s">
        <v>347</v>
      </c>
      <c r="D186" s="257"/>
      <c r="E186" s="257"/>
      <c r="F186" s="257"/>
      <c r="G186" s="257"/>
      <c r="H186" s="226"/>
      <c r="I186" s="226"/>
      <c r="J186" s="226"/>
      <c r="K186" s="226"/>
      <c r="L186" s="226"/>
      <c r="M186" s="226"/>
      <c r="N186" s="225"/>
      <c r="O186" s="225"/>
      <c r="P186" s="225"/>
      <c r="Q186" s="225"/>
      <c r="R186" s="226"/>
      <c r="S186" s="226"/>
      <c r="T186" s="226"/>
      <c r="U186" s="226"/>
      <c r="V186" s="226"/>
      <c r="W186" s="226"/>
      <c r="X186" s="226"/>
      <c r="Y186" s="215"/>
      <c r="Z186" s="215"/>
      <c r="AA186" s="215"/>
      <c r="AB186" s="215"/>
      <c r="AC186" s="215"/>
      <c r="AD186" s="215"/>
      <c r="AE186" s="215"/>
      <c r="AF186" s="215"/>
      <c r="AG186" s="215" t="s">
        <v>164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>
      <c r="A187" s="231" t="s">
        <v>154</v>
      </c>
      <c r="B187" s="232" t="s">
        <v>105</v>
      </c>
      <c r="C187" s="258" t="s">
        <v>106</v>
      </c>
      <c r="D187" s="233"/>
      <c r="E187" s="234"/>
      <c r="F187" s="235"/>
      <c r="G187" s="235">
        <f>SUMIF(AG188:AG214,"&lt;&gt;NOR",G188:G214)</f>
        <v>0</v>
      </c>
      <c r="H187" s="235"/>
      <c r="I187" s="235">
        <f>SUM(I188:I214)</f>
        <v>0</v>
      </c>
      <c r="J187" s="235"/>
      <c r="K187" s="235">
        <f>SUM(K188:K214)</f>
        <v>0</v>
      </c>
      <c r="L187" s="235"/>
      <c r="M187" s="235">
        <f>SUM(M188:M214)</f>
        <v>0</v>
      </c>
      <c r="N187" s="234"/>
      <c r="O187" s="234">
        <f>SUM(O188:O214)</f>
        <v>7.0000000000000007E-2</v>
      </c>
      <c r="P187" s="234"/>
      <c r="Q187" s="234">
        <f>SUM(Q188:Q214)</f>
        <v>0.18000000000000002</v>
      </c>
      <c r="R187" s="235"/>
      <c r="S187" s="235"/>
      <c r="T187" s="236"/>
      <c r="U187" s="230"/>
      <c r="V187" s="230">
        <f>SUM(V188:V214)</f>
        <v>9.1900000000000013</v>
      </c>
      <c r="W187" s="230"/>
      <c r="X187" s="230"/>
      <c r="AG187" t="s">
        <v>155</v>
      </c>
    </row>
    <row r="188" spans="1:60" ht="20.399999999999999" outlineLevel="1">
      <c r="A188" s="249">
        <v>82</v>
      </c>
      <c r="B188" s="250" t="s">
        <v>429</v>
      </c>
      <c r="C188" s="264" t="s">
        <v>430</v>
      </c>
      <c r="D188" s="251" t="s">
        <v>176</v>
      </c>
      <c r="E188" s="252">
        <v>4</v>
      </c>
      <c r="F188" s="253"/>
      <c r="G188" s="254">
        <f>ROUND(E188*F188,2)</f>
        <v>0</v>
      </c>
      <c r="H188" s="253"/>
      <c r="I188" s="254">
        <f>ROUND(E188*H188,2)</f>
        <v>0</v>
      </c>
      <c r="J188" s="253"/>
      <c r="K188" s="254">
        <f>ROUND(E188*J188,2)</f>
        <v>0</v>
      </c>
      <c r="L188" s="254">
        <v>15</v>
      </c>
      <c r="M188" s="254">
        <f>G188*(1+L188/100)</f>
        <v>0</v>
      </c>
      <c r="N188" s="252">
        <v>0</v>
      </c>
      <c r="O188" s="252">
        <f>ROUND(E188*N188,2)</f>
        <v>0</v>
      </c>
      <c r="P188" s="252">
        <v>0</v>
      </c>
      <c r="Q188" s="252">
        <f>ROUND(E188*P188,2)</f>
        <v>0</v>
      </c>
      <c r="R188" s="254" t="s">
        <v>431</v>
      </c>
      <c r="S188" s="254" t="s">
        <v>160</v>
      </c>
      <c r="T188" s="255" t="s">
        <v>160</v>
      </c>
      <c r="U188" s="226">
        <v>1.45</v>
      </c>
      <c r="V188" s="226">
        <f>ROUND(E188*U188,2)</f>
        <v>5.8</v>
      </c>
      <c r="W188" s="226"/>
      <c r="X188" s="226" t="s">
        <v>161</v>
      </c>
      <c r="Y188" s="215"/>
      <c r="Z188" s="215"/>
      <c r="AA188" s="215"/>
      <c r="AB188" s="215"/>
      <c r="AC188" s="215"/>
      <c r="AD188" s="215"/>
      <c r="AE188" s="215"/>
      <c r="AF188" s="215"/>
      <c r="AG188" s="215" t="s">
        <v>162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>
      <c r="A189" s="249">
        <v>83</v>
      </c>
      <c r="B189" s="250" t="s">
        <v>432</v>
      </c>
      <c r="C189" s="264" t="s">
        <v>433</v>
      </c>
      <c r="D189" s="251" t="s">
        <v>176</v>
      </c>
      <c r="E189" s="252">
        <v>4</v>
      </c>
      <c r="F189" s="253"/>
      <c r="G189" s="254">
        <f>ROUND(E189*F189,2)</f>
        <v>0</v>
      </c>
      <c r="H189" s="253"/>
      <c r="I189" s="254">
        <f>ROUND(E189*H189,2)</f>
        <v>0</v>
      </c>
      <c r="J189" s="253"/>
      <c r="K189" s="254">
        <f>ROUND(E189*J189,2)</f>
        <v>0</v>
      </c>
      <c r="L189" s="254">
        <v>15</v>
      </c>
      <c r="M189" s="254">
        <f>G189*(1+L189/100)</f>
        <v>0</v>
      </c>
      <c r="N189" s="252">
        <v>0</v>
      </c>
      <c r="O189" s="252">
        <f>ROUND(E189*N189,2)</f>
        <v>0</v>
      </c>
      <c r="P189" s="252">
        <v>1.8E-3</v>
      </c>
      <c r="Q189" s="252">
        <f>ROUND(E189*P189,2)</f>
        <v>0.01</v>
      </c>
      <c r="R189" s="254" t="s">
        <v>431</v>
      </c>
      <c r="S189" s="254" t="s">
        <v>160</v>
      </c>
      <c r="T189" s="255" t="s">
        <v>202</v>
      </c>
      <c r="U189" s="226">
        <v>0.11</v>
      </c>
      <c r="V189" s="226">
        <f>ROUND(E189*U189,2)</f>
        <v>0.44</v>
      </c>
      <c r="W189" s="226"/>
      <c r="X189" s="226" t="s">
        <v>161</v>
      </c>
      <c r="Y189" s="215"/>
      <c r="Z189" s="215"/>
      <c r="AA189" s="215"/>
      <c r="AB189" s="215"/>
      <c r="AC189" s="215"/>
      <c r="AD189" s="215"/>
      <c r="AE189" s="215"/>
      <c r="AF189" s="215"/>
      <c r="AG189" s="215" t="s">
        <v>298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>
      <c r="A190" s="249">
        <v>84</v>
      </c>
      <c r="B190" s="250" t="s">
        <v>434</v>
      </c>
      <c r="C190" s="264" t="s">
        <v>435</v>
      </c>
      <c r="D190" s="251" t="s">
        <v>176</v>
      </c>
      <c r="E190" s="252">
        <v>1</v>
      </c>
      <c r="F190" s="253"/>
      <c r="G190" s="254">
        <f>ROUND(E190*F190,2)</f>
        <v>0</v>
      </c>
      <c r="H190" s="253"/>
      <c r="I190" s="254">
        <f>ROUND(E190*H190,2)</f>
        <v>0</v>
      </c>
      <c r="J190" s="253"/>
      <c r="K190" s="254">
        <f>ROUND(E190*J190,2)</f>
        <v>0</v>
      </c>
      <c r="L190" s="254">
        <v>15</v>
      </c>
      <c r="M190" s="254">
        <f>G190*(1+L190/100)</f>
        <v>0</v>
      </c>
      <c r="N190" s="252">
        <v>0</v>
      </c>
      <c r="O190" s="252">
        <f>ROUND(E190*N190,2)</f>
        <v>0</v>
      </c>
      <c r="P190" s="252">
        <v>0.17399999999999999</v>
      </c>
      <c r="Q190" s="252">
        <f>ROUND(E190*P190,2)</f>
        <v>0.17</v>
      </c>
      <c r="R190" s="254" t="s">
        <v>431</v>
      </c>
      <c r="S190" s="254" t="s">
        <v>160</v>
      </c>
      <c r="T190" s="255" t="s">
        <v>160</v>
      </c>
      <c r="U190" s="226">
        <v>0.95</v>
      </c>
      <c r="V190" s="226">
        <f>ROUND(E190*U190,2)</f>
        <v>0.95</v>
      </c>
      <c r="W190" s="226"/>
      <c r="X190" s="226" t="s">
        <v>161</v>
      </c>
      <c r="Y190" s="215"/>
      <c r="Z190" s="215"/>
      <c r="AA190" s="215"/>
      <c r="AB190" s="215"/>
      <c r="AC190" s="215"/>
      <c r="AD190" s="215"/>
      <c r="AE190" s="215"/>
      <c r="AF190" s="215"/>
      <c r="AG190" s="215" t="s">
        <v>162</v>
      </c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>
      <c r="A191" s="249">
        <v>85</v>
      </c>
      <c r="B191" s="250" t="s">
        <v>441</v>
      </c>
      <c r="C191" s="264" t="s">
        <v>442</v>
      </c>
      <c r="D191" s="251" t="s">
        <v>308</v>
      </c>
      <c r="E191" s="252">
        <v>1</v>
      </c>
      <c r="F191" s="253"/>
      <c r="G191" s="254">
        <f>ROUND(E191*F191,2)</f>
        <v>0</v>
      </c>
      <c r="H191" s="253"/>
      <c r="I191" s="254">
        <f>ROUND(E191*H191,2)</f>
        <v>0</v>
      </c>
      <c r="J191" s="253"/>
      <c r="K191" s="254">
        <f>ROUND(E191*J191,2)</f>
        <v>0</v>
      </c>
      <c r="L191" s="254">
        <v>15</v>
      </c>
      <c r="M191" s="254">
        <f>G191*(1+L191/100)</f>
        <v>0</v>
      </c>
      <c r="N191" s="252">
        <v>0</v>
      </c>
      <c r="O191" s="252">
        <f>ROUND(E191*N191,2)</f>
        <v>0</v>
      </c>
      <c r="P191" s="252">
        <v>0</v>
      </c>
      <c r="Q191" s="252">
        <f>ROUND(E191*P191,2)</f>
        <v>0</v>
      </c>
      <c r="R191" s="254"/>
      <c r="S191" s="254" t="s">
        <v>201</v>
      </c>
      <c r="T191" s="255" t="s">
        <v>202</v>
      </c>
      <c r="U191" s="226">
        <v>0</v>
      </c>
      <c r="V191" s="226">
        <f>ROUND(E191*U191,2)</f>
        <v>0</v>
      </c>
      <c r="W191" s="226"/>
      <c r="X191" s="226" t="s">
        <v>161</v>
      </c>
      <c r="Y191" s="215"/>
      <c r="Z191" s="215"/>
      <c r="AA191" s="215"/>
      <c r="AB191" s="215"/>
      <c r="AC191" s="215"/>
      <c r="AD191" s="215"/>
      <c r="AE191" s="215"/>
      <c r="AF191" s="215"/>
      <c r="AG191" s="215" t="s">
        <v>298</v>
      </c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ht="20.399999999999999" outlineLevel="1">
      <c r="A192" s="249">
        <v>86</v>
      </c>
      <c r="B192" s="250" t="s">
        <v>443</v>
      </c>
      <c r="C192" s="264" t="s">
        <v>746</v>
      </c>
      <c r="D192" s="251" t="s">
        <v>176</v>
      </c>
      <c r="E192" s="252">
        <v>1</v>
      </c>
      <c r="F192" s="253"/>
      <c r="G192" s="254">
        <f>ROUND(E192*F192,2)</f>
        <v>0</v>
      </c>
      <c r="H192" s="253"/>
      <c r="I192" s="254">
        <f>ROUND(E192*H192,2)</f>
        <v>0</v>
      </c>
      <c r="J192" s="253"/>
      <c r="K192" s="254">
        <f>ROUND(E192*J192,2)</f>
        <v>0</v>
      </c>
      <c r="L192" s="254">
        <v>15</v>
      </c>
      <c r="M192" s="254">
        <f>G192*(1+L192/100)</f>
        <v>0</v>
      </c>
      <c r="N192" s="252">
        <v>0</v>
      </c>
      <c r="O192" s="252">
        <f>ROUND(E192*N192,2)</f>
        <v>0</v>
      </c>
      <c r="P192" s="252">
        <v>0</v>
      </c>
      <c r="Q192" s="252">
        <f>ROUND(E192*P192,2)</f>
        <v>0</v>
      </c>
      <c r="R192" s="254"/>
      <c r="S192" s="254" t="s">
        <v>201</v>
      </c>
      <c r="T192" s="255" t="s">
        <v>202</v>
      </c>
      <c r="U192" s="226">
        <v>0</v>
      </c>
      <c r="V192" s="226">
        <f>ROUND(E192*U192,2)</f>
        <v>0</v>
      </c>
      <c r="W192" s="226"/>
      <c r="X192" s="226" t="s">
        <v>161</v>
      </c>
      <c r="Y192" s="215"/>
      <c r="Z192" s="215"/>
      <c r="AA192" s="215"/>
      <c r="AB192" s="215"/>
      <c r="AC192" s="215"/>
      <c r="AD192" s="215"/>
      <c r="AE192" s="215"/>
      <c r="AF192" s="215"/>
      <c r="AG192" s="215" t="s">
        <v>298</v>
      </c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>
      <c r="A193" s="238">
        <v>87</v>
      </c>
      <c r="B193" s="239" t="s">
        <v>445</v>
      </c>
      <c r="C193" s="259" t="s">
        <v>446</v>
      </c>
      <c r="D193" s="240" t="s">
        <v>186</v>
      </c>
      <c r="E193" s="241">
        <v>2.6</v>
      </c>
      <c r="F193" s="242"/>
      <c r="G193" s="243">
        <f>ROUND(E193*F193,2)</f>
        <v>0</v>
      </c>
      <c r="H193" s="242"/>
      <c r="I193" s="243">
        <f>ROUND(E193*H193,2)</f>
        <v>0</v>
      </c>
      <c r="J193" s="242"/>
      <c r="K193" s="243">
        <f>ROUND(E193*J193,2)</f>
        <v>0</v>
      </c>
      <c r="L193" s="243">
        <v>15</v>
      </c>
      <c r="M193" s="243">
        <f>G193*(1+L193/100)</f>
        <v>0</v>
      </c>
      <c r="N193" s="241">
        <v>0</v>
      </c>
      <c r="O193" s="241">
        <f>ROUND(E193*N193,2)</f>
        <v>0</v>
      </c>
      <c r="P193" s="241">
        <v>0</v>
      </c>
      <c r="Q193" s="241">
        <f>ROUND(E193*P193,2)</f>
        <v>0</v>
      </c>
      <c r="R193" s="243"/>
      <c r="S193" s="243" t="s">
        <v>201</v>
      </c>
      <c r="T193" s="244" t="s">
        <v>202</v>
      </c>
      <c r="U193" s="226">
        <v>0</v>
      </c>
      <c r="V193" s="226">
        <f>ROUND(E193*U193,2)</f>
        <v>0</v>
      </c>
      <c r="W193" s="226"/>
      <c r="X193" s="226" t="s">
        <v>161</v>
      </c>
      <c r="Y193" s="215"/>
      <c r="Z193" s="215"/>
      <c r="AA193" s="215"/>
      <c r="AB193" s="215"/>
      <c r="AC193" s="215"/>
      <c r="AD193" s="215"/>
      <c r="AE193" s="215"/>
      <c r="AF193" s="215"/>
      <c r="AG193" s="215" t="s">
        <v>298</v>
      </c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>
      <c r="A194" s="222"/>
      <c r="B194" s="223"/>
      <c r="C194" s="261" t="s">
        <v>447</v>
      </c>
      <c r="D194" s="228"/>
      <c r="E194" s="229">
        <v>2.6</v>
      </c>
      <c r="F194" s="226"/>
      <c r="G194" s="226"/>
      <c r="H194" s="226"/>
      <c r="I194" s="226"/>
      <c r="J194" s="226"/>
      <c r="K194" s="226"/>
      <c r="L194" s="226"/>
      <c r="M194" s="226"/>
      <c r="N194" s="225"/>
      <c r="O194" s="225"/>
      <c r="P194" s="225"/>
      <c r="Q194" s="225"/>
      <c r="R194" s="226"/>
      <c r="S194" s="226"/>
      <c r="T194" s="226"/>
      <c r="U194" s="226"/>
      <c r="V194" s="226"/>
      <c r="W194" s="226"/>
      <c r="X194" s="226"/>
      <c r="Y194" s="215"/>
      <c r="Z194" s="215"/>
      <c r="AA194" s="215"/>
      <c r="AB194" s="215"/>
      <c r="AC194" s="215"/>
      <c r="AD194" s="215"/>
      <c r="AE194" s="215"/>
      <c r="AF194" s="215"/>
      <c r="AG194" s="215" t="s">
        <v>166</v>
      </c>
      <c r="AH194" s="215">
        <v>0</v>
      </c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>
      <c r="A195" s="222"/>
      <c r="B195" s="223"/>
      <c r="C195" s="261" t="s">
        <v>448</v>
      </c>
      <c r="D195" s="228"/>
      <c r="E195" s="229"/>
      <c r="F195" s="226"/>
      <c r="G195" s="226"/>
      <c r="H195" s="226"/>
      <c r="I195" s="226"/>
      <c r="J195" s="226"/>
      <c r="K195" s="226"/>
      <c r="L195" s="226"/>
      <c r="M195" s="226"/>
      <c r="N195" s="225"/>
      <c r="O195" s="225"/>
      <c r="P195" s="225"/>
      <c r="Q195" s="225"/>
      <c r="R195" s="226"/>
      <c r="S195" s="226"/>
      <c r="T195" s="226"/>
      <c r="U195" s="226"/>
      <c r="V195" s="226"/>
      <c r="W195" s="226"/>
      <c r="X195" s="226"/>
      <c r="Y195" s="215"/>
      <c r="Z195" s="215"/>
      <c r="AA195" s="215"/>
      <c r="AB195" s="215"/>
      <c r="AC195" s="215"/>
      <c r="AD195" s="215"/>
      <c r="AE195" s="215"/>
      <c r="AF195" s="215"/>
      <c r="AG195" s="215" t="s">
        <v>166</v>
      </c>
      <c r="AH195" s="215">
        <v>0</v>
      </c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>
      <c r="A196" s="222"/>
      <c r="B196" s="223"/>
      <c r="C196" s="261" t="s">
        <v>449</v>
      </c>
      <c r="D196" s="228"/>
      <c r="E196" s="229"/>
      <c r="F196" s="226"/>
      <c r="G196" s="226"/>
      <c r="H196" s="226"/>
      <c r="I196" s="226"/>
      <c r="J196" s="226"/>
      <c r="K196" s="226"/>
      <c r="L196" s="226"/>
      <c r="M196" s="226"/>
      <c r="N196" s="225"/>
      <c r="O196" s="225"/>
      <c r="P196" s="225"/>
      <c r="Q196" s="225"/>
      <c r="R196" s="226"/>
      <c r="S196" s="226"/>
      <c r="T196" s="226"/>
      <c r="U196" s="226"/>
      <c r="V196" s="226"/>
      <c r="W196" s="226"/>
      <c r="X196" s="226"/>
      <c r="Y196" s="215"/>
      <c r="Z196" s="215"/>
      <c r="AA196" s="215"/>
      <c r="AB196" s="215"/>
      <c r="AC196" s="215"/>
      <c r="AD196" s="215"/>
      <c r="AE196" s="215"/>
      <c r="AF196" s="215"/>
      <c r="AG196" s="215" t="s">
        <v>166</v>
      </c>
      <c r="AH196" s="215">
        <v>0</v>
      </c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>
      <c r="A197" s="222"/>
      <c r="B197" s="223"/>
      <c r="C197" s="261" t="s">
        <v>450</v>
      </c>
      <c r="D197" s="228"/>
      <c r="E197" s="229"/>
      <c r="F197" s="226"/>
      <c r="G197" s="226"/>
      <c r="H197" s="226"/>
      <c r="I197" s="226"/>
      <c r="J197" s="226"/>
      <c r="K197" s="226"/>
      <c r="L197" s="226"/>
      <c r="M197" s="226"/>
      <c r="N197" s="225"/>
      <c r="O197" s="225"/>
      <c r="P197" s="225"/>
      <c r="Q197" s="225"/>
      <c r="R197" s="226"/>
      <c r="S197" s="226"/>
      <c r="T197" s="226"/>
      <c r="U197" s="226"/>
      <c r="V197" s="226"/>
      <c r="W197" s="226"/>
      <c r="X197" s="226"/>
      <c r="Y197" s="215"/>
      <c r="Z197" s="215"/>
      <c r="AA197" s="215"/>
      <c r="AB197" s="215"/>
      <c r="AC197" s="215"/>
      <c r="AD197" s="215"/>
      <c r="AE197" s="215"/>
      <c r="AF197" s="215"/>
      <c r="AG197" s="215" t="s">
        <v>166</v>
      </c>
      <c r="AH197" s="215">
        <v>0</v>
      </c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1">
      <c r="A198" s="222"/>
      <c r="B198" s="223"/>
      <c r="C198" s="261" t="s">
        <v>451</v>
      </c>
      <c r="D198" s="228"/>
      <c r="E198" s="229"/>
      <c r="F198" s="226"/>
      <c r="G198" s="226"/>
      <c r="H198" s="226"/>
      <c r="I198" s="226"/>
      <c r="J198" s="226"/>
      <c r="K198" s="226"/>
      <c r="L198" s="226"/>
      <c r="M198" s="226"/>
      <c r="N198" s="225"/>
      <c r="O198" s="225"/>
      <c r="P198" s="225"/>
      <c r="Q198" s="225"/>
      <c r="R198" s="226"/>
      <c r="S198" s="226"/>
      <c r="T198" s="226"/>
      <c r="U198" s="226"/>
      <c r="V198" s="226"/>
      <c r="W198" s="226"/>
      <c r="X198" s="226"/>
      <c r="Y198" s="215"/>
      <c r="Z198" s="215"/>
      <c r="AA198" s="215"/>
      <c r="AB198" s="215"/>
      <c r="AC198" s="215"/>
      <c r="AD198" s="215"/>
      <c r="AE198" s="215"/>
      <c r="AF198" s="215"/>
      <c r="AG198" s="215" t="s">
        <v>166</v>
      </c>
      <c r="AH198" s="215">
        <v>0</v>
      </c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>
      <c r="A199" s="222"/>
      <c r="B199" s="223"/>
      <c r="C199" s="261" t="s">
        <v>452</v>
      </c>
      <c r="D199" s="228"/>
      <c r="E199" s="229"/>
      <c r="F199" s="226"/>
      <c r="G199" s="226"/>
      <c r="H199" s="226"/>
      <c r="I199" s="226"/>
      <c r="J199" s="226"/>
      <c r="K199" s="226"/>
      <c r="L199" s="226"/>
      <c r="M199" s="226"/>
      <c r="N199" s="225"/>
      <c r="O199" s="225"/>
      <c r="P199" s="225"/>
      <c r="Q199" s="225"/>
      <c r="R199" s="226"/>
      <c r="S199" s="226"/>
      <c r="T199" s="226"/>
      <c r="U199" s="226"/>
      <c r="V199" s="226"/>
      <c r="W199" s="226"/>
      <c r="X199" s="226"/>
      <c r="Y199" s="215"/>
      <c r="Z199" s="215"/>
      <c r="AA199" s="215"/>
      <c r="AB199" s="215"/>
      <c r="AC199" s="215"/>
      <c r="AD199" s="215"/>
      <c r="AE199" s="215"/>
      <c r="AF199" s="215"/>
      <c r="AG199" s="215" t="s">
        <v>166</v>
      </c>
      <c r="AH199" s="215">
        <v>0</v>
      </c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>
      <c r="A200" s="222"/>
      <c r="B200" s="223"/>
      <c r="C200" s="261" t="s">
        <v>453</v>
      </c>
      <c r="D200" s="228"/>
      <c r="E200" s="229"/>
      <c r="F200" s="226"/>
      <c r="G200" s="226"/>
      <c r="H200" s="226"/>
      <c r="I200" s="226"/>
      <c r="J200" s="226"/>
      <c r="K200" s="226"/>
      <c r="L200" s="226"/>
      <c r="M200" s="226"/>
      <c r="N200" s="225"/>
      <c r="O200" s="225"/>
      <c r="P200" s="225"/>
      <c r="Q200" s="225"/>
      <c r="R200" s="226"/>
      <c r="S200" s="226"/>
      <c r="T200" s="226"/>
      <c r="U200" s="226"/>
      <c r="V200" s="226"/>
      <c r="W200" s="226"/>
      <c r="X200" s="226"/>
      <c r="Y200" s="215"/>
      <c r="Z200" s="215"/>
      <c r="AA200" s="215"/>
      <c r="AB200" s="215"/>
      <c r="AC200" s="215"/>
      <c r="AD200" s="215"/>
      <c r="AE200" s="215"/>
      <c r="AF200" s="215"/>
      <c r="AG200" s="215" t="s">
        <v>166</v>
      </c>
      <c r="AH200" s="215">
        <v>0</v>
      </c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>
      <c r="A201" s="222"/>
      <c r="B201" s="223"/>
      <c r="C201" s="261" t="s">
        <v>454</v>
      </c>
      <c r="D201" s="228"/>
      <c r="E201" s="229"/>
      <c r="F201" s="226"/>
      <c r="G201" s="226"/>
      <c r="H201" s="226"/>
      <c r="I201" s="226"/>
      <c r="J201" s="226"/>
      <c r="K201" s="226"/>
      <c r="L201" s="226"/>
      <c r="M201" s="226"/>
      <c r="N201" s="225"/>
      <c r="O201" s="225"/>
      <c r="P201" s="225"/>
      <c r="Q201" s="225"/>
      <c r="R201" s="226"/>
      <c r="S201" s="226"/>
      <c r="T201" s="226"/>
      <c r="U201" s="226"/>
      <c r="V201" s="226"/>
      <c r="W201" s="226"/>
      <c r="X201" s="226"/>
      <c r="Y201" s="215"/>
      <c r="Z201" s="215"/>
      <c r="AA201" s="215"/>
      <c r="AB201" s="215"/>
      <c r="AC201" s="215"/>
      <c r="AD201" s="215"/>
      <c r="AE201" s="215"/>
      <c r="AF201" s="215"/>
      <c r="AG201" s="215" t="s">
        <v>166</v>
      </c>
      <c r="AH201" s="215">
        <v>0</v>
      </c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>
      <c r="A202" s="222"/>
      <c r="B202" s="223"/>
      <c r="C202" s="261" t="s">
        <v>455</v>
      </c>
      <c r="D202" s="228"/>
      <c r="E202" s="229"/>
      <c r="F202" s="226"/>
      <c r="G202" s="226"/>
      <c r="H202" s="226"/>
      <c r="I202" s="226"/>
      <c r="J202" s="226"/>
      <c r="K202" s="226"/>
      <c r="L202" s="226"/>
      <c r="M202" s="226"/>
      <c r="N202" s="225"/>
      <c r="O202" s="225"/>
      <c r="P202" s="225"/>
      <c r="Q202" s="225"/>
      <c r="R202" s="226"/>
      <c r="S202" s="226"/>
      <c r="T202" s="226"/>
      <c r="U202" s="226"/>
      <c r="V202" s="226"/>
      <c r="W202" s="226"/>
      <c r="X202" s="226"/>
      <c r="Y202" s="215"/>
      <c r="Z202" s="215"/>
      <c r="AA202" s="215"/>
      <c r="AB202" s="215"/>
      <c r="AC202" s="215"/>
      <c r="AD202" s="215"/>
      <c r="AE202" s="215"/>
      <c r="AF202" s="215"/>
      <c r="AG202" s="215" t="s">
        <v>166</v>
      </c>
      <c r="AH202" s="215">
        <v>0</v>
      </c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>
      <c r="A203" s="222"/>
      <c r="B203" s="223"/>
      <c r="C203" s="261" t="s">
        <v>456</v>
      </c>
      <c r="D203" s="228"/>
      <c r="E203" s="229"/>
      <c r="F203" s="226"/>
      <c r="G203" s="226"/>
      <c r="H203" s="226"/>
      <c r="I203" s="226"/>
      <c r="J203" s="226"/>
      <c r="K203" s="226"/>
      <c r="L203" s="226"/>
      <c r="M203" s="226"/>
      <c r="N203" s="225"/>
      <c r="O203" s="225"/>
      <c r="P203" s="225"/>
      <c r="Q203" s="225"/>
      <c r="R203" s="226"/>
      <c r="S203" s="226"/>
      <c r="T203" s="226"/>
      <c r="U203" s="226"/>
      <c r="V203" s="226"/>
      <c r="W203" s="226"/>
      <c r="X203" s="226"/>
      <c r="Y203" s="215"/>
      <c r="Z203" s="215"/>
      <c r="AA203" s="215"/>
      <c r="AB203" s="215"/>
      <c r="AC203" s="215"/>
      <c r="AD203" s="215"/>
      <c r="AE203" s="215"/>
      <c r="AF203" s="215"/>
      <c r="AG203" s="215" t="s">
        <v>166</v>
      </c>
      <c r="AH203" s="215">
        <v>0</v>
      </c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>
      <c r="A204" s="222"/>
      <c r="B204" s="223"/>
      <c r="C204" s="261" t="s">
        <v>457</v>
      </c>
      <c r="D204" s="228"/>
      <c r="E204" s="229"/>
      <c r="F204" s="226"/>
      <c r="G204" s="226"/>
      <c r="H204" s="226"/>
      <c r="I204" s="226"/>
      <c r="J204" s="226"/>
      <c r="K204" s="226"/>
      <c r="L204" s="226"/>
      <c r="M204" s="226"/>
      <c r="N204" s="225"/>
      <c r="O204" s="225"/>
      <c r="P204" s="225"/>
      <c r="Q204" s="225"/>
      <c r="R204" s="226"/>
      <c r="S204" s="226"/>
      <c r="T204" s="226"/>
      <c r="U204" s="226"/>
      <c r="V204" s="226"/>
      <c r="W204" s="226"/>
      <c r="X204" s="226"/>
      <c r="Y204" s="215"/>
      <c r="Z204" s="215"/>
      <c r="AA204" s="215"/>
      <c r="AB204" s="215"/>
      <c r="AC204" s="215"/>
      <c r="AD204" s="215"/>
      <c r="AE204" s="215"/>
      <c r="AF204" s="215"/>
      <c r="AG204" s="215" t="s">
        <v>166</v>
      </c>
      <c r="AH204" s="215">
        <v>0</v>
      </c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>
      <c r="A205" s="222"/>
      <c r="B205" s="223"/>
      <c r="C205" s="261" t="s">
        <v>458</v>
      </c>
      <c r="D205" s="228"/>
      <c r="E205" s="229"/>
      <c r="F205" s="226"/>
      <c r="G205" s="226"/>
      <c r="H205" s="226"/>
      <c r="I205" s="226"/>
      <c r="J205" s="226"/>
      <c r="K205" s="226"/>
      <c r="L205" s="226"/>
      <c r="M205" s="226"/>
      <c r="N205" s="225"/>
      <c r="O205" s="225"/>
      <c r="P205" s="225"/>
      <c r="Q205" s="225"/>
      <c r="R205" s="226"/>
      <c r="S205" s="226"/>
      <c r="T205" s="226"/>
      <c r="U205" s="226"/>
      <c r="V205" s="226"/>
      <c r="W205" s="226"/>
      <c r="X205" s="226"/>
      <c r="Y205" s="215"/>
      <c r="Z205" s="215"/>
      <c r="AA205" s="215"/>
      <c r="AB205" s="215"/>
      <c r="AC205" s="215"/>
      <c r="AD205" s="215"/>
      <c r="AE205" s="215"/>
      <c r="AF205" s="215"/>
      <c r="AG205" s="215" t="s">
        <v>166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>
      <c r="A206" s="222"/>
      <c r="B206" s="223"/>
      <c r="C206" s="261" t="s">
        <v>459</v>
      </c>
      <c r="D206" s="228"/>
      <c r="E206" s="229"/>
      <c r="F206" s="226"/>
      <c r="G206" s="226"/>
      <c r="H206" s="226"/>
      <c r="I206" s="226"/>
      <c r="J206" s="226"/>
      <c r="K206" s="226"/>
      <c r="L206" s="226"/>
      <c r="M206" s="226"/>
      <c r="N206" s="225"/>
      <c r="O206" s="225"/>
      <c r="P206" s="225"/>
      <c r="Q206" s="225"/>
      <c r="R206" s="226"/>
      <c r="S206" s="226"/>
      <c r="T206" s="226"/>
      <c r="U206" s="226"/>
      <c r="V206" s="226"/>
      <c r="W206" s="226"/>
      <c r="X206" s="226"/>
      <c r="Y206" s="215"/>
      <c r="Z206" s="215"/>
      <c r="AA206" s="215"/>
      <c r="AB206" s="215"/>
      <c r="AC206" s="215"/>
      <c r="AD206" s="215"/>
      <c r="AE206" s="215"/>
      <c r="AF206" s="215"/>
      <c r="AG206" s="215" t="s">
        <v>166</v>
      </c>
      <c r="AH206" s="215">
        <v>0</v>
      </c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>
      <c r="A207" s="222"/>
      <c r="B207" s="223"/>
      <c r="C207" s="261" t="s">
        <v>460</v>
      </c>
      <c r="D207" s="228"/>
      <c r="E207" s="229"/>
      <c r="F207" s="226"/>
      <c r="G207" s="226"/>
      <c r="H207" s="226"/>
      <c r="I207" s="226"/>
      <c r="J207" s="226"/>
      <c r="K207" s="226"/>
      <c r="L207" s="226"/>
      <c r="M207" s="226"/>
      <c r="N207" s="225"/>
      <c r="O207" s="225"/>
      <c r="P207" s="225"/>
      <c r="Q207" s="225"/>
      <c r="R207" s="226"/>
      <c r="S207" s="226"/>
      <c r="T207" s="226"/>
      <c r="U207" s="226"/>
      <c r="V207" s="226"/>
      <c r="W207" s="226"/>
      <c r="X207" s="226"/>
      <c r="Y207" s="215"/>
      <c r="Z207" s="215"/>
      <c r="AA207" s="215"/>
      <c r="AB207" s="215"/>
      <c r="AC207" s="215"/>
      <c r="AD207" s="215"/>
      <c r="AE207" s="215"/>
      <c r="AF207" s="215"/>
      <c r="AG207" s="215" t="s">
        <v>166</v>
      </c>
      <c r="AH207" s="215">
        <v>0</v>
      </c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>
      <c r="A208" s="249">
        <v>88</v>
      </c>
      <c r="B208" s="250" t="s">
        <v>461</v>
      </c>
      <c r="C208" s="264" t="s">
        <v>462</v>
      </c>
      <c r="D208" s="251" t="s">
        <v>176</v>
      </c>
      <c r="E208" s="252">
        <v>2</v>
      </c>
      <c r="F208" s="253"/>
      <c r="G208" s="254">
        <f>ROUND(E208*F208,2)</f>
        <v>0</v>
      </c>
      <c r="H208" s="253"/>
      <c r="I208" s="254">
        <f>ROUND(E208*H208,2)</f>
        <v>0</v>
      </c>
      <c r="J208" s="253"/>
      <c r="K208" s="254">
        <f>ROUND(E208*J208,2)</f>
        <v>0</v>
      </c>
      <c r="L208" s="254">
        <v>15</v>
      </c>
      <c r="M208" s="254">
        <f>G208*(1+L208/100)</f>
        <v>0</v>
      </c>
      <c r="N208" s="252">
        <v>0</v>
      </c>
      <c r="O208" s="252">
        <f>ROUND(E208*N208,2)</f>
        <v>0</v>
      </c>
      <c r="P208" s="252">
        <v>0</v>
      </c>
      <c r="Q208" s="252">
        <f>ROUND(E208*P208,2)</f>
        <v>0</v>
      </c>
      <c r="R208" s="254"/>
      <c r="S208" s="254" t="s">
        <v>201</v>
      </c>
      <c r="T208" s="255" t="s">
        <v>202</v>
      </c>
      <c r="U208" s="226">
        <v>0</v>
      </c>
      <c r="V208" s="226">
        <f>ROUND(E208*U208,2)</f>
        <v>0</v>
      </c>
      <c r="W208" s="226"/>
      <c r="X208" s="226" t="s">
        <v>161</v>
      </c>
      <c r="Y208" s="215"/>
      <c r="Z208" s="215"/>
      <c r="AA208" s="215"/>
      <c r="AB208" s="215"/>
      <c r="AC208" s="215"/>
      <c r="AD208" s="215"/>
      <c r="AE208" s="215"/>
      <c r="AF208" s="215"/>
      <c r="AG208" s="215" t="s">
        <v>162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>
      <c r="A209" s="249">
        <v>89</v>
      </c>
      <c r="B209" s="250" t="s">
        <v>463</v>
      </c>
      <c r="C209" s="264" t="s">
        <v>464</v>
      </c>
      <c r="D209" s="251" t="s">
        <v>465</v>
      </c>
      <c r="E209" s="252">
        <v>2</v>
      </c>
      <c r="F209" s="253"/>
      <c r="G209" s="254">
        <f>ROUND(E209*F209,2)</f>
        <v>0</v>
      </c>
      <c r="H209" s="253"/>
      <c r="I209" s="254">
        <f>ROUND(E209*H209,2)</f>
        <v>0</v>
      </c>
      <c r="J209" s="253"/>
      <c r="K209" s="254">
        <f>ROUND(E209*J209,2)</f>
        <v>0</v>
      </c>
      <c r="L209" s="254">
        <v>15</v>
      </c>
      <c r="M209" s="254">
        <f>G209*(1+L209/100)</f>
        <v>0</v>
      </c>
      <c r="N209" s="252">
        <v>0</v>
      </c>
      <c r="O209" s="252">
        <f>ROUND(E209*N209,2)</f>
        <v>0</v>
      </c>
      <c r="P209" s="252">
        <v>0</v>
      </c>
      <c r="Q209" s="252">
        <f>ROUND(E209*P209,2)</f>
        <v>0</v>
      </c>
      <c r="R209" s="254" t="s">
        <v>466</v>
      </c>
      <c r="S209" s="254" t="s">
        <v>160</v>
      </c>
      <c r="T209" s="255" t="s">
        <v>160</v>
      </c>
      <c r="U209" s="226">
        <v>1</v>
      </c>
      <c r="V209" s="226">
        <f>ROUND(E209*U209,2)</f>
        <v>2</v>
      </c>
      <c r="W209" s="226"/>
      <c r="X209" s="226" t="s">
        <v>467</v>
      </c>
      <c r="Y209" s="215"/>
      <c r="Z209" s="215"/>
      <c r="AA209" s="215"/>
      <c r="AB209" s="215"/>
      <c r="AC209" s="215"/>
      <c r="AD209" s="215"/>
      <c r="AE209" s="215"/>
      <c r="AF209" s="215"/>
      <c r="AG209" s="215" t="s">
        <v>468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ht="20.399999999999999" outlineLevel="1">
      <c r="A210" s="249">
        <v>90</v>
      </c>
      <c r="B210" s="250" t="s">
        <v>469</v>
      </c>
      <c r="C210" s="264" t="s">
        <v>470</v>
      </c>
      <c r="D210" s="251" t="s">
        <v>176</v>
      </c>
      <c r="E210" s="252">
        <v>2</v>
      </c>
      <c r="F210" s="253"/>
      <c r="G210" s="254">
        <f>ROUND(E210*F210,2)</f>
        <v>0</v>
      </c>
      <c r="H210" s="253"/>
      <c r="I210" s="254">
        <f>ROUND(E210*H210,2)</f>
        <v>0</v>
      </c>
      <c r="J210" s="253"/>
      <c r="K210" s="254">
        <f>ROUND(E210*J210,2)</f>
        <v>0</v>
      </c>
      <c r="L210" s="254">
        <v>15</v>
      </c>
      <c r="M210" s="254">
        <f>G210*(1+L210/100)</f>
        <v>0</v>
      </c>
      <c r="N210" s="252">
        <v>1.2999999999999999E-2</v>
      </c>
      <c r="O210" s="252">
        <f>ROUND(E210*N210,2)</f>
        <v>0.03</v>
      </c>
      <c r="P210" s="252">
        <v>0</v>
      </c>
      <c r="Q210" s="252">
        <f>ROUND(E210*P210,2)</f>
        <v>0</v>
      </c>
      <c r="R210" s="254" t="s">
        <v>209</v>
      </c>
      <c r="S210" s="254" t="s">
        <v>160</v>
      </c>
      <c r="T210" s="255" t="s">
        <v>202</v>
      </c>
      <c r="U210" s="226">
        <v>0</v>
      </c>
      <c r="V210" s="226">
        <f>ROUND(E210*U210,2)</f>
        <v>0</v>
      </c>
      <c r="W210" s="226"/>
      <c r="X210" s="226" t="s">
        <v>203</v>
      </c>
      <c r="Y210" s="215"/>
      <c r="Z210" s="215"/>
      <c r="AA210" s="215"/>
      <c r="AB210" s="215"/>
      <c r="AC210" s="215"/>
      <c r="AD210" s="215"/>
      <c r="AE210" s="215"/>
      <c r="AF210" s="215"/>
      <c r="AG210" s="215" t="s">
        <v>395</v>
      </c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1">
      <c r="A211" s="249">
        <v>91</v>
      </c>
      <c r="B211" s="250" t="s">
        <v>471</v>
      </c>
      <c r="C211" s="264" t="s">
        <v>472</v>
      </c>
      <c r="D211" s="251" t="s">
        <v>176</v>
      </c>
      <c r="E211" s="252">
        <v>2</v>
      </c>
      <c r="F211" s="253"/>
      <c r="G211" s="254">
        <f>ROUND(E211*F211,2)</f>
        <v>0</v>
      </c>
      <c r="H211" s="253"/>
      <c r="I211" s="254">
        <f>ROUND(E211*H211,2)</f>
        <v>0</v>
      </c>
      <c r="J211" s="253"/>
      <c r="K211" s="254">
        <f>ROUND(E211*J211,2)</f>
        <v>0</v>
      </c>
      <c r="L211" s="254">
        <v>15</v>
      </c>
      <c r="M211" s="254">
        <f>G211*(1+L211/100)</f>
        <v>0</v>
      </c>
      <c r="N211" s="252">
        <v>0.02</v>
      </c>
      <c r="O211" s="252">
        <f>ROUND(E211*N211,2)</f>
        <v>0.04</v>
      </c>
      <c r="P211" s="252">
        <v>0</v>
      </c>
      <c r="Q211" s="252">
        <f>ROUND(E211*P211,2)</f>
        <v>0</v>
      </c>
      <c r="R211" s="254" t="s">
        <v>209</v>
      </c>
      <c r="S211" s="254" t="s">
        <v>160</v>
      </c>
      <c r="T211" s="255" t="s">
        <v>202</v>
      </c>
      <c r="U211" s="226">
        <v>0</v>
      </c>
      <c r="V211" s="226">
        <f>ROUND(E211*U211,2)</f>
        <v>0</v>
      </c>
      <c r="W211" s="226"/>
      <c r="X211" s="226" t="s">
        <v>203</v>
      </c>
      <c r="Y211" s="215"/>
      <c r="Z211" s="215"/>
      <c r="AA211" s="215"/>
      <c r="AB211" s="215"/>
      <c r="AC211" s="215"/>
      <c r="AD211" s="215"/>
      <c r="AE211" s="215"/>
      <c r="AF211" s="215"/>
      <c r="AG211" s="215" t="s">
        <v>395</v>
      </c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>
      <c r="A212" s="238">
        <v>92</v>
      </c>
      <c r="B212" s="239" t="s">
        <v>439</v>
      </c>
      <c r="C212" s="259" t="s">
        <v>440</v>
      </c>
      <c r="D212" s="240" t="s">
        <v>176</v>
      </c>
      <c r="E212" s="241">
        <v>1</v>
      </c>
      <c r="F212" s="242"/>
      <c r="G212" s="243">
        <f>ROUND(E212*F212,2)</f>
        <v>0</v>
      </c>
      <c r="H212" s="242"/>
      <c r="I212" s="243">
        <f>ROUND(E212*H212,2)</f>
        <v>0</v>
      </c>
      <c r="J212" s="242"/>
      <c r="K212" s="243">
        <f>ROUND(E212*J212,2)</f>
        <v>0</v>
      </c>
      <c r="L212" s="243">
        <v>15</v>
      </c>
      <c r="M212" s="243">
        <f>G212*(1+L212/100)</f>
        <v>0</v>
      </c>
      <c r="N212" s="241">
        <v>0</v>
      </c>
      <c r="O212" s="241">
        <f>ROUND(E212*N212,2)</f>
        <v>0</v>
      </c>
      <c r="P212" s="241">
        <v>0</v>
      </c>
      <c r="Q212" s="241">
        <f>ROUND(E212*P212,2)</f>
        <v>0</v>
      </c>
      <c r="R212" s="243"/>
      <c r="S212" s="243" t="s">
        <v>201</v>
      </c>
      <c r="T212" s="244" t="s">
        <v>202</v>
      </c>
      <c r="U212" s="226">
        <v>0</v>
      </c>
      <c r="V212" s="226">
        <f>ROUND(E212*U212,2)</f>
        <v>0</v>
      </c>
      <c r="W212" s="226"/>
      <c r="X212" s="226" t="s">
        <v>247</v>
      </c>
      <c r="Y212" s="215"/>
      <c r="Z212" s="215"/>
      <c r="AA212" s="215"/>
      <c r="AB212" s="215"/>
      <c r="AC212" s="215"/>
      <c r="AD212" s="215"/>
      <c r="AE212" s="215"/>
      <c r="AF212" s="215"/>
      <c r="AG212" s="215" t="s">
        <v>248</v>
      </c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1">
      <c r="A213" s="222">
        <v>93</v>
      </c>
      <c r="B213" s="223" t="s">
        <v>473</v>
      </c>
      <c r="C213" s="265" t="s">
        <v>474</v>
      </c>
      <c r="D213" s="224" t="s">
        <v>0</v>
      </c>
      <c r="E213" s="256"/>
      <c r="F213" s="227"/>
      <c r="G213" s="226">
        <f>ROUND(E213*F213,2)</f>
        <v>0</v>
      </c>
      <c r="H213" s="227"/>
      <c r="I213" s="226">
        <f>ROUND(E213*H213,2)</f>
        <v>0</v>
      </c>
      <c r="J213" s="227"/>
      <c r="K213" s="226">
        <f>ROUND(E213*J213,2)</f>
        <v>0</v>
      </c>
      <c r="L213" s="226">
        <v>15</v>
      </c>
      <c r="M213" s="226">
        <f>G213*(1+L213/100)</f>
        <v>0</v>
      </c>
      <c r="N213" s="225">
        <v>0</v>
      </c>
      <c r="O213" s="225">
        <f>ROUND(E213*N213,2)</f>
        <v>0</v>
      </c>
      <c r="P213" s="225">
        <v>0</v>
      </c>
      <c r="Q213" s="225">
        <f>ROUND(E213*P213,2)</f>
        <v>0</v>
      </c>
      <c r="R213" s="226" t="s">
        <v>431</v>
      </c>
      <c r="S213" s="226" t="s">
        <v>160</v>
      </c>
      <c r="T213" s="226" t="s">
        <v>160</v>
      </c>
      <c r="U213" s="226">
        <v>0</v>
      </c>
      <c r="V213" s="226">
        <f>ROUND(E213*U213,2)</f>
        <v>0</v>
      </c>
      <c r="W213" s="226"/>
      <c r="X213" s="226" t="s">
        <v>288</v>
      </c>
      <c r="Y213" s="215"/>
      <c r="Z213" s="215"/>
      <c r="AA213" s="215"/>
      <c r="AB213" s="215"/>
      <c r="AC213" s="215"/>
      <c r="AD213" s="215"/>
      <c r="AE213" s="215"/>
      <c r="AF213" s="215"/>
      <c r="AG213" s="215" t="s">
        <v>289</v>
      </c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1">
      <c r="A214" s="222"/>
      <c r="B214" s="223"/>
      <c r="C214" s="266" t="s">
        <v>428</v>
      </c>
      <c r="D214" s="257"/>
      <c r="E214" s="257"/>
      <c r="F214" s="257"/>
      <c r="G214" s="257"/>
      <c r="H214" s="226"/>
      <c r="I214" s="226"/>
      <c r="J214" s="226"/>
      <c r="K214" s="226"/>
      <c r="L214" s="226"/>
      <c r="M214" s="226"/>
      <c r="N214" s="225"/>
      <c r="O214" s="225"/>
      <c r="P214" s="225"/>
      <c r="Q214" s="225"/>
      <c r="R214" s="226"/>
      <c r="S214" s="226"/>
      <c r="T214" s="226"/>
      <c r="U214" s="226"/>
      <c r="V214" s="226"/>
      <c r="W214" s="226"/>
      <c r="X214" s="226"/>
      <c r="Y214" s="215"/>
      <c r="Z214" s="215"/>
      <c r="AA214" s="215"/>
      <c r="AB214" s="215"/>
      <c r="AC214" s="215"/>
      <c r="AD214" s="215"/>
      <c r="AE214" s="215"/>
      <c r="AF214" s="215"/>
      <c r="AG214" s="215" t="s">
        <v>164</v>
      </c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>
      <c r="A215" s="231" t="s">
        <v>154</v>
      </c>
      <c r="B215" s="232" t="s">
        <v>107</v>
      </c>
      <c r="C215" s="258" t="s">
        <v>108</v>
      </c>
      <c r="D215" s="233"/>
      <c r="E215" s="234"/>
      <c r="F215" s="235"/>
      <c r="G215" s="235">
        <f>SUMIF(AG216:AG239,"&lt;&gt;NOR",G216:G239)</f>
        <v>0</v>
      </c>
      <c r="H215" s="235"/>
      <c r="I215" s="235">
        <f>SUM(I216:I239)</f>
        <v>0</v>
      </c>
      <c r="J215" s="235"/>
      <c r="K215" s="235">
        <f>SUM(K216:K239)</f>
        <v>0</v>
      </c>
      <c r="L215" s="235"/>
      <c r="M215" s="235">
        <f>SUM(M216:M239)</f>
        <v>0</v>
      </c>
      <c r="N215" s="234"/>
      <c r="O215" s="234">
        <f>SUM(O216:O239)</f>
        <v>9.0000000000000011E-2</v>
      </c>
      <c r="P215" s="234"/>
      <c r="Q215" s="234">
        <f>SUM(Q216:Q239)</f>
        <v>0</v>
      </c>
      <c r="R215" s="235"/>
      <c r="S215" s="235"/>
      <c r="T215" s="236"/>
      <c r="U215" s="230"/>
      <c r="V215" s="230">
        <f>SUM(V216:V239)</f>
        <v>6.85</v>
      </c>
      <c r="W215" s="230"/>
      <c r="X215" s="230"/>
      <c r="AG215" t="s">
        <v>155</v>
      </c>
    </row>
    <row r="216" spans="1:60" outlineLevel="1">
      <c r="A216" s="238">
        <v>94</v>
      </c>
      <c r="B216" s="239" t="s">
        <v>475</v>
      </c>
      <c r="C216" s="259" t="s">
        <v>476</v>
      </c>
      <c r="D216" s="240" t="s">
        <v>171</v>
      </c>
      <c r="E216" s="241">
        <v>3.7130000000000001</v>
      </c>
      <c r="F216" s="242"/>
      <c r="G216" s="243">
        <f>ROUND(E216*F216,2)</f>
        <v>0</v>
      </c>
      <c r="H216" s="242"/>
      <c r="I216" s="243">
        <f>ROUND(E216*H216,2)</f>
        <v>0</v>
      </c>
      <c r="J216" s="242"/>
      <c r="K216" s="243">
        <f>ROUND(E216*J216,2)</f>
        <v>0</v>
      </c>
      <c r="L216" s="243">
        <v>15</v>
      </c>
      <c r="M216" s="243">
        <f>G216*(1+L216/100)</f>
        <v>0</v>
      </c>
      <c r="N216" s="241">
        <v>0</v>
      </c>
      <c r="O216" s="241">
        <f>ROUND(E216*N216,2)</f>
        <v>0</v>
      </c>
      <c r="P216" s="241">
        <v>0</v>
      </c>
      <c r="Q216" s="241">
        <f>ROUND(E216*P216,2)</f>
        <v>0</v>
      </c>
      <c r="R216" s="243" t="s">
        <v>477</v>
      </c>
      <c r="S216" s="243" t="s">
        <v>160</v>
      </c>
      <c r="T216" s="244" t="s">
        <v>160</v>
      </c>
      <c r="U216" s="226">
        <v>0.26</v>
      </c>
      <c r="V216" s="226">
        <f>ROUND(E216*U216,2)</f>
        <v>0.97</v>
      </c>
      <c r="W216" s="226"/>
      <c r="X216" s="226" t="s">
        <v>161</v>
      </c>
      <c r="Y216" s="215"/>
      <c r="Z216" s="215"/>
      <c r="AA216" s="215"/>
      <c r="AB216" s="215"/>
      <c r="AC216" s="215"/>
      <c r="AD216" s="215"/>
      <c r="AE216" s="215"/>
      <c r="AF216" s="215"/>
      <c r="AG216" s="215" t="s">
        <v>162</v>
      </c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>
      <c r="A217" s="222"/>
      <c r="B217" s="223"/>
      <c r="C217" s="261" t="s">
        <v>747</v>
      </c>
      <c r="D217" s="228"/>
      <c r="E217" s="229"/>
      <c r="F217" s="226"/>
      <c r="G217" s="226"/>
      <c r="H217" s="226"/>
      <c r="I217" s="226"/>
      <c r="J217" s="226"/>
      <c r="K217" s="226"/>
      <c r="L217" s="226"/>
      <c r="M217" s="226"/>
      <c r="N217" s="225"/>
      <c r="O217" s="225"/>
      <c r="P217" s="225"/>
      <c r="Q217" s="225"/>
      <c r="R217" s="226"/>
      <c r="S217" s="226"/>
      <c r="T217" s="226"/>
      <c r="U217" s="226"/>
      <c r="V217" s="226"/>
      <c r="W217" s="226"/>
      <c r="X217" s="226"/>
      <c r="Y217" s="215"/>
      <c r="Z217" s="215"/>
      <c r="AA217" s="215"/>
      <c r="AB217" s="215"/>
      <c r="AC217" s="215"/>
      <c r="AD217" s="215"/>
      <c r="AE217" s="215"/>
      <c r="AF217" s="215"/>
      <c r="AG217" s="215" t="s">
        <v>166</v>
      </c>
      <c r="AH217" s="215">
        <v>0</v>
      </c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1">
      <c r="A218" s="222"/>
      <c r="B218" s="223"/>
      <c r="C218" s="261" t="s">
        <v>720</v>
      </c>
      <c r="D218" s="228"/>
      <c r="E218" s="229">
        <v>2.8</v>
      </c>
      <c r="F218" s="226"/>
      <c r="G218" s="226"/>
      <c r="H218" s="226"/>
      <c r="I218" s="226"/>
      <c r="J218" s="226"/>
      <c r="K218" s="226"/>
      <c r="L218" s="226"/>
      <c r="M218" s="226"/>
      <c r="N218" s="225"/>
      <c r="O218" s="225"/>
      <c r="P218" s="225"/>
      <c r="Q218" s="225"/>
      <c r="R218" s="226"/>
      <c r="S218" s="226"/>
      <c r="T218" s="226"/>
      <c r="U218" s="226"/>
      <c r="V218" s="226"/>
      <c r="W218" s="226"/>
      <c r="X218" s="226"/>
      <c r="Y218" s="215"/>
      <c r="Z218" s="215"/>
      <c r="AA218" s="215"/>
      <c r="AB218" s="215"/>
      <c r="AC218" s="215"/>
      <c r="AD218" s="215"/>
      <c r="AE218" s="215"/>
      <c r="AF218" s="215"/>
      <c r="AG218" s="215" t="s">
        <v>166</v>
      </c>
      <c r="AH218" s="215">
        <v>0</v>
      </c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1">
      <c r="A219" s="222"/>
      <c r="B219" s="223"/>
      <c r="C219" s="261" t="s">
        <v>748</v>
      </c>
      <c r="D219" s="228"/>
      <c r="E219" s="229">
        <v>0.91300000000000003</v>
      </c>
      <c r="F219" s="226"/>
      <c r="G219" s="226"/>
      <c r="H219" s="226"/>
      <c r="I219" s="226"/>
      <c r="J219" s="226"/>
      <c r="K219" s="226"/>
      <c r="L219" s="226"/>
      <c r="M219" s="226"/>
      <c r="N219" s="225"/>
      <c r="O219" s="225"/>
      <c r="P219" s="225"/>
      <c r="Q219" s="225"/>
      <c r="R219" s="226"/>
      <c r="S219" s="226"/>
      <c r="T219" s="226"/>
      <c r="U219" s="226"/>
      <c r="V219" s="226"/>
      <c r="W219" s="226"/>
      <c r="X219" s="226"/>
      <c r="Y219" s="215"/>
      <c r="Z219" s="215"/>
      <c r="AA219" s="215"/>
      <c r="AB219" s="215"/>
      <c r="AC219" s="215"/>
      <c r="AD219" s="215"/>
      <c r="AE219" s="215"/>
      <c r="AF219" s="215"/>
      <c r="AG219" s="215" t="s">
        <v>166</v>
      </c>
      <c r="AH219" s="215">
        <v>0</v>
      </c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ht="20.399999999999999" outlineLevel="1">
      <c r="A220" s="249">
        <v>95</v>
      </c>
      <c r="B220" s="250" t="s">
        <v>480</v>
      </c>
      <c r="C220" s="264" t="s">
        <v>481</v>
      </c>
      <c r="D220" s="251" t="s">
        <v>171</v>
      </c>
      <c r="E220" s="252">
        <v>3.7130000000000001</v>
      </c>
      <c r="F220" s="253"/>
      <c r="G220" s="254">
        <f>ROUND(E220*F220,2)</f>
        <v>0</v>
      </c>
      <c r="H220" s="253"/>
      <c r="I220" s="254">
        <f>ROUND(E220*H220,2)</f>
        <v>0</v>
      </c>
      <c r="J220" s="253"/>
      <c r="K220" s="254">
        <f>ROUND(E220*J220,2)</f>
        <v>0</v>
      </c>
      <c r="L220" s="254">
        <v>15</v>
      </c>
      <c r="M220" s="254">
        <f>G220*(1+L220/100)</f>
        <v>0</v>
      </c>
      <c r="N220" s="252">
        <v>0</v>
      </c>
      <c r="O220" s="252">
        <f>ROUND(E220*N220,2)</f>
        <v>0</v>
      </c>
      <c r="P220" s="252">
        <v>0</v>
      </c>
      <c r="Q220" s="252">
        <f>ROUND(E220*P220,2)</f>
        <v>0</v>
      </c>
      <c r="R220" s="254" t="s">
        <v>477</v>
      </c>
      <c r="S220" s="254" t="s">
        <v>160</v>
      </c>
      <c r="T220" s="255" t="s">
        <v>202</v>
      </c>
      <c r="U220" s="226">
        <v>0.02</v>
      </c>
      <c r="V220" s="226">
        <f>ROUND(E220*U220,2)</f>
        <v>7.0000000000000007E-2</v>
      </c>
      <c r="W220" s="226"/>
      <c r="X220" s="226" t="s">
        <v>161</v>
      </c>
      <c r="Y220" s="215"/>
      <c r="Z220" s="215"/>
      <c r="AA220" s="215"/>
      <c r="AB220" s="215"/>
      <c r="AC220" s="215"/>
      <c r="AD220" s="215"/>
      <c r="AE220" s="215"/>
      <c r="AF220" s="215"/>
      <c r="AG220" s="215" t="s">
        <v>298</v>
      </c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1">
      <c r="A221" s="249">
        <v>96</v>
      </c>
      <c r="B221" s="250" t="s">
        <v>482</v>
      </c>
      <c r="C221" s="264" t="s">
        <v>483</v>
      </c>
      <c r="D221" s="251" t="s">
        <v>171</v>
      </c>
      <c r="E221" s="252">
        <v>3.7130000000000001</v>
      </c>
      <c r="F221" s="253"/>
      <c r="G221" s="254">
        <f>ROUND(E221*F221,2)</f>
        <v>0</v>
      </c>
      <c r="H221" s="253"/>
      <c r="I221" s="254">
        <f>ROUND(E221*H221,2)</f>
        <v>0</v>
      </c>
      <c r="J221" s="253"/>
      <c r="K221" s="254">
        <f>ROUND(E221*J221,2)</f>
        <v>0</v>
      </c>
      <c r="L221" s="254">
        <v>15</v>
      </c>
      <c r="M221" s="254">
        <f>G221*(1+L221/100)</f>
        <v>0</v>
      </c>
      <c r="N221" s="252">
        <v>2.1000000000000001E-4</v>
      </c>
      <c r="O221" s="252">
        <f>ROUND(E221*N221,2)</f>
        <v>0</v>
      </c>
      <c r="P221" s="252">
        <v>0</v>
      </c>
      <c r="Q221" s="252">
        <f>ROUND(E221*P221,2)</f>
        <v>0</v>
      </c>
      <c r="R221" s="254" t="s">
        <v>477</v>
      </c>
      <c r="S221" s="254" t="s">
        <v>160</v>
      </c>
      <c r="T221" s="255" t="s">
        <v>202</v>
      </c>
      <c r="U221" s="226">
        <v>0.05</v>
      </c>
      <c r="V221" s="226">
        <f>ROUND(E221*U221,2)</f>
        <v>0.19</v>
      </c>
      <c r="W221" s="226"/>
      <c r="X221" s="226" t="s">
        <v>161</v>
      </c>
      <c r="Y221" s="215"/>
      <c r="Z221" s="215"/>
      <c r="AA221" s="215"/>
      <c r="AB221" s="215"/>
      <c r="AC221" s="215"/>
      <c r="AD221" s="215"/>
      <c r="AE221" s="215"/>
      <c r="AF221" s="215"/>
      <c r="AG221" s="215" t="s">
        <v>298</v>
      </c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ht="20.399999999999999" outlineLevel="1">
      <c r="A222" s="238">
        <v>97</v>
      </c>
      <c r="B222" s="239" t="s">
        <v>484</v>
      </c>
      <c r="C222" s="259" t="s">
        <v>485</v>
      </c>
      <c r="D222" s="240" t="s">
        <v>186</v>
      </c>
      <c r="E222" s="241">
        <v>3.16</v>
      </c>
      <c r="F222" s="242"/>
      <c r="G222" s="243">
        <f>ROUND(E222*F222,2)</f>
        <v>0</v>
      </c>
      <c r="H222" s="242"/>
      <c r="I222" s="243">
        <f>ROUND(E222*H222,2)</f>
        <v>0</v>
      </c>
      <c r="J222" s="242"/>
      <c r="K222" s="243">
        <f>ROUND(E222*J222,2)</f>
        <v>0</v>
      </c>
      <c r="L222" s="243">
        <v>15</v>
      </c>
      <c r="M222" s="243">
        <f>G222*(1+L222/100)</f>
        <v>0</v>
      </c>
      <c r="N222" s="241">
        <v>3.2000000000000003E-4</v>
      </c>
      <c r="O222" s="241">
        <f>ROUND(E222*N222,2)</f>
        <v>0</v>
      </c>
      <c r="P222" s="241">
        <v>0</v>
      </c>
      <c r="Q222" s="241">
        <f>ROUND(E222*P222,2)</f>
        <v>0</v>
      </c>
      <c r="R222" s="243" t="s">
        <v>477</v>
      </c>
      <c r="S222" s="243" t="s">
        <v>160</v>
      </c>
      <c r="T222" s="244" t="s">
        <v>160</v>
      </c>
      <c r="U222" s="226">
        <v>0.23599999999999999</v>
      </c>
      <c r="V222" s="226">
        <f>ROUND(E222*U222,2)</f>
        <v>0.75</v>
      </c>
      <c r="W222" s="226"/>
      <c r="X222" s="226" t="s">
        <v>161</v>
      </c>
      <c r="Y222" s="215"/>
      <c r="Z222" s="215"/>
      <c r="AA222" s="215"/>
      <c r="AB222" s="215"/>
      <c r="AC222" s="215"/>
      <c r="AD222" s="215"/>
      <c r="AE222" s="215"/>
      <c r="AF222" s="215"/>
      <c r="AG222" s="215" t="s">
        <v>162</v>
      </c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>
      <c r="A223" s="222"/>
      <c r="B223" s="223"/>
      <c r="C223" s="261" t="s">
        <v>749</v>
      </c>
      <c r="D223" s="228"/>
      <c r="E223" s="229">
        <v>3.16</v>
      </c>
      <c r="F223" s="226"/>
      <c r="G223" s="226"/>
      <c r="H223" s="226"/>
      <c r="I223" s="226"/>
      <c r="J223" s="226"/>
      <c r="K223" s="226"/>
      <c r="L223" s="226"/>
      <c r="M223" s="226"/>
      <c r="N223" s="225"/>
      <c r="O223" s="225"/>
      <c r="P223" s="225"/>
      <c r="Q223" s="225"/>
      <c r="R223" s="226"/>
      <c r="S223" s="226"/>
      <c r="T223" s="226"/>
      <c r="U223" s="226"/>
      <c r="V223" s="226"/>
      <c r="W223" s="226"/>
      <c r="X223" s="226"/>
      <c r="Y223" s="215"/>
      <c r="Z223" s="215"/>
      <c r="AA223" s="215"/>
      <c r="AB223" s="215"/>
      <c r="AC223" s="215"/>
      <c r="AD223" s="215"/>
      <c r="AE223" s="215"/>
      <c r="AF223" s="215"/>
      <c r="AG223" s="215" t="s">
        <v>166</v>
      </c>
      <c r="AH223" s="215">
        <v>0</v>
      </c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>
      <c r="A224" s="249">
        <v>98</v>
      </c>
      <c r="B224" s="250" t="s">
        <v>487</v>
      </c>
      <c r="C224" s="264" t="s">
        <v>488</v>
      </c>
      <c r="D224" s="251" t="s">
        <v>186</v>
      </c>
      <c r="E224" s="252">
        <v>3.16</v>
      </c>
      <c r="F224" s="253"/>
      <c r="G224" s="254">
        <f>ROUND(E224*F224,2)</f>
        <v>0</v>
      </c>
      <c r="H224" s="253"/>
      <c r="I224" s="254">
        <f>ROUND(E224*H224,2)</f>
        <v>0</v>
      </c>
      <c r="J224" s="253"/>
      <c r="K224" s="254">
        <f>ROUND(E224*J224,2)</f>
        <v>0</v>
      </c>
      <c r="L224" s="254">
        <v>15</v>
      </c>
      <c r="M224" s="254">
        <f>G224*(1+L224/100)</f>
        <v>0</v>
      </c>
      <c r="N224" s="252">
        <v>0</v>
      </c>
      <c r="O224" s="252">
        <f>ROUND(E224*N224,2)</f>
        <v>0</v>
      </c>
      <c r="P224" s="252">
        <v>0</v>
      </c>
      <c r="Q224" s="252">
        <f>ROUND(E224*P224,2)</f>
        <v>0</v>
      </c>
      <c r="R224" s="254" t="s">
        <v>477</v>
      </c>
      <c r="S224" s="254" t="s">
        <v>160</v>
      </c>
      <c r="T224" s="255" t="s">
        <v>160</v>
      </c>
      <c r="U224" s="226">
        <v>0.154</v>
      </c>
      <c r="V224" s="226">
        <f>ROUND(E224*U224,2)</f>
        <v>0.49</v>
      </c>
      <c r="W224" s="226"/>
      <c r="X224" s="226" t="s">
        <v>161</v>
      </c>
      <c r="Y224" s="215"/>
      <c r="Z224" s="215"/>
      <c r="AA224" s="215"/>
      <c r="AB224" s="215"/>
      <c r="AC224" s="215"/>
      <c r="AD224" s="215"/>
      <c r="AE224" s="215"/>
      <c r="AF224" s="215"/>
      <c r="AG224" s="215" t="s">
        <v>162</v>
      </c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ht="20.399999999999999" outlineLevel="1">
      <c r="A225" s="249">
        <v>99</v>
      </c>
      <c r="B225" s="250" t="s">
        <v>489</v>
      </c>
      <c r="C225" s="264" t="s">
        <v>490</v>
      </c>
      <c r="D225" s="251" t="s">
        <v>171</v>
      </c>
      <c r="E225" s="252">
        <v>3.7130000000000001</v>
      </c>
      <c r="F225" s="253"/>
      <c r="G225" s="254">
        <f>ROUND(E225*F225,2)</f>
        <v>0</v>
      </c>
      <c r="H225" s="253"/>
      <c r="I225" s="254">
        <f>ROUND(E225*H225,2)</f>
        <v>0</v>
      </c>
      <c r="J225" s="253"/>
      <c r="K225" s="254">
        <f>ROUND(E225*J225,2)</f>
        <v>0</v>
      </c>
      <c r="L225" s="254">
        <v>15</v>
      </c>
      <c r="M225" s="254">
        <f>G225*(1+L225/100)</f>
        <v>0</v>
      </c>
      <c r="N225" s="252">
        <v>5.1500000000000001E-3</v>
      </c>
      <c r="O225" s="252">
        <f>ROUND(E225*N225,2)</f>
        <v>0.02</v>
      </c>
      <c r="P225" s="252">
        <v>0</v>
      </c>
      <c r="Q225" s="252">
        <f>ROUND(E225*P225,2)</f>
        <v>0</v>
      </c>
      <c r="R225" s="254" t="s">
        <v>477</v>
      </c>
      <c r="S225" s="254" t="s">
        <v>160</v>
      </c>
      <c r="T225" s="255" t="s">
        <v>202</v>
      </c>
      <c r="U225" s="226">
        <v>0.97799999999999998</v>
      </c>
      <c r="V225" s="226">
        <f>ROUND(E225*U225,2)</f>
        <v>3.63</v>
      </c>
      <c r="W225" s="226"/>
      <c r="X225" s="226" t="s">
        <v>161</v>
      </c>
      <c r="Y225" s="215"/>
      <c r="Z225" s="215"/>
      <c r="AA225" s="215"/>
      <c r="AB225" s="215"/>
      <c r="AC225" s="215"/>
      <c r="AD225" s="215"/>
      <c r="AE225" s="215"/>
      <c r="AF225" s="215"/>
      <c r="AG225" s="215" t="s">
        <v>298</v>
      </c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1">
      <c r="A226" s="238">
        <v>100</v>
      </c>
      <c r="B226" s="239" t="s">
        <v>491</v>
      </c>
      <c r="C226" s="259" t="s">
        <v>492</v>
      </c>
      <c r="D226" s="240" t="s">
        <v>186</v>
      </c>
      <c r="E226" s="241">
        <v>9.16</v>
      </c>
      <c r="F226" s="242"/>
      <c r="G226" s="243">
        <f>ROUND(E226*F226,2)</f>
        <v>0</v>
      </c>
      <c r="H226" s="242"/>
      <c r="I226" s="243">
        <f>ROUND(E226*H226,2)</f>
        <v>0</v>
      </c>
      <c r="J226" s="242"/>
      <c r="K226" s="243">
        <f>ROUND(E226*J226,2)</f>
        <v>0</v>
      </c>
      <c r="L226" s="243">
        <v>15</v>
      </c>
      <c r="M226" s="243">
        <f>G226*(1+L226/100)</f>
        <v>0</v>
      </c>
      <c r="N226" s="241">
        <v>4.0000000000000003E-5</v>
      </c>
      <c r="O226" s="241">
        <f>ROUND(E226*N226,2)</f>
        <v>0</v>
      </c>
      <c r="P226" s="241">
        <v>0</v>
      </c>
      <c r="Q226" s="241">
        <f>ROUND(E226*P226,2)</f>
        <v>0</v>
      </c>
      <c r="R226" s="243" t="s">
        <v>477</v>
      </c>
      <c r="S226" s="243" t="s">
        <v>160</v>
      </c>
      <c r="T226" s="244" t="s">
        <v>202</v>
      </c>
      <c r="U226" s="226">
        <v>7.0000000000000007E-2</v>
      </c>
      <c r="V226" s="226">
        <f>ROUND(E226*U226,2)</f>
        <v>0.64</v>
      </c>
      <c r="W226" s="226"/>
      <c r="X226" s="226" t="s">
        <v>161</v>
      </c>
      <c r="Y226" s="215"/>
      <c r="Z226" s="215"/>
      <c r="AA226" s="215"/>
      <c r="AB226" s="215"/>
      <c r="AC226" s="215"/>
      <c r="AD226" s="215"/>
      <c r="AE226" s="215"/>
      <c r="AF226" s="215"/>
      <c r="AG226" s="215" t="s">
        <v>298</v>
      </c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>
      <c r="A227" s="222"/>
      <c r="B227" s="223"/>
      <c r="C227" s="261" t="s">
        <v>750</v>
      </c>
      <c r="D227" s="228"/>
      <c r="E227" s="229">
        <v>6</v>
      </c>
      <c r="F227" s="226"/>
      <c r="G227" s="226"/>
      <c r="H227" s="226"/>
      <c r="I227" s="226"/>
      <c r="J227" s="226"/>
      <c r="K227" s="226"/>
      <c r="L227" s="226"/>
      <c r="M227" s="226"/>
      <c r="N227" s="225"/>
      <c r="O227" s="225"/>
      <c r="P227" s="225"/>
      <c r="Q227" s="225"/>
      <c r="R227" s="226"/>
      <c r="S227" s="226"/>
      <c r="T227" s="226"/>
      <c r="U227" s="226"/>
      <c r="V227" s="226"/>
      <c r="W227" s="226"/>
      <c r="X227" s="226"/>
      <c r="Y227" s="215"/>
      <c r="Z227" s="215"/>
      <c r="AA227" s="215"/>
      <c r="AB227" s="215"/>
      <c r="AC227" s="215"/>
      <c r="AD227" s="215"/>
      <c r="AE227" s="215"/>
      <c r="AF227" s="215"/>
      <c r="AG227" s="215" t="s">
        <v>166</v>
      </c>
      <c r="AH227" s="215">
        <v>0</v>
      </c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>
      <c r="A228" s="222"/>
      <c r="B228" s="223"/>
      <c r="C228" s="261" t="s">
        <v>749</v>
      </c>
      <c r="D228" s="228"/>
      <c r="E228" s="229">
        <v>3.16</v>
      </c>
      <c r="F228" s="226"/>
      <c r="G228" s="226"/>
      <c r="H228" s="226"/>
      <c r="I228" s="226"/>
      <c r="J228" s="226"/>
      <c r="K228" s="226"/>
      <c r="L228" s="226"/>
      <c r="M228" s="226"/>
      <c r="N228" s="225"/>
      <c r="O228" s="225"/>
      <c r="P228" s="225"/>
      <c r="Q228" s="225"/>
      <c r="R228" s="226"/>
      <c r="S228" s="226"/>
      <c r="T228" s="226"/>
      <c r="U228" s="226"/>
      <c r="V228" s="226"/>
      <c r="W228" s="226"/>
      <c r="X228" s="226"/>
      <c r="Y228" s="215"/>
      <c r="Z228" s="215"/>
      <c r="AA228" s="215"/>
      <c r="AB228" s="215"/>
      <c r="AC228" s="215"/>
      <c r="AD228" s="215"/>
      <c r="AE228" s="215"/>
      <c r="AF228" s="215"/>
      <c r="AG228" s="215" t="s">
        <v>166</v>
      </c>
      <c r="AH228" s="215">
        <v>0</v>
      </c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ht="20.399999999999999" outlineLevel="1">
      <c r="A229" s="249">
        <v>101</v>
      </c>
      <c r="B229" s="250" t="s">
        <v>494</v>
      </c>
      <c r="C229" s="264" t="s">
        <v>495</v>
      </c>
      <c r="D229" s="251" t="s">
        <v>171</v>
      </c>
      <c r="E229" s="252">
        <v>3.7130000000000001</v>
      </c>
      <c r="F229" s="253"/>
      <c r="G229" s="254">
        <f>ROUND(E229*F229,2)</f>
        <v>0</v>
      </c>
      <c r="H229" s="253"/>
      <c r="I229" s="254">
        <f>ROUND(E229*H229,2)</f>
        <v>0</v>
      </c>
      <c r="J229" s="253"/>
      <c r="K229" s="254">
        <f>ROUND(E229*J229,2)</f>
        <v>0</v>
      </c>
      <c r="L229" s="254">
        <v>15</v>
      </c>
      <c r="M229" s="254">
        <f>G229*(1+L229/100)</f>
        <v>0</v>
      </c>
      <c r="N229" s="252">
        <v>0</v>
      </c>
      <c r="O229" s="252">
        <f>ROUND(E229*N229,2)</f>
        <v>0</v>
      </c>
      <c r="P229" s="252">
        <v>0</v>
      </c>
      <c r="Q229" s="252">
        <f>ROUND(E229*P229,2)</f>
        <v>0</v>
      </c>
      <c r="R229" s="254" t="s">
        <v>477</v>
      </c>
      <c r="S229" s="254" t="s">
        <v>160</v>
      </c>
      <c r="T229" s="255" t="s">
        <v>202</v>
      </c>
      <c r="U229" s="226">
        <v>0.03</v>
      </c>
      <c r="V229" s="226">
        <f>ROUND(E229*U229,2)</f>
        <v>0.11</v>
      </c>
      <c r="W229" s="226"/>
      <c r="X229" s="226" t="s">
        <v>161</v>
      </c>
      <c r="Y229" s="215"/>
      <c r="Z229" s="215"/>
      <c r="AA229" s="215"/>
      <c r="AB229" s="215"/>
      <c r="AC229" s="215"/>
      <c r="AD229" s="215"/>
      <c r="AE229" s="215"/>
      <c r="AF229" s="215"/>
      <c r="AG229" s="215" t="s">
        <v>298</v>
      </c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1">
      <c r="A230" s="249">
        <v>102</v>
      </c>
      <c r="B230" s="250" t="s">
        <v>496</v>
      </c>
      <c r="C230" s="264" t="s">
        <v>497</v>
      </c>
      <c r="D230" s="251" t="s">
        <v>171</v>
      </c>
      <c r="E230" s="252">
        <v>3.7130000000000001</v>
      </c>
      <c r="F230" s="253"/>
      <c r="G230" s="254">
        <f>ROUND(E230*F230,2)</f>
        <v>0</v>
      </c>
      <c r="H230" s="253"/>
      <c r="I230" s="254">
        <f>ROUND(E230*H230,2)</f>
        <v>0</v>
      </c>
      <c r="J230" s="253"/>
      <c r="K230" s="254">
        <f>ROUND(E230*J230,2)</f>
        <v>0</v>
      </c>
      <c r="L230" s="254">
        <v>15</v>
      </c>
      <c r="M230" s="254">
        <f>G230*(1+L230/100)</f>
        <v>0</v>
      </c>
      <c r="N230" s="252">
        <v>1.1999999999999999E-3</v>
      </c>
      <c r="O230" s="252">
        <f>ROUND(E230*N230,2)</f>
        <v>0</v>
      </c>
      <c r="P230" s="252">
        <v>0</v>
      </c>
      <c r="Q230" s="252">
        <f>ROUND(E230*P230,2)</f>
        <v>0</v>
      </c>
      <c r="R230" s="254" t="s">
        <v>477</v>
      </c>
      <c r="S230" s="254" t="s">
        <v>160</v>
      </c>
      <c r="T230" s="255" t="s">
        <v>202</v>
      </c>
      <c r="U230" s="226">
        <v>0</v>
      </c>
      <c r="V230" s="226">
        <f>ROUND(E230*U230,2)</f>
        <v>0</v>
      </c>
      <c r="W230" s="226"/>
      <c r="X230" s="226" t="s">
        <v>161</v>
      </c>
      <c r="Y230" s="215"/>
      <c r="Z230" s="215"/>
      <c r="AA230" s="215"/>
      <c r="AB230" s="215"/>
      <c r="AC230" s="215"/>
      <c r="AD230" s="215"/>
      <c r="AE230" s="215"/>
      <c r="AF230" s="215"/>
      <c r="AG230" s="215" t="s">
        <v>298</v>
      </c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1">
      <c r="A231" s="238">
        <v>103</v>
      </c>
      <c r="B231" s="239" t="s">
        <v>57</v>
      </c>
      <c r="C231" s="259" t="s">
        <v>498</v>
      </c>
      <c r="D231" s="240" t="s">
        <v>171</v>
      </c>
      <c r="E231" s="241">
        <v>4.7163000000000004</v>
      </c>
      <c r="F231" s="242"/>
      <c r="G231" s="243">
        <f>ROUND(E231*F231,2)</f>
        <v>0</v>
      </c>
      <c r="H231" s="242"/>
      <c r="I231" s="243">
        <f>ROUND(E231*H231,2)</f>
        <v>0</v>
      </c>
      <c r="J231" s="242"/>
      <c r="K231" s="243">
        <f>ROUND(E231*J231,2)</f>
        <v>0</v>
      </c>
      <c r="L231" s="243">
        <v>15</v>
      </c>
      <c r="M231" s="243">
        <f>G231*(1+L231/100)</f>
        <v>0</v>
      </c>
      <c r="N231" s="241">
        <v>0</v>
      </c>
      <c r="O231" s="241">
        <f>ROUND(E231*N231,2)</f>
        <v>0</v>
      </c>
      <c r="P231" s="241">
        <v>0</v>
      </c>
      <c r="Q231" s="241">
        <f>ROUND(E231*P231,2)</f>
        <v>0</v>
      </c>
      <c r="R231" s="243"/>
      <c r="S231" s="243" t="s">
        <v>201</v>
      </c>
      <c r="T231" s="244" t="s">
        <v>202</v>
      </c>
      <c r="U231" s="226">
        <v>0</v>
      </c>
      <c r="V231" s="226">
        <f>ROUND(E231*U231,2)</f>
        <v>0</v>
      </c>
      <c r="W231" s="226"/>
      <c r="X231" s="226" t="s">
        <v>203</v>
      </c>
      <c r="Y231" s="215"/>
      <c r="Z231" s="215"/>
      <c r="AA231" s="215"/>
      <c r="AB231" s="215"/>
      <c r="AC231" s="215"/>
      <c r="AD231" s="215"/>
      <c r="AE231" s="215"/>
      <c r="AF231" s="215"/>
      <c r="AG231" s="215" t="s">
        <v>395</v>
      </c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1">
      <c r="A232" s="222"/>
      <c r="B232" s="223"/>
      <c r="C232" s="262" t="s">
        <v>499</v>
      </c>
      <c r="D232" s="246"/>
      <c r="E232" s="246"/>
      <c r="F232" s="246"/>
      <c r="G232" s="246"/>
      <c r="H232" s="226"/>
      <c r="I232" s="226"/>
      <c r="J232" s="226"/>
      <c r="K232" s="226"/>
      <c r="L232" s="226"/>
      <c r="M232" s="226"/>
      <c r="N232" s="225"/>
      <c r="O232" s="225"/>
      <c r="P232" s="225"/>
      <c r="Q232" s="225"/>
      <c r="R232" s="226"/>
      <c r="S232" s="226"/>
      <c r="T232" s="226"/>
      <c r="U232" s="226"/>
      <c r="V232" s="226"/>
      <c r="W232" s="226"/>
      <c r="X232" s="226"/>
      <c r="Y232" s="215"/>
      <c r="Z232" s="215"/>
      <c r="AA232" s="215"/>
      <c r="AB232" s="215"/>
      <c r="AC232" s="215"/>
      <c r="AD232" s="215"/>
      <c r="AE232" s="215"/>
      <c r="AF232" s="215"/>
      <c r="AG232" s="215" t="s">
        <v>178</v>
      </c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1">
      <c r="A233" s="222"/>
      <c r="B233" s="223"/>
      <c r="C233" s="263" t="s">
        <v>500</v>
      </c>
      <c r="D233" s="247"/>
      <c r="E233" s="247"/>
      <c r="F233" s="247"/>
      <c r="G233" s="247"/>
      <c r="H233" s="226"/>
      <c r="I233" s="226"/>
      <c r="J233" s="226"/>
      <c r="K233" s="226"/>
      <c r="L233" s="226"/>
      <c r="M233" s="226"/>
      <c r="N233" s="225"/>
      <c r="O233" s="225"/>
      <c r="P233" s="225"/>
      <c r="Q233" s="225"/>
      <c r="R233" s="226"/>
      <c r="S233" s="226"/>
      <c r="T233" s="226"/>
      <c r="U233" s="226"/>
      <c r="V233" s="226"/>
      <c r="W233" s="226"/>
      <c r="X233" s="226"/>
      <c r="Y233" s="215"/>
      <c r="Z233" s="215"/>
      <c r="AA233" s="215"/>
      <c r="AB233" s="215"/>
      <c r="AC233" s="215"/>
      <c r="AD233" s="215"/>
      <c r="AE233" s="215"/>
      <c r="AF233" s="215"/>
      <c r="AG233" s="215" t="s">
        <v>178</v>
      </c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>
      <c r="A234" s="222"/>
      <c r="B234" s="223"/>
      <c r="C234" s="261" t="s">
        <v>501</v>
      </c>
      <c r="D234" s="228"/>
      <c r="E234" s="229">
        <v>4.0842999999999998</v>
      </c>
      <c r="F234" s="226"/>
      <c r="G234" s="226"/>
      <c r="H234" s="226"/>
      <c r="I234" s="226"/>
      <c r="J234" s="226"/>
      <c r="K234" s="226"/>
      <c r="L234" s="226"/>
      <c r="M234" s="226"/>
      <c r="N234" s="225"/>
      <c r="O234" s="225"/>
      <c r="P234" s="225"/>
      <c r="Q234" s="225"/>
      <c r="R234" s="226"/>
      <c r="S234" s="226"/>
      <c r="T234" s="226"/>
      <c r="U234" s="226"/>
      <c r="V234" s="226"/>
      <c r="W234" s="226"/>
      <c r="X234" s="226"/>
      <c r="Y234" s="215"/>
      <c r="Z234" s="215"/>
      <c r="AA234" s="215"/>
      <c r="AB234" s="215"/>
      <c r="AC234" s="215"/>
      <c r="AD234" s="215"/>
      <c r="AE234" s="215"/>
      <c r="AF234" s="215"/>
      <c r="AG234" s="215" t="s">
        <v>166</v>
      </c>
      <c r="AH234" s="215">
        <v>0</v>
      </c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1">
      <c r="A235" s="222"/>
      <c r="B235" s="223"/>
      <c r="C235" s="261" t="s">
        <v>502</v>
      </c>
      <c r="D235" s="228"/>
      <c r="E235" s="229">
        <v>0.63200000000000001</v>
      </c>
      <c r="F235" s="226"/>
      <c r="G235" s="226"/>
      <c r="H235" s="226"/>
      <c r="I235" s="226"/>
      <c r="J235" s="226"/>
      <c r="K235" s="226"/>
      <c r="L235" s="226"/>
      <c r="M235" s="226"/>
      <c r="N235" s="225"/>
      <c r="O235" s="225"/>
      <c r="P235" s="225"/>
      <c r="Q235" s="225"/>
      <c r="R235" s="226"/>
      <c r="S235" s="226"/>
      <c r="T235" s="226"/>
      <c r="U235" s="226"/>
      <c r="V235" s="226"/>
      <c r="W235" s="226"/>
      <c r="X235" s="226"/>
      <c r="Y235" s="215"/>
      <c r="Z235" s="215"/>
      <c r="AA235" s="215"/>
      <c r="AB235" s="215"/>
      <c r="AC235" s="215"/>
      <c r="AD235" s="215"/>
      <c r="AE235" s="215"/>
      <c r="AF235" s="215"/>
      <c r="AG235" s="215" t="s">
        <v>166</v>
      </c>
      <c r="AH235" s="215">
        <v>0</v>
      </c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1">
      <c r="A236" s="238">
        <v>104</v>
      </c>
      <c r="B236" s="239" t="s">
        <v>503</v>
      </c>
      <c r="C236" s="259" t="s">
        <v>504</v>
      </c>
      <c r="D236" s="240" t="s">
        <v>505</v>
      </c>
      <c r="E236" s="241">
        <v>69.433099999999996</v>
      </c>
      <c r="F236" s="242"/>
      <c r="G236" s="243">
        <f>ROUND(E236*F236,2)</f>
        <v>0</v>
      </c>
      <c r="H236" s="242"/>
      <c r="I236" s="243">
        <f>ROUND(E236*H236,2)</f>
        <v>0</v>
      </c>
      <c r="J236" s="242"/>
      <c r="K236" s="243">
        <f>ROUND(E236*J236,2)</f>
        <v>0</v>
      </c>
      <c r="L236" s="243">
        <v>15</v>
      </c>
      <c r="M236" s="243">
        <f>G236*(1+L236/100)</f>
        <v>0</v>
      </c>
      <c r="N236" s="241">
        <v>1E-3</v>
      </c>
      <c r="O236" s="241">
        <f>ROUND(E236*N236,2)</f>
        <v>7.0000000000000007E-2</v>
      </c>
      <c r="P236" s="241">
        <v>0</v>
      </c>
      <c r="Q236" s="241">
        <f>ROUND(E236*P236,2)</f>
        <v>0</v>
      </c>
      <c r="R236" s="243"/>
      <c r="S236" s="243" t="s">
        <v>201</v>
      </c>
      <c r="T236" s="244" t="s">
        <v>160</v>
      </c>
      <c r="U236" s="226">
        <v>0</v>
      </c>
      <c r="V236" s="226">
        <f>ROUND(E236*U236,2)</f>
        <v>0</v>
      </c>
      <c r="W236" s="226"/>
      <c r="X236" s="226" t="s">
        <v>203</v>
      </c>
      <c r="Y236" s="215"/>
      <c r="Z236" s="215"/>
      <c r="AA236" s="215"/>
      <c r="AB236" s="215"/>
      <c r="AC236" s="215"/>
      <c r="AD236" s="215"/>
      <c r="AE236" s="215"/>
      <c r="AF236" s="215"/>
      <c r="AG236" s="215" t="s">
        <v>204</v>
      </c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>
      <c r="A237" s="222"/>
      <c r="B237" s="223"/>
      <c r="C237" s="261" t="s">
        <v>506</v>
      </c>
      <c r="D237" s="228"/>
      <c r="E237" s="229">
        <v>69.433099999999996</v>
      </c>
      <c r="F237" s="226"/>
      <c r="G237" s="226"/>
      <c r="H237" s="226"/>
      <c r="I237" s="226"/>
      <c r="J237" s="226"/>
      <c r="K237" s="226"/>
      <c r="L237" s="226"/>
      <c r="M237" s="226"/>
      <c r="N237" s="225"/>
      <c r="O237" s="225"/>
      <c r="P237" s="225"/>
      <c r="Q237" s="225"/>
      <c r="R237" s="226"/>
      <c r="S237" s="226"/>
      <c r="T237" s="226"/>
      <c r="U237" s="226"/>
      <c r="V237" s="226"/>
      <c r="W237" s="226"/>
      <c r="X237" s="226"/>
      <c r="Y237" s="215"/>
      <c r="Z237" s="215"/>
      <c r="AA237" s="215"/>
      <c r="AB237" s="215"/>
      <c r="AC237" s="215"/>
      <c r="AD237" s="215"/>
      <c r="AE237" s="215"/>
      <c r="AF237" s="215"/>
      <c r="AG237" s="215" t="s">
        <v>166</v>
      </c>
      <c r="AH237" s="215">
        <v>0</v>
      </c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>
      <c r="A238" s="222">
        <v>105</v>
      </c>
      <c r="B238" s="223" t="s">
        <v>507</v>
      </c>
      <c r="C238" s="265" t="s">
        <v>508</v>
      </c>
      <c r="D238" s="224" t="s">
        <v>0</v>
      </c>
      <c r="E238" s="256"/>
      <c r="F238" s="227"/>
      <c r="G238" s="226">
        <f>ROUND(E238*F238,2)</f>
        <v>0</v>
      </c>
      <c r="H238" s="227"/>
      <c r="I238" s="226">
        <f>ROUND(E238*H238,2)</f>
        <v>0</v>
      </c>
      <c r="J238" s="227"/>
      <c r="K238" s="226">
        <f>ROUND(E238*J238,2)</f>
        <v>0</v>
      </c>
      <c r="L238" s="226">
        <v>15</v>
      </c>
      <c r="M238" s="226">
        <f>G238*(1+L238/100)</f>
        <v>0</v>
      </c>
      <c r="N238" s="225">
        <v>0</v>
      </c>
      <c r="O238" s="225">
        <f>ROUND(E238*N238,2)</f>
        <v>0</v>
      </c>
      <c r="P238" s="225">
        <v>0</v>
      </c>
      <c r="Q238" s="225">
        <f>ROUND(E238*P238,2)</f>
        <v>0</v>
      </c>
      <c r="R238" s="226" t="s">
        <v>477</v>
      </c>
      <c r="S238" s="226" t="s">
        <v>160</v>
      </c>
      <c r="T238" s="226" t="s">
        <v>160</v>
      </c>
      <c r="U238" s="226">
        <v>0</v>
      </c>
      <c r="V238" s="226">
        <f>ROUND(E238*U238,2)</f>
        <v>0</v>
      </c>
      <c r="W238" s="226"/>
      <c r="X238" s="226" t="s">
        <v>288</v>
      </c>
      <c r="Y238" s="215"/>
      <c r="Z238" s="215"/>
      <c r="AA238" s="215"/>
      <c r="AB238" s="215"/>
      <c r="AC238" s="215"/>
      <c r="AD238" s="215"/>
      <c r="AE238" s="215"/>
      <c r="AF238" s="215"/>
      <c r="AG238" s="215" t="s">
        <v>289</v>
      </c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>
      <c r="A239" s="222"/>
      <c r="B239" s="223"/>
      <c r="C239" s="266" t="s">
        <v>428</v>
      </c>
      <c r="D239" s="257"/>
      <c r="E239" s="257"/>
      <c r="F239" s="257"/>
      <c r="G239" s="257"/>
      <c r="H239" s="226"/>
      <c r="I239" s="226"/>
      <c r="J239" s="226"/>
      <c r="K239" s="226"/>
      <c r="L239" s="226"/>
      <c r="M239" s="226"/>
      <c r="N239" s="225"/>
      <c r="O239" s="225"/>
      <c r="P239" s="225"/>
      <c r="Q239" s="225"/>
      <c r="R239" s="226"/>
      <c r="S239" s="226"/>
      <c r="T239" s="226"/>
      <c r="U239" s="226"/>
      <c r="V239" s="226"/>
      <c r="W239" s="226"/>
      <c r="X239" s="226"/>
      <c r="Y239" s="215"/>
      <c r="Z239" s="215"/>
      <c r="AA239" s="215"/>
      <c r="AB239" s="215"/>
      <c r="AC239" s="215"/>
      <c r="AD239" s="215"/>
      <c r="AE239" s="215"/>
      <c r="AF239" s="215"/>
      <c r="AG239" s="215" t="s">
        <v>164</v>
      </c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>
      <c r="A240" s="231" t="s">
        <v>154</v>
      </c>
      <c r="B240" s="232" t="s">
        <v>109</v>
      </c>
      <c r="C240" s="258" t="s">
        <v>110</v>
      </c>
      <c r="D240" s="233"/>
      <c r="E240" s="234"/>
      <c r="F240" s="235"/>
      <c r="G240" s="235">
        <f>SUMIF(AG241:AG266,"&lt;&gt;NOR",G241:G266)</f>
        <v>0</v>
      </c>
      <c r="H240" s="235"/>
      <c r="I240" s="235">
        <f>SUM(I241:I266)</f>
        <v>0</v>
      </c>
      <c r="J240" s="235"/>
      <c r="K240" s="235">
        <f>SUM(K241:K266)</f>
        <v>0</v>
      </c>
      <c r="L240" s="235"/>
      <c r="M240" s="235">
        <f>SUM(M241:M266)</f>
        <v>0</v>
      </c>
      <c r="N240" s="234"/>
      <c r="O240" s="234">
        <f>SUM(O241:O266)</f>
        <v>0</v>
      </c>
      <c r="P240" s="234"/>
      <c r="Q240" s="234">
        <f>SUM(Q241:Q266)</f>
        <v>0.22</v>
      </c>
      <c r="R240" s="235"/>
      <c r="S240" s="235"/>
      <c r="T240" s="236"/>
      <c r="U240" s="230"/>
      <c r="V240" s="230">
        <f>SUM(V241:V266)</f>
        <v>20.81</v>
      </c>
      <c r="W240" s="230"/>
      <c r="X240" s="230"/>
      <c r="AG240" t="s">
        <v>155</v>
      </c>
    </row>
    <row r="241" spans="1:60" ht="20.399999999999999" outlineLevel="1">
      <c r="A241" s="238">
        <v>106</v>
      </c>
      <c r="B241" s="239" t="s">
        <v>751</v>
      </c>
      <c r="C241" s="259" t="s">
        <v>752</v>
      </c>
      <c r="D241" s="240" t="s">
        <v>171</v>
      </c>
      <c r="E241" s="241">
        <v>36.026000000000003</v>
      </c>
      <c r="F241" s="242"/>
      <c r="G241" s="243">
        <f>ROUND(E241*F241,2)</f>
        <v>0</v>
      </c>
      <c r="H241" s="242"/>
      <c r="I241" s="243">
        <f>ROUND(E241*H241,2)</f>
        <v>0</v>
      </c>
      <c r="J241" s="242"/>
      <c r="K241" s="243">
        <f>ROUND(E241*J241,2)</f>
        <v>0</v>
      </c>
      <c r="L241" s="243">
        <v>15</v>
      </c>
      <c r="M241" s="243">
        <f>G241*(1+L241/100)</f>
        <v>0</v>
      </c>
      <c r="N241" s="241">
        <v>0</v>
      </c>
      <c r="O241" s="241">
        <f>ROUND(E241*N241,2)</f>
        <v>0</v>
      </c>
      <c r="P241" s="241">
        <v>0</v>
      </c>
      <c r="Q241" s="241">
        <f>ROUND(E241*P241,2)</f>
        <v>0</v>
      </c>
      <c r="R241" s="243" t="s">
        <v>511</v>
      </c>
      <c r="S241" s="243" t="s">
        <v>160</v>
      </c>
      <c r="T241" s="244" t="s">
        <v>160</v>
      </c>
      <c r="U241" s="226">
        <v>0.02</v>
      </c>
      <c r="V241" s="226">
        <f>ROUND(E241*U241,2)</f>
        <v>0.72</v>
      </c>
      <c r="W241" s="226"/>
      <c r="X241" s="226" t="s">
        <v>161</v>
      </c>
      <c r="Y241" s="215"/>
      <c r="Z241" s="215"/>
      <c r="AA241" s="215"/>
      <c r="AB241" s="215"/>
      <c r="AC241" s="215"/>
      <c r="AD241" s="215"/>
      <c r="AE241" s="215"/>
      <c r="AF241" s="215"/>
      <c r="AG241" s="215" t="s">
        <v>162</v>
      </c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1">
      <c r="A242" s="222"/>
      <c r="B242" s="223"/>
      <c r="C242" s="261" t="s">
        <v>728</v>
      </c>
      <c r="D242" s="228"/>
      <c r="E242" s="229">
        <v>12.103</v>
      </c>
      <c r="F242" s="226"/>
      <c r="G242" s="226"/>
      <c r="H242" s="226"/>
      <c r="I242" s="226"/>
      <c r="J242" s="226"/>
      <c r="K242" s="226"/>
      <c r="L242" s="226"/>
      <c r="M242" s="226"/>
      <c r="N242" s="225"/>
      <c r="O242" s="225"/>
      <c r="P242" s="225"/>
      <c r="Q242" s="225"/>
      <c r="R242" s="226"/>
      <c r="S242" s="226"/>
      <c r="T242" s="226"/>
      <c r="U242" s="226"/>
      <c r="V242" s="226"/>
      <c r="W242" s="226"/>
      <c r="X242" s="226"/>
      <c r="Y242" s="215"/>
      <c r="Z242" s="215"/>
      <c r="AA242" s="215"/>
      <c r="AB242" s="215"/>
      <c r="AC242" s="215"/>
      <c r="AD242" s="215"/>
      <c r="AE242" s="215"/>
      <c r="AF242" s="215"/>
      <c r="AG242" s="215" t="s">
        <v>166</v>
      </c>
      <c r="AH242" s="215">
        <v>0</v>
      </c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>
      <c r="A243" s="222"/>
      <c r="B243" s="223"/>
      <c r="C243" s="261" t="s">
        <v>729</v>
      </c>
      <c r="D243" s="228"/>
      <c r="E243" s="229">
        <v>23.922999999999998</v>
      </c>
      <c r="F243" s="226"/>
      <c r="G243" s="226"/>
      <c r="H243" s="226"/>
      <c r="I243" s="226"/>
      <c r="J243" s="226"/>
      <c r="K243" s="226"/>
      <c r="L243" s="226"/>
      <c r="M243" s="226"/>
      <c r="N243" s="225"/>
      <c r="O243" s="225"/>
      <c r="P243" s="225"/>
      <c r="Q243" s="225"/>
      <c r="R243" s="226"/>
      <c r="S243" s="226"/>
      <c r="T243" s="226"/>
      <c r="U243" s="226"/>
      <c r="V243" s="226"/>
      <c r="W243" s="226"/>
      <c r="X243" s="226"/>
      <c r="Y243" s="215"/>
      <c r="Z243" s="215"/>
      <c r="AA243" s="215"/>
      <c r="AB243" s="215"/>
      <c r="AC243" s="215"/>
      <c r="AD243" s="215"/>
      <c r="AE243" s="215"/>
      <c r="AF243" s="215"/>
      <c r="AG243" s="215" t="s">
        <v>166</v>
      </c>
      <c r="AH243" s="215">
        <v>0</v>
      </c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1">
      <c r="A244" s="238">
        <v>107</v>
      </c>
      <c r="B244" s="239" t="s">
        <v>753</v>
      </c>
      <c r="C244" s="259" t="s">
        <v>754</v>
      </c>
      <c r="D244" s="240" t="s">
        <v>186</v>
      </c>
      <c r="E244" s="241">
        <v>14.04</v>
      </c>
      <c r="F244" s="242"/>
      <c r="G244" s="243">
        <f>ROUND(E244*F244,2)</f>
        <v>0</v>
      </c>
      <c r="H244" s="242"/>
      <c r="I244" s="243">
        <f>ROUND(E244*H244,2)</f>
        <v>0</v>
      </c>
      <c r="J244" s="242"/>
      <c r="K244" s="243">
        <f>ROUND(E244*J244,2)</f>
        <v>0</v>
      </c>
      <c r="L244" s="243">
        <v>15</v>
      </c>
      <c r="M244" s="243">
        <f>G244*(1+L244/100)</f>
        <v>0</v>
      </c>
      <c r="N244" s="241">
        <v>0</v>
      </c>
      <c r="O244" s="241">
        <f>ROUND(E244*N244,2)</f>
        <v>0</v>
      </c>
      <c r="P244" s="241">
        <v>0</v>
      </c>
      <c r="Q244" s="241">
        <f>ROUND(E244*P244,2)</f>
        <v>0</v>
      </c>
      <c r="R244" s="243" t="s">
        <v>511</v>
      </c>
      <c r="S244" s="243" t="s">
        <v>160</v>
      </c>
      <c r="T244" s="244" t="s">
        <v>160</v>
      </c>
      <c r="U244" s="226">
        <v>0.18</v>
      </c>
      <c r="V244" s="226">
        <f>ROUND(E244*U244,2)</f>
        <v>2.5299999999999998</v>
      </c>
      <c r="W244" s="226"/>
      <c r="X244" s="226" t="s">
        <v>161</v>
      </c>
      <c r="Y244" s="215"/>
      <c r="Z244" s="215"/>
      <c r="AA244" s="215"/>
      <c r="AB244" s="215"/>
      <c r="AC244" s="215"/>
      <c r="AD244" s="215"/>
      <c r="AE244" s="215"/>
      <c r="AF244" s="215"/>
      <c r="AG244" s="215" t="s">
        <v>162</v>
      </c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1">
      <c r="A245" s="222"/>
      <c r="B245" s="223"/>
      <c r="C245" s="260" t="s">
        <v>755</v>
      </c>
      <c r="D245" s="245"/>
      <c r="E245" s="245"/>
      <c r="F245" s="245"/>
      <c r="G245" s="245"/>
      <c r="H245" s="226"/>
      <c r="I245" s="226"/>
      <c r="J245" s="226"/>
      <c r="K245" s="226"/>
      <c r="L245" s="226"/>
      <c r="M245" s="226"/>
      <c r="N245" s="225"/>
      <c r="O245" s="225"/>
      <c r="P245" s="225"/>
      <c r="Q245" s="225"/>
      <c r="R245" s="226"/>
      <c r="S245" s="226"/>
      <c r="T245" s="226"/>
      <c r="U245" s="226"/>
      <c r="V245" s="226"/>
      <c r="W245" s="226"/>
      <c r="X245" s="226"/>
      <c r="Y245" s="215"/>
      <c r="Z245" s="215"/>
      <c r="AA245" s="215"/>
      <c r="AB245" s="215"/>
      <c r="AC245" s="215"/>
      <c r="AD245" s="215"/>
      <c r="AE245" s="215"/>
      <c r="AF245" s="215"/>
      <c r="AG245" s="215" t="s">
        <v>164</v>
      </c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1">
      <c r="A246" s="222"/>
      <c r="B246" s="223"/>
      <c r="C246" s="263" t="s">
        <v>756</v>
      </c>
      <c r="D246" s="247"/>
      <c r="E246" s="247"/>
      <c r="F246" s="247"/>
      <c r="G246" s="247"/>
      <c r="H246" s="226"/>
      <c r="I246" s="226"/>
      <c r="J246" s="226"/>
      <c r="K246" s="226"/>
      <c r="L246" s="226"/>
      <c r="M246" s="226"/>
      <c r="N246" s="225"/>
      <c r="O246" s="225"/>
      <c r="P246" s="225"/>
      <c r="Q246" s="225"/>
      <c r="R246" s="226"/>
      <c r="S246" s="226"/>
      <c r="T246" s="226"/>
      <c r="U246" s="226"/>
      <c r="V246" s="226"/>
      <c r="W246" s="226"/>
      <c r="X246" s="226"/>
      <c r="Y246" s="215"/>
      <c r="Z246" s="215"/>
      <c r="AA246" s="215"/>
      <c r="AB246" s="215"/>
      <c r="AC246" s="215"/>
      <c r="AD246" s="215"/>
      <c r="AE246" s="215"/>
      <c r="AF246" s="215"/>
      <c r="AG246" s="215" t="s">
        <v>178</v>
      </c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1">
      <c r="A247" s="222"/>
      <c r="B247" s="223"/>
      <c r="C247" s="261" t="s">
        <v>757</v>
      </c>
      <c r="D247" s="228"/>
      <c r="E247" s="229">
        <v>14.04</v>
      </c>
      <c r="F247" s="226"/>
      <c r="G247" s="226"/>
      <c r="H247" s="226"/>
      <c r="I247" s="226"/>
      <c r="J247" s="226"/>
      <c r="K247" s="226"/>
      <c r="L247" s="226"/>
      <c r="M247" s="226"/>
      <c r="N247" s="225"/>
      <c r="O247" s="225"/>
      <c r="P247" s="225"/>
      <c r="Q247" s="225"/>
      <c r="R247" s="226"/>
      <c r="S247" s="226"/>
      <c r="T247" s="226"/>
      <c r="U247" s="226"/>
      <c r="V247" s="226"/>
      <c r="W247" s="226"/>
      <c r="X247" s="226"/>
      <c r="Y247" s="215"/>
      <c r="Z247" s="215"/>
      <c r="AA247" s="215"/>
      <c r="AB247" s="215"/>
      <c r="AC247" s="215"/>
      <c r="AD247" s="215"/>
      <c r="AE247" s="215"/>
      <c r="AF247" s="215"/>
      <c r="AG247" s="215" t="s">
        <v>166</v>
      </c>
      <c r="AH247" s="215">
        <v>0</v>
      </c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>
      <c r="A248" s="238">
        <v>108</v>
      </c>
      <c r="B248" s="239" t="s">
        <v>509</v>
      </c>
      <c r="C248" s="259" t="s">
        <v>510</v>
      </c>
      <c r="D248" s="240" t="s">
        <v>186</v>
      </c>
      <c r="E248" s="241">
        <v>14.04</v>
      </c>
      <c r="F248" s="242"/>
      <c r="G248" s="243">
        <f>ROUND(E248*F248,2)</f>
        <v>0</v>
      </c>
      <c r="H248" s="242"/>
      <c r="I248" s="243">
        <f>ROUND(E248*H248,2)</f>
        <v>0</v>
      </c>
      <c r="J248" s="242"/>
      <c r="K248" s="243">
        <f>ROUND(E248*J248,2)</f>
        <v>0</v>
      </c>
      <c r="L248" s="243">
        <v>15</v>
      </c>
      <c r="M248" s="243">
        <f>G248*(1+L248/100)</f>
        <v>0</v>
      </c>
      <c r="N248" s="241">
        <v>0</v>
      </c>
      <c r="O248" s="241">
        <f>ROUND(E248*N248,2)</f>
        <v>0</v>
      </c>
      <c r="P248" s="241">
        <v>1E-3</v>
      </c>
      <c r="Q248" s="241">
        <f>ROUND(E248*P248,2)</f>
        <v>0.01</v>
      </c>
      <c r="R248" s="243" t="s">
        <v>511</v>
      </c>
      <c r="S248" s="243" t="s">
        <v>160</v>
      </c>
      <c r="T248" s="244" t="s">
        <v>160</v>
      </c>
      <c r="U248" s="226">
        <v>0.03</v>
      </c>
      <c r="V248" s="226">
        <f>ROUND(E248*U248,2)</f>
        <v>0.42</v>
      </c>
      <c r="W248" s="226"/>
      <c r="X248" s="226" t="s">
        <v>161</v>
      </c>
      <c r="Y248" s="215"/>
      <c r="Z248" s="215"/>
      <c r="AA248" s="215"/>
      <c r="AB248" s="215"/>
      <c r="AC248" s="215"/>
      <c r="AD248" s="215"/>
      <c r="AE248" s="215"/>
      <c r="AF248" s="215"/>
      <c r="AG248" s="215" t="s">
        <v>162</v>
      </c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>
      <c r="A249" s="222"/>
      <c r="B249" s="223"/>
      <c r="C249" s="261" t="s">
        <v>757</v>
      </c>
      <c r="D249" s="228"/>
      <c r="E249" s="229">
        <v>14.04</v>
      </c>
      <c r="F249" s="226"/>
      <c r="G249" s="226"/>
      <c r="H249" s="226"/>
      <c r="I249" s="226"/>
      <c r="J249" s="226"/>
      <c r="K249" s="226"/>
      <c r="L249" s="226"/>
      <c r="M249" s="226"/>
      <c r="N249" s="225"/>
      <c r="O249" s="225"/>
      <c r="P249" s="225"/>
      <c r="Q249" s="225"/>
      <c r="R249" s="226"/>
      <c r="S249" s="226"/>
      <c r="T249" s="226"/>
      <c r="U249" s="226"/>
      <c r="V249" s="226"/>
      <c r="W249" s="226"/>
      <c r="X249" s="226"/>
      <c r="Y249" s="215"/>
      <c r="Z249" s="215"/>
      <c r="AA249" s="215"/>
      <c r="AB249" s="215"/>
      <c r="AC249" s="215"/>
      <c r="AD249" s="215"/>
      <c r="AE249" s="215"/>
      <c r="AF249" s="215"/>
      <c r="AG249" s="215" t="s">
        <v>166</v>
      </c>
      <c r="AH249" s="215">
        <v>0</v>
      </c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1">
      <c r="A250" s="238">
        <v>109</v>
      </c>
      <c r="B250" s="239" t="s">
        <v>758</v>
      </c>
      <c r="C250" s="259" t="s">
        <v>759</v>
      </c>
      <c r="D250" s="240" t="s">
        <v>171</v>
      </c>
      <c r="E250" s="241">
        <v>23.922999999999998</v>
      </c>
      <c r="F250" s="242"/>
      <c r="G250" s="243">
        <f>ROUND(E250*F250,2)</f>
        <v>0</v>
      </c>
      <c r="H250" s="242"/>
      <c r="I250" s="243">
        <f>ROUND(E250*H250,2)</f>
        <v>0</v>
      </c>
      <c r="J250" s="242"/>
      <c r="K250" s="243">
        <f>ROUND(E250*J250,2)</f>
        <v>0</v>
      </c>
      <c r="L250" s="243">
        <v>15</v>
      </c>
      <c r="M250" s="243">
        <f>G250*(1+L250/100)</f>
        <v>0</v>
      </c>
      <c r="N250" s="241">
        <v>0</v>
      </c>
      <c r="O250" s="241">
        <f>ROUND(E250*N250,2)</f>
        <v>0</v>
      </c>
      <c r="P250" s="241">
        <v>8.9099999999999995E-3</v>
      </c>
      <c r="Q250" s="241">
        <f>ROUND(E250*P250,2)</f>
        <v>0.21</v>
      </c>
      <c r="R250" s="243" t="s">
        <v>511</v>
      </c>
      <c r="S250" s="243" t="s">
        <v>160</v>
      </c>
      <c r="T250" s="244" t="s">
        <v>160</v>
      </c>
      <c r="U250" s="226">
        <v>0.15</v>
      </c>
      <c r="V250" s="226">
        <f>ROUND(E250*U250,2)</f>
        <v>3.59</v>
      </c>
      <c r="W250" s="226"/>
      <c r="X250" s="226" t="s">
        <v>161</v>
      </c>
      <c r="Y250" s="215"/>
      <c r="Z250" s="215"/>
      <c r="AA250" s="215"/>
      <c r="AB250" s="215"/>
      <c r="AC250" s="215"/>
      <c r="AD250" s="215"/>
      <c r="AE250" s="215"/>
      <c r="AF250" s="215"/>
      <c r="AG250" s="215" t="s">
        <v>162</v>
      </c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1">
      <c r="A251" s="222"/>
      <c r="B251" s="223"/>
      <c r="C251" s="260" t="s">
        <v>760</v>
      </c>
      <c r="D251" s="245"/>
      <c r="E251" s="245"/>
      <c r="F251" s="245"/>
      <c r="G251" s="245"/>
      <c r="H251" s="226"/>
      <c r="I251" s="226"/>
      <c r="J251" s="226"/>
      <c r="K251" s="226"/>
      <c r="L251" s="226"/>
      <c r="M251" s="226"/>
      <c r="N251" s="225"/>
      <c r="O251" s="225"/>
      <c r="P251" s="225"/>
      <c r="Q251" s="225"/>
      <c r="R251" s="226"/>
      <c r="S251" s="226"/>
      <c r="T251" s="226"/>
      <c r="U251" s="226"/>
      <c r="V251" s="226"/>
      <c r="W251" s="226"/>
      <c r="X251" s="226"/>
      <c r="Y251" s="215"/>
      <c r="Z251" s="215"/>
      <c r="AA251" s="215"/>
      <c r="AB251" s="215"/>
      <c r="AC251" s="215"/>
      <c r="AD251" s="215"/>
      <c r="AE251" s="215"/>
      <c r="AF251" s="215"/>
      <c r="AG251" s="215" t="s">
        <v>164</v>
      </c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1">
      <c r="A252" s="222"/>
      <c r="B252" s="223"/>
      <c r="C252" s="263" t="s">
        <v>761</v>
      </c>
      <c r="D252" s="247"/>
      <c r="E252" s="247"/>
      <c r="F252" s="247"/>
      <c r="G252" s="247"/>
      <c r="H252" s="226"/>
      <c r="I252" s="226"/>
      <c r="J252" s="226"/>
      <c r="K252" s="226"/>
      <c r="L252" s="226"/>
      <c r="M252" s="226"/>
      <c r="N252" s="225"/>
      <c r="O252" s="225"/>
      <c r="P252" s="225"/>
      <c r="Q252" s="225"/>
      <c r="R252" s="226"/>
      <c r="S252" s="226"/>
      <c r="T252" s="226"/>
      <c r="U252" s="226"/>
      <c r="V252" s="226"/>
      <c r="W252" s="226"/>
      <c r="X252" s="226"/>
      <c r="Y252" s="215"/>
      <c r="Z252" s="215"/>
      <c r="AA252" s="215"/>
      <c r="AB252" s="215"/>
      <c r="AC252" s="215"/>
      <c r="AD252" s="215"/>
      <c r="AE252" s="215"/>
      <c r="AF252" s="215"/>
      <c r="AG252" s="215" t="s">
        <v>178</v>
      </c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1">
      <c r="A253" s="222"/>
      <c r="B253" s="223"/>
      <c r="C253" s="261" t="s">
        <v>729</v>
      </c>
      <c r="D253" s="228"/>
      <c r="E253" s="229">
        <v>23.922999999999998</v>
      </c>
      <c r="F253" s="226"/>
      <c r="G253" s="226"/>
      <c r="H253" s="226"/>
      <c r="I253" s="226"/>
      <c r="J253" s="226"/>
      <c r="K253" s="226"/>
      <c r="L253" s="226"/>
      <c r="M253" s="226"/>
      <c r="N253" s="225"/>
      <c r="O253" s="225"/>
      <c r="P253" s="225"/>
      <c r="Q253" s="225"/>
      <c r="R253" s="226"/>
      <c r="S253" s="226"/>
      <c r="T253" s="226"/>
      <c r="U253" s="226"/>
      <c r="V253" s="226"/>
      <c r="W253" s="226"/>
      <c r="X253" s="226"/>
      <c r="Y253" s="215"/>
      <c r="Z253" s="215"/>
      <c r="AA253" s="215"/>
      <c r="AB253" s="215"/>
      <c r="AC253" s="215"/>
      <c r="AD253" s="215"/>
      <c r="AE253" s="215"/>
      <c r="AF253" s="215"/>
      <c r="AG253" s="215" t="s">
        <v>166</v>
      </c>
      <c r="AH253" s="215">
        <v>0</v>
      </c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1">
      <c r="A254" s="238">
        <v>110</v>
      </c>
      <c r="B254" s="239" t="s">
        <v>762</v>
      </c>
      <c r="C254" s="259" t="s">
        <v>763</v>
      </c>
      <c r="D254" s="240" t="s">
        <v>171</v>
      </c>
      <c r="E254" s="241">
        <v>12.103</v>
      </c>
      <c r="F254" s="242"/>
      <c r="G254" s="243">
        <f>ROUND(E254*F254,2)</f>
        <v>0</v>
      </c>
      <c r="H254" s="242"/>
      <c r="I254" s="243">
        <f>ROUND(E254*H254,2)</f>
        <v>0</v>
      </c>
      <c r="J254" s="242"/>
      <c r="K254" s="243">
        <f>ROUND(E254*J254,2)</f>
        <v>0</v>
      </c>
      <c r="L254" s="243">
        <v>15</v>
      </c>
      <c r="M254" s="243">
        <f>G254*(1+L254/100)</f>
        <v>0</v>
      </c>
      <c r="N254" s="241">
        <v>1.0000000000000001E-5</v>
      </c>
      <c r="O254" s="241">
        <f>ROUND(E254*N254,2)</f>
        <v>0</v>
      </c>
      <c r="P254" s="241">
        <v>0</v>
      </c>
      <c r="Q254" s="241">
        <f>ROUND(E254*P254,2)</f>
        <v>0</v>
      </c>
      <c r="R254" s="243" t="s">
        <v>511</v>
      </c>
      <c r="S254" s="243" t="s">
        <v>160</v>
      </c>
      <c r="T254" s="244" t="s">
        <v>160</v>
      </c>
      <c r="U254" s="226">
        <v>0.34</v>
      </c>
      <c r="V254" s="226">
        <f>ROUND(E254*U254,2)</f>
        <v>4.12</v>
      </c>
      <c r="W254" s="226"/>
      <c r="X254" s="226" t="s">
        <v>161</v>
      </c>
      <c r="Y254" s="215"/>
      <c r="Z254" s="215"/>
      <c r="AA254" s="215"/>
      <c r="AB254" s="215"/>
      <c r="AC254" s="215"/>
      <c r="AD254" s="215"/>
      <c r="AE254" s="215"/>
      <c r="AF254" s="215"/>
      <c r="AG254" s="215" t="s">
        <v>162</v>
      </c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1">
      <c r="A255" s="222"/>
      <c r="B255" s="223"/>
      <c r="C255" s="261" t="s">
        <v>728</v>
      </c>
      <c r="D255" s="228"/>
      <c r="E255" s="229">
        <v>12.103</v>
      </c>
      <c r="F255" s="226"/>
      <c r="G255" s="226"/>
      <c r="H255" s="226"/>
      <c r="I255" s="226"/>
      <c r="J255" s="226"/>
      <c r="K255" s="226"/>
      <c r="L255" s="226"/>
      <c r="M255" s="226"/>
      <c r="N255" s="225"/>
      <c r="O255" s="225"/>
      <c r="P255" s="225"/>
      <c r="Q255" s="225"/>
      <c r="R255" s="226"/>
      <c r="S255" s="226"/>
      <c r="T255" s="226"/>
      <c r="U255" s="226"/>
      <c r="V255" s="226"/>
      <c r="W255" s="226"/>
      <c r="X255" s="226"/>
      <c r="Y255" s="215"/>
      <c r="Z255" s="215"/>
      <c r="AA255" s="215"/>
      <c r="AB255" s="215"/>
      <c r="AC255" s="215"/>
      <c r="AD255" s="215"/>
      <c r="AE255" s="215"/>
      <c r="AF255" s="215"/>
      <c r="AG255" s="215" t="s">
        <v>166</v>
      </c>
      <c r="AH255" s="215">
        <v>0</v>
      </c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1">
      <c r="A256" s="238">
        <v>111</v>
      </c>
      <c r="B256" s="239" t="s">
        <v>764</v>
      </c>
      <c r="C256" s="259" t="s">
        <v>765</v>
      </c>
      <c r="D256" s="240" t="s">
        <v>171</v>
      </c>
      <c r="E256" s="241">
        <v>12.103</v>
      </c>
      <c r="F256" s="242"/>
      <c r="G256" s="243">
        <f>ROUND(E256*F256,2)</f>
        <v>0</v>
      </c>
      <c r="H256" s="242"/>
      <c r="I256" s="243">
        <f>ROUND(E256*H256,2)</f>
        <v>0</v>
      </c>
      <c r="J256" s="242"/>
      <c r="K256" s="243">
        <f>ROUND(E256*J256,2)</f>
        <v>0</v>
      </c>
      <c r="L256" s="243">
        <v>15</v>
      </c>
      <c r="M256" s="243">
        <f>G256*(1+L256/100)</f>
        <v>0</v>
      </c>
      <c r="N256" s="241">
        <v>0</v>
      </c>
      <c r="O256" s="241">
        <f>ROUND(E256*N256,2)</f>
        <v>0</v>
      </c>
      <c r="P256" s="241">
        <v>0</v>
      </c>
      <c r="Q256" s="241">
        <f>ROUND(E256*P256,2)</f>
        <v>0</v>
      </c>
      <c r="R256" s="243" t="s">
        <v>511</v>
      </c>
      <c r="S256" s="243" t="s">
        <v>160</v>
      </c>
      <c r="T256" s="244" t="s">
        <v>160</v>
      </c>
      <c r="U256" s="226">
        <v>0.09</v>
      </c>
      <c r="V256" s="226">
        <f>ROUND(E256*U256,2)</f>
        <v>1.0900000000000001</v>
      </c>
      <c r="W256" s="226"/>
      <c r="X256" s="226" t="s">
        <v>161</v>
      </c>
      <c r="Y256" s="215"/>
      <c r="Z256" s="215"/>
      <c r="AA256" s="215"/>
      <c r="AB256" s="215"/>
      <c r="AC256" s="215"/>
      <c r="AD256" s="215"/>
      <c r="AE256" s="215"/>
      <c r="AF256" s="215"/>
      <c r="AG256" s="215" t="s">
        <v>162</v>
      </c>
      <c r="AH256" s="215"/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1">
      <c r="A257" s="222"/>
      <c r="B257" s="223"/>
      <c r="C257" s="261" t="s">
        <v>728</v>
      </c>
      <c r="D257" s="228"/>
      <c r="E257" s="229">
        <v>12.103</v>
      </c>
      <c r="F257" s="226"/>
      <c r="G257" s="226"/>
      <c r="H257" s="226"/>
      <c r="I257" s="226"/>
      <c r="J257" s="226"/>
      <c r="K257" s="226"/>
      <c r="L257" s="226"/>
      <c r="M257" s="226"/>
      <c r="N257" s="225"/>
      <c r="O257" s="225"/>
      <c r="P257" s="225"/>
      <c r="Q257" s="225"/>
      <c r="R257" s="226"/>
      <c r="S257" s="226"/>
      <c r="T257" s="226"/>
      <c r="U257" s="226"/>
      <c r="V257" s="226"/>
      <c r="W257" s="226"/>
      <c r="X257" s="226"/>
      <c r="Y257" s="215"/>
      <c r="Z257" s="215"/>
      <c r="AA257" s="215"/>
      <c r="AB257" s="215"/>
      <c r="AC257" s="215"/>
      <c r="AD257" s="215"/>
      <c r="AE257" s="215"/>
      <c r="AF257" s="215"/>
      <c r="AG257" s="215" t="s">
        <v>166</v>
      </c>
      <c r="AH257" s="215">
        <v>0</v>
      </c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1">
      <c r="A258" s="238">
        <v>112</v>
      </c>
      <c r="B258" s="239" t="s">
        <v>766</v>
      </c>
      <c r="C258" s="259" t="s">
        <v>767</v>
      </c>
      <c r="D258" s="240" t="s">
        <v>171</v>
      </c>
      <c r="E258" s="241">
        <v>12.103</v>
      </c>
      <c r="F258" s="242"/>
      <c r="G258" s="243">
        <f>ROUND(E258*F258,2)</f>
        <v>0</v>
      </c>
      <c r="H258" s="242"/>
      <c r="I258" s="243">
        <f>ROUND(E258*H258,2)</f>
        <v>0</v>
      </c>
      <c r="J258" s="242"/>
      <c r="K258" s="243">
        <f>ROUND(E258*J258,2)</f>
        <v>0</v>
      </c>
      <c r="L258" s="243">
        <v>15</v>
      </c>
      <c r="M258" s="243">
        <f>G258*(1+L258/100)</f>
        <v>0</v>
      </c>
      <c r="N258" s="241">
        <v>3.5E-4</v>
      </c>
      <c r="O258" s="241">
        <f>ROUND(E258*N258,2)</f>
        <v>0</v>
      </c>
      <c r="P258" s="241">
        <v>0</v>
      </c>
      <c r="Q258" s="241">
        <f>ROUND(E258*P258,2)</f>
        <v>0</v>
      </c>
      <c r="R258" s="243" t="s">
        <v>511</v>
      </c>
      <c r="S258" s="243" t="s">
        <v>160</v>
      </c>
      <c r="T258" s="244" t="s">
        <v>160</v>
      </c>
      <c r="U258" s="226">
        <v>0.56999999999999995</v>
      </c>
      <c r="V258" s="226">
        <f>ROUND(E258*U258,2)</f>
        <v>6.9</v>
      </c>
      <c r="W258" s="226"/>
      <c r="X258" s="226" t="s">
        <v>161</v>
      </c>
      <c r="Y258" s="215"/>
      <c r="Z258" s="215"/>
      <c r="AA258" s="215"/>
      <c r="AB258" s="215"/>
      <c r="AC258" s="215"/>
      <c r="AD258" s="215"/>
      <c r="AE258" s="215"/>
      <c r="AF258" s="215"/>
      <c r="AG258" s="215" t="s">
        <v>162</v>
      </c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1">
      <c r="A259" s="222"/>
      <c r="B259" s="223"/>
      <c r="C259" s="261" t="s">
        <v>728</v>
      </c>
      <c r="D259" s="228"/>
      <c r="E259" s="229">
        <v>12.103</v>
      </c>
      <c r="F259" s="226"/>
      <c r="G259" s="226"/>
      <c r="H259" s="226"/>
      <c r="I259" s="226"/>
      <c r="J259" s="226"/>
      <c r="K259" s="226"/>
      <c r="L259" s="226"/>
      <c r="M259" s="226"/>
      <c r="N259" s="225"/>
      <c r="O259" s="225"/>
      <c r="P259" s="225"/>
      <c r="Q259" s="225"/>
      <c r="R259" s="226"/>
      <c r="S259" s="226"/>
      <c r="T259" s="226"/>
      <c r="U259" s="226"/>
      <c r="V259" s="226"/>
      <c r="W259" s="226"/>
      <c r="X259" s="226"/>
      <c r="Y259" s="215"/>
      <c r="Z259" s="215"/>
      <c r="AA259" s="215"/>
      <c r="AB259" s="215"/>
      <c r="AC259" s="215"/>
      <c r="AD259" s="215"/>
      <c r="AE259" s="215"/>
      <c r="AF259" s="215"/>
      <c r="AG259" s="215" t="s">
        <v>166</v>
      </c>
      <c r="AH259" s="215">
        <v>0</v>
      </c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1">
      <c r="A260" s="238">
        <v>113</v>
      </c>
      <c r="B260" s="239" t="s">
        <v>515</v>
      </c>
      <c r="C260" s="259" t="s">
        <v>516</v>
      </c>
      <c r="D260" s="240" t="s">
        <v>171</v>
      </c>
      <c r="E260" s="241">
        <v>36.026000000000003</v>
      </c>
      <c r="F260" s="242"/>
      <c r="G260" s="243">
        <f>ROUND(E260*F260,2)</f>
        <v>0</v>
      </c>
      <c r="H260" s="242"/>
      <c r="I260" s="243">
        <f>ROUND(E260*H260,2)</f>
        <v>0</v>
      </c>
      <c r="J260" s="242"/>
      <c r="K260" s="243">
        <f>ROUND(E260*J260,2)</f>
        <v>0</v>
      </c>
      <c r="L260" s="243">
        <v>15</v>
      </c>
      <c r="M260" s="243">
        <f>G260*(1+L260/100)</f>
        <v>0</v>
      </c>
      <c r="N260" s="241">
        <v>3.0000000000000001E-5</v>
      </c>
      <c r="O260" s="241">
        <f>ROUND(E260*N260,2)</f>
        <v>0</v>
      </c>
      <c r="P260" s="241">
        <v>0</v>
      </c>
      <c r="Q260" s="241">
        <f>ROUND(E260*P260,2)</f>
        <v>0</v>
      </c>
      <c r="R260" s="243"/>
      <c r="S260" s="243" t="s">
        <v>201</v>
      </c>
      <c r="T260" s="244" t="s">
        <v>202</v>
      </c>
      <c r="U260" s="226">
        <v>0.04</v>
      </c>
      <c r="V260" s="226">
        <f>ROUND(E260*U260,2)</f>
        <v>1.44</v>
      </c>
      <c r="W260" s="226"/>
      <c r="X260" s="226" t="s">
        <v>161</v>
      </c>
      <c r="Y260" s="215"/>
      <c r="Z260" s="215"/>
      <c r="AA260" s="215"/>
      <c r="AB260" s="215"/>
      <c r="AC260" s="215"/>
      <c r="AD260" s="215"/>
      <c r="AE260" s="215"/>
      <c r="AF260" s="215"/>
      <c r="AG260" s="215" t="s">
        <v>162</v>
      </c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outlineLevel="1">
      <c r="A261" s="222"/>
      <c r="B261" s="223"/>
      <c r="C261" s="261" t="s">
        <v>728</v>
      </c>
      <c r="D261" s="228"/>
      <c r="E261" s="229">
        <v>12.103</v>
      </c>
      <c r="F261" s="226"/>
      <c r="G261" s="226"/>
      <c r="H261" s="226"/>
      <c r="I261" s="226"/>
      <c r="J261" s="226"/>
      <c r="K261" s="226"/>
      <c r="L261" s="226"/>
      <c r="M261" s="226"/>
      <c r="N261" s="225"/>
      <c r="O261" s="225"/>
      <c r="P261" s="225"/>
      <c r="Q261" s="225"/>
      <c r="R261" s="226"/>
      <c r="S261" s="226"/>
      <c r="T261" s="226"/>
      <c r="U261" s="226"/>
      <c r="V261" s="226"/>
      <c r="W261" s="226"/>
      <c r="X261" s="226"/>
      <c r="Y261" s="215"/>
      <c r="Z261" s="215"/>
      <c r="AA261" s="215"/>
      <c r="AB261" s="215"/>
      <c r="AC261" s="215"/>
      <c r="AD261" s="215"/>
      <c r="AE261" s="215"/>
      <c r="AF261" s="215"/>
      <c r="AG261" s="215" t="s">
        <v>166</v>
      </c>
      <c r="AH261" s="215">
        <v>0</v>
      </c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1">
      <c r="A262" s="222"/>
      <c r="B262" s="223"/>
      <c r="C262" s="261" t="s">
        <v>729</v>
      </c>
      <c r="D262" s="228"/>
      <c r="E262" s="229">
        <v>23.922999999999998</v>
      </c>
      <c r="F262" s="226"/>
      <c r="G262" s="226"/>
      <c r="H262" s="226"/>
      <c r="I262" s="226"/>
      <c r="J262" s="226"/>
      <c r="K262" s="226"/>
      <c r="L262" s="226"/>
      <c r="M262" s="226"/>
      <c r="N262" s="225"/>
      <c r="O262" s="225"/>
      <c r="P262" s="225"/>
      <c r="Q262" s="225"/>
      <c r="R262" s="226"/>
      <c r="S262" s="226"/>
      <c r="T262" s="226"/>
      <c r="U262" s="226"/>
      <c r="V262" s="226"/>
      <c r="W262" s="226"/>
      <c r="X262" s="226"/>
      <c r="Y262" s="215"/>
      <c r="Z262" s="215"/>
      <c r="AA262" s="215"/>
      <c r="AB262" s="215"/>
      <c r="AC262" s="215"/>
      <c r="AD262" s="215"/>
      <c r="AE262" s="215"/>
      <c r="AF262" s="215"/>
      <c r="AG262" s="215" t="s">
        <v>166</v>
      </c>
      <c r="AH262" s="215">
        <v>0</v>
      </c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1">
      <c r="A263" s="238">
        <v>114</v>
      </c>
      <c r="B263" s="239" t="s">
        <v>768</v>
      </c>
      <c r="C263" s="259" t="s">
        <v>769</v>
      </c>
      <c r="D263" s="240" t="s">
        <v>186</v>
      </c>
      <c r="E263" s="241">
        <v>15.444000000000001</v>
      </c>
      <c r="F263" s="242"/>
      <c r="G263" s="243">
        <f>ROUND(E263*F263,2)</f>
        <v>0</v>
      </c>
      <c r="H263" s="242"/>
      <c r="I263" s="243">
        <f>ROUND(E263*H263,2)</f>
        <v>0</v>
      </c>
      <c r="J263" s="242"/>
      <c r="K263" s="243">
        <f>ROUND(E263*J263,2)</f>
        <v>0</v>
      </c>
      <c r="L263" s="243">
        <v>15</v>
      </c>
      <c r="M263" s="243">
        <f>G263*(1+L263/100)</f>
        <v>0</v>
      </c>
      <c r="N263" s="241">
        <v>1.8000000000000001E-4</v>
      </c>
      <c r="O263" s="241">
        <f>ROUND(E263*N263,2)</f>
        <v>0</v>
      </c>
      <c r="P263" s="241">
        <v>0</v>
      </c>
      <c r="Q263" s="241">
        <f>ROUND(E263*P263,2)</f>
        <v>0</v>
      </c>
      <c r="R263" s="243"/>
      <c r="S263" s="243" t="s">
        <v>201</v>
      </c>
      <c r="T263" s="244" t="s">
        <v>160</v>
      </c>
      <c r="U263" s="226">
        <v>0</v>
      </c>
      <c r="V263" s="226">
        <f>ROUND(E263*U263,2)</f>
        <v>0</v>
      </c>
      <c r="W263" s="226"/>
      <c r="X263" s="226" t="s">
        <v>203</v>
      </c>
      <c r="Y263" s="215"/>
      <c r="Z263" s="215"/>
      <c r="AA263" s="215"/>
      <c r="AB263" s="215"/>
      <c r="AC263" s="215"/>
      <c r="AD263" s="215"/>
      <c r="AE263" s="215"/>
      <c r="AF263" s="215"/>
      <c r="AG263" s="215" t="s">
        <v>204</v>
      </c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1">
      <c r="A264" s="222"/>
      <c r="B264" s="223"/>
      <c r="C264" s="261" t="s">
        <v>770</v>
      </c>
      <c r="D264" s="228"/>
      <c r="E264" s="229">
        <v>15.444000000000001</v>
      </c>
      <c r="F264" s="226"/>
      <c r="G264" s="226"/>
      <c r="H264" s="226"/>
      <c r="I264" s="226"/>
      <c r="J264" s="226"/>
      <c r="K264" s="226"/>
      <c r="L264" s="226"/>
      <c r="M264" s="226"/>
      <c r="N264" s="225"/>
      <c r="O264" s="225"/>
      <c r="P264" s="225"/>
      <c r="Q264" s="225"/>
      <c r="R264" s="226"/>
      <c r="S264" s="226"/>
      <c r="T264" s="226"/>
      <c r="U264" s="226"/>
      <c r="V264" s="226"/>
      <c r="W264" s="226"/>
      <c r="X264" s="226"/>
      <c r="Y264" s="215"/>
      <c r="Z264" s="215"/>
      <c r="AA264" s="215"/>
      <c r="AB264" s="215"/>
      <c r="AC264" s="215"/>
      <c r="AD264" s="215"/>
      <c r="AE264" s="215"/>
      <c r="AF264" s="215"/>
      <c r="AG264" s="215" t="s">
        <v>166</v>
      </c>
      <c r="AH264" s="215">
        <v>0</v>
      </c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1">
      <c r="A265" s="222">
        <v>115</v>
      </c>
      <c r="B265" s="223" t="s">
        <v>517</v>
      </c>
      <c r="C265" s="265" t="s">
        <v>518</v>
      </c>
      <c r="D265" s="224" t="s">
        <v>0</v>
      </c>
      <c r="E265" s="256"/>
      <c r="F265" s="227"/>
      <c r="G265" s="226">
        <f>ROUND(E265*F265,2)</f>
        <v>0</v>
      </c>
      <c r="H265" s="227"/>
      <c r="I265" s="226">
        <f>ROUND(E265*H265,2)</f>
        <v>0</v>
      </c>
      <c r="J265" s="227"/>
      <c r="K265" s="226">
        <f>ROUND(E265*J265,2)</f>
        <v>0</v>
      </c>
      <c r="L265" s="226">
        <v>15</v>
      </c>
      <c r="M265" s="226">
        <f>G265*(1+L265/100)</f>
        <v>0</v>
      </c>
      <c r="N265" s="225">
        <v>0</v>
      </c>
      <c r="O265" s="225">
        <f>ROUND(E265*N265,2)</f>
        <v>0</v>
      </c>
      <c r="P265" s="225">
        <v>0</v>
      </c>
      <c r="Q265" s="225">
        <f>ROUND(E265*P265,2)</f>
        <v>0</v>
      </c>
      <c r="R265" s="226" t="s">
        <v>511</v>
      </c>
      <c r="S265" s="226" t="s">
        <v>160</v>
      </c>
      <c r="T265" s="226" t="s">
        <v>160</v>
      </c>
      <c r="U265" s="226">
        <v>0</v>
      </c>
      <c r="V265" s="226">
        <f>ROUND(E265*U265,2)</f>
        <v>0</v>
      </c>
      <c r="W265" s="226"/>
      <c r="X265" s="226" t="s">
        <v>288</v>
      </c>
      <c r="Y265" s="215"/>
      <c r="Z265" s="215"/>
      <c r="AA265" s="215"/>
      <c r="AB265" s="215"/>
      <c r="AC265" s="215"/>
      <c r="AD265" s="215"/>
      <c r="AE265" s="215"/>
      <c r="AF265" s="215"/>
      <c r="AG265" s="215" t="s">
        <v>289</v>
      </c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1">
      <c r="A266" s="222"/>
      <c r="B266" s="223"/>
      <c r="C266" s="266" t="s">
        <v>428</v>
      </c>
      <c r="D266" s="257"/>
      <c r="E266" s="257"/>
      <c r="F266" s="257"/>
      <c r="G266" s="257"/>
      <c r="H266" s="226"/>
      <c r="I266" s="226"/>
      <c r="J266" s="226"/>
      <c r="K266" s="226"/>
      <c r="L266" s="226"/>
      <c r="M266" s="226"/>
      <c r="N266" s="225"/>
      <c r="O266" s="225"/>
      <c r="P266" s="225"/>
      <c r="Q266" s="225"/>
      <c r="R266" s="226"/>
      <c r="S266" s="226"/>
      <c r="T266" s="226"/>
      <c r="U266" s="226"/>
      <c r="V266" s="226"/>
      <c r="W266" s="226"/>
      <c r="X266" s="226"/>
      <c r="Y266" s="215"/>
      <c r="Z266" s="215"/>
      <c r="AA266" s="215"/>
      <c r="AB266" s="215"/>
      <c r="AC266" s="215"/>
      <c r="AD266" s="215"/>
      <c r="AE266" s="215"/>
      <c r="AF266" s="215"/>
      <c r="AG266" s="215" t="s">
        <v>164</v>
      </c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>
      <c r="A267" s="231" t="s">
        <v>154</v>
      </c>
      <c r="B267" s="232" t="s">
        <v>111</v>
      </c>
      <c r="C267" s="258" t="s">
        <v>112</v>
      </c>
      <c r="D267" s="233"/>
      <c r="E267" s="234"/>
      <c r="F267" s="235"/>
      <c r="G267" s="235">
        <f>SUMIF(AG268:AG302,"&lt;&gt;NOR",G268:G302)</f>
        <v>0</v>
      </c>
      <c r="H267" s="235"/>
      <c r="I267" s="235">
        <f>SUM(I268:I302)</f>
        <v>0</v>
      </c>
      <c r="J267" s="235"/>
      <c r="K267" s="235">
        <f>SUM(K268:K302)</f>
        <v>0</v>
      </c>
      <c r="L267" s="235"/>
      <c r="M267" s="235">
        <f>SUM(M268:M302)</f>
        <v>0</v>
      </c>
      <c r="N267" s="234"/>
      <c r="O267" s="234">
        <f>SUM(O268:O302)</f>
        <v>0.11</v>
      </c>
      <c r="P267" s="234"/>
      <c r="Q267" s="234">
        <f>SUM(Q268:Q302)</f>
        <v>0.02</v>
      </c>
      <c r="R267" s="235"/>
      <c r="S267" s="235"/>
      <c r="T267" s="236"/>
      <c r="U267" s="230"/>
      <c r="V267" s="230">
        <f>SUM(V268:V302)</f>
        <v>24.82</v>
      </c>
      <c r="W267" s="230"/>
      <c r="X267" s="230"/>
      <c r="AG267" t="s">
        <v>155</v>
      </c>
    </row>
    <row r="268" spans="1:60" outlineLevel="1">
      <c r="A268" s="238">
        <v>116</v>
      </c>
      <c r="B268" s="239" t="s">
        <v>519</v>
      </c>
      <c r="C268" s="259" t="s">
        <v>520</v>
      </c>
      <c r="D268" s="240" t="s">
        <v>171</v>
      </c>
      <c r="E268" s="241">
        <v>29.895399999999999</v>
      </c>
      <c r="F268" s="242"/>
      <c r="G268" s="243">
        <f>ROUND(E268*F268,2)</f>
        <v>0</v>
      </c>
      <c r="H268" s="242"/>
      <c r="I268" s="243">
        <f>ROUND(E268*H268,2)</f>
        <v>0</v>
      </c>
      <c r="J268" s="242"/>
      <c r="K268" s="243">
        <f>ROUND(E268*J268,2)</f>
        <v>0</v>
      </c>
      <c r="L268" s="243">
        <v>15</v>
      </c>
      <c r="M268" s="243">
        <f>G268*(1+L268/100)</f>
        <v>0</v>
      </c>
      <c r="N268" s="241">
        <v>0</v>
      </c>
      <c r="O268" s="241">
        <f>ROUND(E268*N268,2)</f>
        <v>0</v>
      </c>
      <c r="P268" s="241">
        <v>0</v>
      </c>
      <c r="Q268" s="241">
        <f>ROUND(E268*P268,2)</f>
        <v>0</v>
      </c>
      <c r="R268" s="243" t="s">
        <v>511</v>
      </c>
      <c r="S268" s="243" t="s">
        <v>160</v>
      </c>
      <c r="T268" s="244" t="s">
        <v>202</v>
      </c>
      <c r="U268" s="226">
        <v>0.02</v>
      </c>
      <c r="V268" s="226">
        <f>ROUND(E268*U268,2)</f>
        <v>0.6</v>
      </c>
      <c r="W268" s="226"/>
      <c r="X268" s="226" t="s">
        <v>161</v>
      </c>
      <c r="Y268" s="215"/>
      <c r="Z268" s="215"/>
      <c r="AA268" s="215"/>
      <c r="AB268" s="215"/>
      <c r="AC268" s="215"/>
      <c r="AD268" s="215"/>
      <c r="AE268" s="215"/>
      <c r="AF268" s="215"/>
      <c r="AG268" s="215" t="s">
        <v>298</v>
      </c>
      <c r="AH268" s="215"/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1">
      <c r="A269" s="222"/>
      <c r="B269" s="223"/>
      <c r="C269" s="260" t="s">
        <v>521</v>
      </c>
      <c r="D269" s="245"/>
      <c r="E269" s="245"/>
      <c r="F269" s="245"/>
      <c r="G269" s="245"/>
      <c r="H269" s="226"/>
      <c r="I269" s="226"/>
      <c r="J269" s="226"/>
      <c r="K269" s="226"/>
      <c r="L269" s="226"/>
      <c r="M269" s="226"/>
      <c r="N269" s="225"/>
      <c r="O269" s="225"/>
      <c r="P269" s="225"/>
      <c r="Q269" s="225"/>
      <c r="R269" s="226"/>
      <c r="S269" s="226"/>
      <c r="T269" s="226"/>
      <c r="U269" s="226"/>
      <c r="V269" s="226"/>
      <c r="W269" s="226"/>
      <c r="X269" s="226"/>
      <c r="Y269" s="215"/>
      <c r="Z269" s="215"/>
      <c r="AA269" s="215"/>
      <c r="AB269" s="215"/>
      <c r="AC269" s="215"/>
      <c r="AD269" s="215"/>
      <c r="AE269" s="215"/>
      <c r="AF269" s="215"/>
      <c r="AG269" s="215" t="s">
        <v>164</v>
      </c>
      <c r="AH269" s="215"/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1">
      <c r="A270" s="222"/>
      <c r="B270" s="223"/>
      <c r="C270" s="261" t="s">
        <v>727</v>
      </c>
      <c r="D270" s="228"/>
      <c r="E270" s="229">
        <v>5.9724000000000004</v>
      </c>
      <c r="F270" s="226"/>
      <c r="G270" s="226"/>
      <c r="H270" s="226"/>
      <c r="I270" s="226"/>
      <c r="J270" s="226"/>
      <c r="K270" s="226"/>
      <c r="L270" s="226"/>
      <c r="M270" s="226"/>
      <c r="N270" s="225"/>
      <c r="O270" s="225"/>
      <c r="P270" s="225"/>
      <c r="Q270" s="225"/>
      <c r="R270" s="226"/>
      <c r="S270" s="226"/>
      <c r="T270" s="226"/>
      <c r="U270" s="226"/>
      <c r="V270" s="226"/>
      <c r="W270" s="226"/>
      <c r="X270" s="226"/>
      <c r="Y270" s="215"/>
      <c r="Z270" s="215"/>
      <c r="AA270" s="215"/>
      <c r="AB270" s="215"/>
      <c r="AC270" s="215"/>
      <c r="AD270" s="215"/>
      <c r="AE270" s="215"/>
      <c r="AF270" s="215"/>
      <c r="AG270" s="215" t="s">
        <v>166</v>
      </c>
      <c r="AH270" s="215">
        <v>0</v>
      </c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outlineLevel="1">
      <c r="A271" s="222"/>
      <c r="B271" s="223"/>
      <c r="C271" s="261" t="s">
        <v>729</v>
      </c>
      <c r="D271" s="228"/>
      <c r="E271" s="229">
        <v>23.922999999999998</v>
      </c>
      <c r="F271" s="226"/>
      <c r="G271" s="226"/>
      <c r="H271" s="226"/>
      <c r="I271" s="226"/>
      <c r="J271" s="226"/>
      <c r="K271" s="226"/>
      <c r="L271" s="226"/>
      <c r="M271" s="226"/>
      <c r="N271" s="225"/>
      <c r="O271" s="225"/>
      <c r="P271" s="225"/>
      <c r="Q271" s="225"/>
      <c r="R271" s="226"/>
      <c r="S271" s="226"/>
      <c r="T271" s="226"/>
      <c r="U271" s="226"/>
      <c r="V271" s="226"/>
      <c r="W271" s="226"/>
      <c r="X271" s="226"/>
      <c r="Y271" s="215"/>
      <c r="Z271" s="215"/>
      <c r="AA271" s="215"/>
      <c r="AB271" s="215"/>
      <c r="AC271" s="215"/>
      <c r="AD271" s="215"/>
      <c r="AE271" s="215"/>
      <c r="AF271" s="215"/>
      <c r="AG271" s="215" t="s">
        <v>166</v>
      </c>
      <c r="AH271" s="215">
        <v>0</v>
      </c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1">
      <c r="A272" s="238">
        <v>117</v>
      </c>
      <c r="B272" s="239" t="s">
        <v>771</v>
      </c>
      <c r="C272" s="259" t="s">
        <v>772</v>
      </c>
      <c r="D272" s="240" t="s">
        <v>171</v>
      </c>
      <c r="E272" s="241">
        <v>29.895399999999999</v>
      </c>
      <c r="F272" s="242"/>
      <c r="G272" s="243">
        <f>ROUND(E272*F272,2)</f>
        <v>0</v>
      </c>
      <c r="H272" s="242"/>
      <c r="I272" s="243">
        <f>ROUND(E272*H272,2)</f>
        <v>0</v>
      </c>
      <c r="J272" s="242"/>
      <c r="K272" s="243">
        <f>ROUND(E272*J272,2)</f>
        <v>0</v>
      </c>
      <c r="L272" s="243">
        <v>15</v>
      </c>
      <c r="M272" s="243">
        <f>G272*(1+L272/100)</f>
        <v>0</v>
      </c>
      <c r="N272" s="241">
        <v>0</v>
      </c>
      <c r="O272" s="241">
        <f>ROUND(E272*N272,2)</f>
        <v>0</v>
      </c>
      <c r="P272" s="241">
        <v>0</v>
      </c>
      <c r="Q272" s="241">
        <f>ROUND(E272*P272,2)</f>
        <v>0</v>
      </c>
      <c r="R272" s="243" t="s">
        <v>511</v>
      </c>
      <c r="S272" s="243" t="s">
        <v>160</v>
      </c>
      <c r="T272" s="244" t="s">
        <v>160</v>
      </c>
      <c r="U272" s="226">
        <v>0.15</v>
      </c>
      <c r="V272" s="226">
        <f>ROUND(E272*U272,2)</f>
        <v>4.4800000000000004</v>
      </c>
      <c r="W272" s="226"/>
      <c r="X272" s="226" t="s">
        <v>161</v>
      </c>
      <c r="Y272" s="215"/>
      <c r="Z272" s="215"/>
      <c r="AA272" s="215"/>
      <c r="AB272" s="215"/>
      <c r="AC272" s="215"/>
      <c r="AD272" s="215"/>
      <c r="AE272" s="215"/>
      <c r="AF272" s="215"/>
      <c r="AG272" s="215" t="s">
        <v>162</v>
      </c>
      <c r="AH272" s="215"/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1">
      <c r="A273" s="222"/>
      <c r="B273" s="223"/>
      <c r="C273" s="260" t="s">
        <v>521</v>
      </c>
      <c r="D273" s="245"/>
      <c r="E273" s="245"/>
      <c r="F273" s="245"/>
      <c r="G273" s="245"/>
      <c r="H273" s="226"/>
      <c r="I273" s="226"/>
      <c r="J273" s="226"/>
      <c r="K273" s="226"/>
      <c r="L273" s="226"/>
      <c r="M273" s="226"/>
      <c r="N273" s="225"/>
      <c r="O273" s="225"/>
      <c r="P273" s="225"/>
      <c r="Q273" s="225"/>
      <c r="R273" s="226"/>
      <c r="S273" s="226"/>
      <c r="T273" s="226"/>
      <c r="U273" s="226"/>
      <c r="V273" s="226"/>
      <c r="W273" s="226"/>
      <c r="X273" s="226"/>
      <c r="Y273" s="215"/>
      <c r="Z273" s="215"/>
      <c r="AA273" s="215"/>
      <c r="AB273" s="215"/>
      <c r="AC273" s="215"/>
      <c r="AD273" s="215"/>
      <c r="AE273" s="215"/>
      <c r="AF273" s="215"/>
      <c r="AG273" s="215" t="s">
        <v>164</v>
      </c>
      <c r="AH273" s="215"/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1">
      <c r="A274" s="222"/>
      <c r="B274" s="223"/>
      <c r="C274" s="261" t="s">
        <v>727</v>
      </c>
      <c r="D274" s="228"/>
      <c r="E274" s="229">
        <v>5.9724000000000004</v>
      </c>
      <c r="F274" s="226"/>
      <c r="G274" s="226"/>
      <c r="H274" s="226"/>
      <c r="I274" s="226"/>
      <c r="J274" s="226"/>
      <c r="K274" s="226"/>
      <c r="L274" s="226"/>
      <c r="M274" s="226"/>
      <c r="N274" s="225"/>
      <c r="O274" s="225"/>
      <c r="P274" s="225"/>
      <c r="Q274" s="225"/>
      <c r="R274" s="226"/>
      <c r="S274" s="226"/>
      <c r="T274" s="226"/>
      <c r="U274" s="226"/>
      <c r="V274" s="226"/>
      <c r="W274" s="226"/>
      <c r="X274" s="226"/>
      <c r="Y274" s="215"/>
      <c r="Z274" s="215"/>
      <c r="AA274" s="215"/>
      <c r="AB274" s="215"/>
      <c r="AC274" s="215"/>
      <c r="AD274" s="215"/>
      <c r="AE274" s="215"/>
      <c r="AF274" s="215"/>
      <c r="AG274" s="215" t="s">
        <v>166</v>
      </c>
      <c r="AH274" s="215">
        <v>0</v>
      </c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1">
      <c r="A275" s="222"/>
      <c r="B275" s="223"/>
      <c r="C275" s="261" t="s">
        <v>729</v>
      </c>
      <c r="D275" s="228"/>
      <c r="E275" s="229">
        <v>23.922999999999998</v>
      </c>
      <c r="F275" s="226"/>
      <c r="G275" s="226"/>
      <c r="H275" s="226"/>
      <c r="I275" s="226"/>
      <c r="J275" s="226"/>
      <c r="K275" s="226"/>
      <c r="L275" s="226"/>
      <c r="M275" s="226"/>
      <c r="N275" s="225"/>
      <c r="O275" s="225"/>
      <c r="P275" s="225"/>
      <c r="Q275" s="225"/>
      <c r="R275" s="226"/>
      <c r="S275" s="226"/>
      <c r="T275" s="226"/>
      <c r="U275" s="226"/>
      <c r="V275" s="226"/>
      <c r="W275" s="226"/>
      <c r="X275" s="226"/>
      <c r="Y275" s="215"/>
      <c r="Z275" s="215"/>
      <c r="AA275" s="215"/>
      <c r="AB275" s="215"/>
      <c r="AC275" s="215"/>
      <c r="AD275" s="215"/>
      <c r="AE275" s="215"/>
      <c r="AF275" s="215"/>
      <c r="AG275" s="215" t="s">
        <v>166</v>
      </c>
      <c r="AH275" s="215">
        <v>0</v>
      </c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1">
      <c r="A276" s="238">
        <v>118</v>
      </c>
      <c r="B276" s="239" t="s">
        <v>522</v>
      </c>
      <c r="C276" s="259" t="s">
        <v>523</v>
      </c>
      <c r="D276" s="240" t="s">
        <v>171</v>
      </c>
      <c r="E276" s="241">
        <v>29.895399999999999</v>
      </c>
      <c r="F276" s="242"/>
      <c r="G276" s="243">
        <f>ROUND(E276*F276,2)</f>
        <v>0</v>
      </c>
      <c r="H276" s="242"/>
      <c r="I276" s="243">
        <f>ROUND(E276*H276,2)</f>
        <v>0</v>
      </c>
      <c r="J276" s="242"/>
      <c r="K276" s="243">
        <f>ROUND(E276*J276,2)</f>
        <v>0</v>
      </c>
      <c r="L276" s="243">
        <v>15</v>
      </c>
      <c r="M276" s="243">
        <f>G276*(1+L276/100)</f>
        <v>0</v>
      </c>
      <c r="N276" s="241">
        <v>0</v>
      </c>
      <c r="O276" s="241">
        <f>ROUND(E276*N276,2)</f>
        <v>0</v>
      </c>
      <c r="P276" s="241">
        <v>0</v>
      </c>
      <c r="Q276" s="241">
        <f>ROUND(E276*P276,2)</f>
        <v>0</v>
      </c>
      <c r="R276" s="243" t="s">
        <v>511</v>
      </c>
      <c r="S276" s="243" t="s">
        <v>160</v>
      </c>
      <c r="T276" s="244" t="s">
        <v>202</v>
      </c>
      <c r="U276" s="226">
        <v>4.5999999999999999E-2</v>
      </c>
      <c r="V276" s="226">
        <f>ROUND(E276*U276,2)</f>
        <v>1.38</v>
      </c>
      <c r="W276" s="226"/>
      <c r="X276" s="226" t="s">
        <v>161</v>
      </c>
      <c r="Y276" s="215"/>
      <c r="Z276" s="215"/>
      <c r="AA276" s="215"/>
      <c r="AB276" s="215"/>
      <c r="AC276" s="215"/>
      <c r="AD276" s="215"/>
      <c r="AE276" s="215"/>
      <c r="AF276" s="215"/>
      <c r="AG276" s="215" t="s">
        <v>298</v>
      </c>
      <c r="AH276" s="215"/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outlineLevel="1">
      <c r="A277" s="222"/>
      <c r="B277" s="223"/>
      <c r="C277" s="260" t="s">
        <v>521</v>
      </c>
      <c r="D277" s="245"/>
      <c r="E277" s="245"/>
      <c r="F277" s="245"/>
      <c r="G277" s="245"/>
      <c r="H277" s="226"/>
      <c r="I277" s="226"/>
      <c r="J277" s="226"/>
      <c r="K277" s="226"/>
      <c r="L277" s="226"/>
      <c r="M277" s="226"/>
      <c r="N277" s="225"/>
      <c r="O277" s="225"/>
      <c r="P277" s="225"/>
      <c r="Q277" s="225"/>
      <c r="R277" s="226"/>
      <c r="S277" s="226"/>
      <c r="T277" s="226"/>
      <c r="U277" s="226"/>
      <c r="V277" s="226"/>
      <c r="W277" s="226"/>
      <c r="X277" s="226"/>
      <c r="Y277" s="215"/>
      <c r="Z277" s="215"/>
      <c r="AA277" s="215"/>
      <c r="AB277" s="215"/>
      <c r="AC277" s="215"/>
      <c r="AD277" s="215"/>
      <c r="AE277" s="215"/>
      <c r="AF277" s="215"/>
      <c r="AG277" s="215" t="s">
        <v>164</v>
      </c>
      <c r="AH277" s="215"/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outlineLevel="1">
      <c r="A278" s="238">
        <v>119</v>
      </c>
      <c r="B278" s="239" t="s">
        <v>524</v>
      </c>
      <c r="C278" s="259" t="s">
        <v>525</v>
      </c>
      <c r="D278" s="240" t="s">
        <v>186</v>
      </c>
      <c r="E278" s="241">
        <v>13.76</v>
      </c>
      <c r="F278" s="242"/>
      <c r="G278" s="243">
        <f>ROUND(E278*F278,2)</f>
        <v>0</v>
      </c>
      <c r="H278" s="242"/>
      <c r="I278" s="243">
        <f>ROUND(E278*H278,2)</f>
        <v>0</v>
      </c>
      <c r="J278" s="242"/>
      <c r="K278" s="243">
        <f>ROUND(E278*J278,2)</f>
        <v>0</v>
      </c>
      <c r="L278" s="243">
        <v>15</v>
      </c>
      <c r="M278" s="243">
        <f>G278*(1+L278/100)</f>
        <v>0</v>
      </c>
      <c r="N278" s="241">
        <v>0</v>
      </c>
      <c r="O278" s="241">
        <f>ROUND(E278*N278,2)</f>
        <v>0</v>
      </c>
      <c r="P278" s="241">
        <v>8.0000000000000007E-5</v>
      </c>
      <c r="Q278" s="241">
        <f>ROUND(E278*P278,2)</f>
        <v>0</v>
      </c>
      <c r="R278" s="243" t="s">
        <v>511</v>
      </c>
      <c r="S278" s="243" t="s">
        <v>160</v>
      </c>
      <c r="T278" s="244" t="s">
        <v>202</v>
      </c>
      <c r="U278" s="226">
        <v>0.04</v>
      </c>
      <c r="V278" s="226">
        <f>ROUND(E278*U278,2)</f>
        <v>0.55000000000000004</v>
      </c>
      <c r="W278" s="226"/>
      <c r="X278" s="226" t="s">
        <v>161</v>
      </c>
      <c r="Y278" s="215"/>
      <c r="Z278" s="215"/>
      <c r="AA278" s="215"/>
      <c r="AB278" s="215"/>
      <c r="AC278" s="215"/>
      <c r="AD278" s="215"/>
      <c r="AE278" s="215"/>
      <c r="AF278" s="215"/>
      <c r="AG278" s="215" t="s">
        <v>298</v>
      </c>
      <c r="AH278" s="215"/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outlineLevel="1">
      <c r="A279" s="222"/>
      <c r="B279" s="223"/>
      <c r="C279" s="261" t="s">
        <v>773</v>
      </c>
      <c r="D279" s="228"/>
      <c r="E279" s="229">
        <v>8.7799999999999994</v>
      </c>
      <c r="F279" s="226"/>
      <c r="G279" s="226"/>
      <c r="H279" s="226"/>
      <c r="I279" s="226"/>
      <c r="J279" s="226"/>
      <c r="K279" s="226"/>
      <c r="L279" s="226"/>
      <c r="M279" s="226"/>
      <c r="N279" s="225"/>
      <c r="O279" s="225"/>
      <c r="P279" s="225"/>
      <c r="Q279" s="225"/>
      <c r="R279" s="226"/>
      <c r="S279" s="226"/>
      <c r="T279" s="226"/>
      <c r="U279" s="226"/>
      <c r="V279" s="226"/>
      <c r="W279" s="226"/>
      <c r="X279" s="226"/>
      <c r="Y279" s="215"/>
      <c r="Z279" s="215"/>
      <c r="AA279" s="215"/>
      <c r="AB279" s="215"/>
      <c r="AC279" s="215"/>
      <c r="AD279" s="215"/>
      <c r="AE279" s="215"/>
      <c r="AF279" s="215"/>
      <c r="AG279" s="215" t="s">
        <v>166</v>
      </c>
      <c r="AH279" s="215">
        <v>0</v>
      </c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outlineLevel="1">
      <c r="A280" s="222"/>
      <c r="B280" s="223"/>
      <c r="C280" s="261" t="s">
        <v>774</v>
      </c>
      <c r="D280" s="228"/>
      <c r="E280" s="229">
        <v>4.9800000000000004</v>
      </c>
      <c r="F280" s="226"/>
      <c r="G280" s="226"/>
      <c r="H280" s="226"/>
      <c r="I280" s="226"/>
      <c r="J280" s="226"/>
      <c r="K280" s="226"/>
      <c r="L280" s="226"/>
      <c r="M280" s="226"/>
      <c r="N280" s="225"/>
      <c r="O280" s="225"/>
      <c r="P280" s="225"/>
      <c r="Q280" s="225"/>
      <c r="R280" s="226"/>
      <c r="S280" s="226"/>
      <c r="T280" s="226"/>
      <c r="U280" s="226"/>
      <c r="V280" s="226"/>
      <c r="W280" s="226"/>
      <c r="X280" s="226"/>
      <c r="Y280" s="215"/>
      <c r="Z280" s="215"/>
      <c r="AA280" s="215"/>
      <c r="AB280" s="215"/>
      <c r="AC280" s="215"/>
      <c r="AD280" s="215"/>
      <c r="AE280" s="215"/>
      <c r="AF280" s="215"/>
      <c r="AG280" s="215" t="s">
        <v>166</v>
      </c>
      <c r="AH280" s="215">
        <v>0</v>
      </c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ht="20.399999999999999" outlineLevel="1">
      <c r="A281" s="238">
        <v>120</v>
      </c>
      <c r="B281" s="239" t="s">
        <v>528</v>
      </c>
      <c r="C281" s="259" t="s">
        <v>529</v>
      </c>
      <c r="D281" s="240" t="s">
        <v>186</v>
      </c>
      <c r="E281" s="241">
        <v>30.23</v>
      </c>
      <c r="F281" s="242"/>
      <c r="G281" s="243">
        <f>ROUND(E281*F281,2)</f>
        <v>0</v>
      </c>
      <c r="H281" s="242"/>
      <c r="I281" s="243">
        <f>ROUND(E281*H281,2)</f>
        <v>0</v>
      </c>
      <c r="J281" s="242"/>
      <c r="K281" s="243">
        <f>ROUND(E281*J281,2)</f>
        <v>0</v>
      </c>
      <c r="L281" s="243">
        <v>15</v>
      </c>
      <c r="M281" s="243">
        <f>G281*(1+L281/100)</f>
        <v>0</v>
      </c>
      <c r="N281" s="241">
        <v>8.0000000000000007E-5</v>
      </c>
      <c r="O281" s="241">
        <f>ROUND(E281*N281,2)</f>
        <v>0</v>
      </c>
      <c r="P281" s="241">
        <v>0</v>
      </c>
      <c r="Q281" s="241">
        <f>ROUND(E281*P281,2)</f>
        <v>0</v>
      </c>
      <c r="R281" s="243" t="s">
        <v>511</v>
      </c>
      <c r="S281" s="243" t="s">
        <v>160</v>
      </c>
      <c r="T281" s="244" t="s">
        <v>202</v>
      </c>
      <c r="U281" s="226">
        <v>0.14000000000000001</v>
      </c>
      <c r="V281" s="226">
        <f>ROUND(E281*U281,2)</f>
        <v>4.2300000000000004</v>
      </c>
      <c r="W281" s="226"/>
      <c r="X281" s="226" t="s">
        <v>161</v>
      </c>
      <c r="Y281" s="215"/>
      <c r="Z281" s="215"/>
      <c r="AA281" s="215"/>
      <c r="AB281" s="215"/>
      <c r="AC281" s="215"/>
      <c r="AD281" s="215"/>
      <c r="AE281" s="215"/>
      <c r="AF281" s="215"/>
      <c r="AG281" s="215" t="s">
        <v>298</v>
      </c>
      <c r="AH281" s="215"/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</row>
    <row r="282" spans="1:60" outlineLevel="1">
      <c r="A282" s="222"/>
      <c r="B282" s="223"/>
      <c r="C282" s="261" t="s">
        <v>775</v>
      </c>
      <c r="D282" s="228"/>
      <c r="E282" s="229">
        <v>8.58</v>
      </c>
      <c r="F282" s="226"/>
      <c r="G282" s="226"/>
      <c r="H282" s="226"/>
      <c r="I282" s="226"/>
      <c r="J282" s="226"/>
      <c r="K282" s="226"/>
      <c r="L282" s="226"/>
      <c r="M282" s="226"/>
      <c r="N282" s="225"/>
      <c r="O282" s="225"/>
      <c r="P282" s="225"/>
      <c r="Q282" s="225"/>
      <c r="R282" s="226"/>
      <c r="S282" s="226"/>
      <c r="T282" s="226"/>
      <c r="U282" s="226"/>
      <c r="V282" s="226"/>
      <c r="W282" s="226"/>
      <c r="X282" s="226"/>
      <c r="Y282" s="215"/>
      <c r="Z282" s="215"/>
      <c r="AA282" s="215"/>
      <c r="AB282" s="215"/>
      <c r="AC282" s="215"/>
      <c r="AD282" s="215"/>
      <c r="AE282" s="215"/>
      <c r="AF282" s="215"/>
      <c r="AG282" s="215" t="s">
        <v>166</v>
      </c>
      <c r="AH282" s="215">
        <v>0</v>
      </c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1">
      <c r="A283" s="222"/>
      <c r="B283" s="223"/>
      <c r="C283" s="261" t="s">
        <v>776</v>
      </c>
      <c r="D283" s="228"/>
      <c r="E283" s="229">
        <v>21.65</v>
      </c>
      <c r="F283" s="226"/>
      <c r="G283" s="226"/>
      <c r="H283" s="226"/>
      <c r="I283" s="226"/>
      <c r="J283" s="226"/>
      <c r="K283" s="226"/>
      <c r="L283" s="226"/>
      <c r="M283" s="226"/>
      <c r="N283" s="225"/>
      <c r="O283" s="225"/>
      <c r="P283" s="225"/>
      <c r="Q283" s="225"/>
      <c r="R283" s="226"/>
      <c r="S283" s="226"/>
      <c r="T283" s="226"/>
      <c r="U283" s="226"/>
      <c r="V283" s="226"/>
      <c r="W283" s="226"/>
      <c r="X283" s="226"/>
      <c r="Y283" s="215"/>
      <c r="Z283" s="215"/>
      <c r="AA283" s="215"/>
      <c r="AB283" s="215"/>
      <c r="AC283" s="215"/>
      <c r="AD283" s="215"/>
      <c r="AE283" s="215"/>
      <c r="AF283" s="215"/>
      <c r="AG283" s="215" t="s">
        <v>166</v>
      </c>
      <c r="AH283" s="215">
        <v>0</v>
      </c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ht="20.399999999999999" outlineLevel="1">
      <c r="A284" s="238">
        <v>121</v>
      </c>
      <c r="B284" s="239" t="s">
        <v>533</v>
      </c>
      <c r="C284" s="259" t="s">
        <v>534</v>
      </c>
      <c r="D284" s="240" t="s">
        <v>186</v>
      </c>
      <c r="E284" s="241">
        <v>3</v>
      </c>
      <c r="F284" s="242"/>
      <c r="G284" s="243">
        <f>ROUND(E284*F284,2)</f>
        <v>0</v>
      </c>
      <c r="H284" s="242"/>
      <c r="I284" s="243">
        <f>ROUND(E284*H284,2)</f>
        <v>0</v>
      </c>
      <c r="J284" s="242"/>
      <c r="K284" s="243">
        <f>ROUND(E284*J284,2)</f>
        <v>0</v>
      </c>
      <c r="L284" s="243">
        <v>15</v>
      </c>
      <c r="M284" s="243">
        <f>G284*(1+L284/100)</f>
        <v>0</v>
      </c>
      <c r="N284" s="241">
        <v>0</v>
      </c>
      <c r="O284" s="241">
        <f>ROUND(E284*N284,2)</f>
        <v>0</v>
      </c>
      <c r="P284" s="241">
        <v>0</v>
      </c>
      <c r="Q284" s="241">
        <f>ROUND(E284*P284,2)</f>
        <v>0</v>
      </c>
      <c r="R284" s="243" t="s">
        <v>511</v>
      </c>
      <c r="S284" s="243" t="s">
        <v>160</v>
      </c>
      <c r="T284" s="244" t="s">
        <v>202</v>
      </c>
      <c r="U284" s="226">
        <v>0.15</v>
      </c>
      <c r="V284" s="226">
        <f>ROUND(E284*U284,2)</f>
        <v>0.45</v>
      </c>
      <c r="W284" s="226"/>
      <c r="X284" s="226" t="s">
        <v>161</v>
      </c>
      <c r="Y284" s="215"/>
      <c r="Z284" s="215"/>
      <c r="AA284" s="215"/>
      <c r="AB284" s="215"/>
      <c r="AC284" s="215"/>
      <c r="AD284" s="215"/>
      <c r="AE284" s="215"/>
      <c r="AF284" s="215"/>
      <c r="AG284" s="215" t="s">
        <v>298</v>
      </c>
      <c r="AH284" s="215"/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</row>
    <row r="285" spans="1:60" outlineLevel="1">
      <c r="A285" s="222"/>
      <c r="B285" s="223"/>
      <c r="C285" s="261" t="s">
        <v>535</v>
      </c>
      <c r="D285" s="228"/>
      <c r="E285" s="229">
        <v>3</v>
      </c>
      <c r="F285" s="226"/>
      <c r="G285" s="226"/>
      <c r="H285" s="226"/>
      <c r="I285" s="226"/>
      <c r="J285" s="226"/>
      <c r="K285" s="226"/>
      <c r="L285" s="226"/>
      <c r="M285" s="226"/>
      <c r="N285" s="225"/>
      <c r="O285" s="225"/>
      <c r="P285" s="225"/>
      <c r="Q285" s="225"/>
      <c r="R285" s="226"/>
      <c r="S285" s="226"/>
      <c r="T285" s="226"/>
      <c r="U285" s="226"/>
      <c r="V285" s="226"/>
      <c r="W285" s="226"/>
      <c r="X285" s="226"/>
      <c r="Y285" s="215"/>
      <c r="Z285" s="215"/>
      <c r="AA285" s="215"/>
      <c r="AB285" s="215"/>
      <c r="AC285" s="215"/>
      <c r="AD285" s="215"/>
      <c r="AE285" s="215"/>
      <c r="AF285" s="215"/>
      <c r="AG285" s="215" t="s">
        <v>166</v>
      </c>
      <c r="AH285" s="215">
        <v>0</v>
      </c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outlineLevel="1">
      <c r="A286" s="238">
        <v>122</v>
      </c>
      <c r="B286" s="239" t="s">
        <v>536</v>
      </c>
      <c r="C286" s="259" t="s">
        <v>537</v>
      </c>
      <c r="D286" s="240" t="s">
        <v>186</v>
      </c>
      <c r="E286" s="241">
        <v>22.16</v>
      </c>
      <c r="F286" s="242"/>
      <c r="G286" s="243">
        <f>ROUND(E286*F286,2)</f>
        <v>0</v>
      </c>
      <c r="H286" s="242"/>
      <c r="I286" s="243">
        <f>ROUND(E286*H286,2)</f>
        <v>0</v>
      </c>
      <c r="J286" s="242"/>
      <c r="K286" s="243">
        <f>ROUND(E286*J286,2)</f>
        <v>0</v>
      </c>
      <c r="L286" s="243">
        <v>15</v>
      </c>
      <c r="M286" s="243">
        <f>G286*(1+L286/100)</f>
        <v>0</v>
      </c>
      <c r="N286" s="241">
        <v>4.0000000000000003E-5</v>
      </c>
      <c r="O286" s="241">
        <f>ROUND(E286*N286,2)</f>
        <v>0</v>
      </c>
      <c r="P286" s="241">
        <v>0</v>
      </c>
      <c r="Q286" s="241">
        <f>ROUND(E286*P286,2)</f>
        <v>0</v>
      </c>
      <c r="R286" s="243" t="s">
        <v>511</v>
      </c>
      <c r="S286" s="243" t="s">
        <v>160</v>
      </c>
      <c r="T286" s="244" t="s">
        <v>202</v>
      </c>
      <c r="U286" s="226">
        <v>0.08</v>
      </c>
      <c r="V286" s="226">
        <f>ROUND(E286*U286,2)</f>
        <v>1.77</v>
      </c>
      <c r="W286" s="226"/>
      <c r="X286" s="226" t="s">
        <v>161</v>
      </c>
      <c r="Y286" s="215"/>
      <c r="Z286" s="215"/>
      <c r="AA286" s="215"/>
      <c r="AB286" s="215"/>
      <c r="AC286" s="215"/>
      <c r="AD286" s="215"/>
      <c r="AE286" s="215"/>
      <c r="AF286" s="215"/>
      <c r="AG286" s="215" t="s">
        <v>298</v>
      </c>
      <c r="AH286" s="215"/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outlineLevel="1">
      <c r="A287" s="222"/>
      <c r="B287" s="223"/>
      <c r="C287" s="262" t="s">
        <v>499</v>
      </c>
      <c r="D287" s="246"/>
      <c r="E287" s="246"/>
      <c r="F287" s="246"/>
      <c r="G287" s="246"/>
      <c r="H287" s="226"/>
      <c r="I287" s="226"/>
      <c r="J287" s="226"/>
      <c r="K287" s="226"/>
      <c r="L287" s="226"/>
      <c r="M287" s="226"/>
      <c r="N287" s="225"/>
      <c r="O287" s="225"/>
      <c r="P287" s="225"/>
      <c r="Q287" s="225"/>
      <c r="R287" s="226"/>
      <c r="S287" s="226"/>
      <c r="T287" s="226"/>
      <c r="U287" s="226"/>
      <c r="V287" s="226"/>
      <c r="W287" s="226"/>
      <c r="X287" s="226"/>
      <c r="Y287" s="215"/>
      <c r="Z287" s="215"/>
      <c r="AA287" s="215"/>
      <c r="AB287" s="215"/>
      <c r="AC287" s="215"/>
      <c r="AD287" s="215"/>
      <c r="AE287" s="215"/>
      <c r="AF287" s="215"/>
      <c r="AG287" s="215" t="s">
        <v>178</v>
      </c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</row>
    <row r="288" spans="1:60" outlineLevel="1">
      <c r="A288" s="222"/>
      <c r="B288" s="223"/>
      <c r="C288" s="263" t="s">
        <v>500</v>
      </c>
      <c r="D288" s="247"/>
      <c r="E288" s="247"/>
      <c r="F288" s="247"/>
      <c r="G288" s="247"/>
      <c r="H288" s="226"/>
      <c r="I288" s="226"/>
      <c r="J288" s="226"/>
      <c r="K288" s="226"/>
      <c r="L288" s="226"/>
      <c r="M288" s="226"/>
      <c r="N288" s="225"/>
      <c r="O288" s="225"/>
      <c r="P288" s="225"/>
      <c r="Q288" s="225"/>
      <c r="R288" s="226"/>
      <c r="S288" s="226"/>
      <c r="T288" s="226"/>
      <c r="U288" s="226"/>
      <c r="V288" s="226"/>
      <c r="W288" s="226"/>
      <c r="X288" s="226"/>
      <c r="Y288" s="215"/>
      <c r="Z288" s="215"/>
      <c r="AA288" s="215"/>
      <c r="AB288" s="215"/>
      <c r="AC288" s="215"/>
      <c r="AD288" s="215"/>
      <c r="AE288" s="215"/>
      <c r="AF288" s="215"/>
      <c r="AG288" s="215" t="s">
        <v>178</v>
      </c>
      <c r="AH288" s="215"/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</row>
    <row r="289" spans="1:60" outlineLevel="1">
      <c r="A289" s="222"/>
      <c r="B289" s="223"/>
      <c r="C289" s="261" t="s">
        <v>777</v>
      </c>
      <c r="D289" s="228"/>
      <c r="E289" s="229">
        <v>4.76</v>
      </c>
      <c r="F289" s="226"/>
      <c r="G289" s="226"/>
      <c r="H289" s="226"/>
      <c r="I289" s="226"/>
      <c r="J289" s="226"/>
      <c r="K289" s="226"/>
      <c r="L289" s="226"/>
      <c r="M289" s="226"/>
      <c r="N289" s="225"/>
      <c r="O289" s="225"/>
      <c r="P289" s="225"/>
      <c r="Q289" s="225"/>
      <c r="R289" s="226"/>
      <c r="S289" s="226"/>
      <c r="T289" s="226"/>
      <c r="U289" s="226"/>
      <c r="V289" s="226"/>
      <c r="W289" s="226"/>
      <c r="X289" s="226"/>
      <c r="Y289" s="215"/>
      <c r="Z289" s="215"/>
      <c r="AA289" s="215"/>
      <c r="AB289" s="215"/>
      <c r="AC289" s="215"/>
      <c r="AD289" s="215"/>
      <c r="AE289" s="215"/>
      <c r="AF289" s="215"/>
      <c r="AG289" s="215" t="s">
        <v>166</v>
      </c>
      <c r="AH289" s="215">
        <v>0</v>
      </c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outlineLevel="1">
      <c r="A290" s="222"/>
      <c r="B290" s="223"/>
      <c r="C290" s="261" t="s">
        <v>778</v>
      </c>
      <c r="D290" s="228"/>
      <c r="E290" s="229">
        <v>17.399999999999999</v>
      </c>
      <c r="F290" s="226"/>
      <c r="G290" s="226"/>
      <c r="H290" s="226"/>
      <c r="I290" s="226"/>
      <c r="J290" s="226"/>
      <c r="K290" s="226"/>
      <c r="L290" s="226"/>
      <c r="M290" s="226"/>
      <c r="N290" s="225"/>
      <c r="O290" s="225"/>
      <c r="P290" s="225"/>
      <c r="Q290" s="225"/>
      <c r="R290" s="226"/>
      <c r="S290" s="226"/>
      <c r="T290" s="226"/>
      <c r="U290" s="226"/>
      <c r="V290" s="226"/>
      <c r="W290" s="226"/>
      <c r="X290" s="226"/>
      <c r="Y290" s="215"/>
      <c r="Z290" s="215"/>
      <c r="AA290" s="215"/>
      <c r="AB290" s="215"/>
      <c r="AC290" s="215"/>
      <c r="AD290" s="215"/>
      <c r="AE290" s="215"/>
      <c r="AF290" s="215"/>
      <c r="AG290" s="215" t="s">
        <v>166</v>
      </c>
      <c r="AH290" s="215">
        <v>0</v>
      </c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</row>
    <row r="291" spans="1:60" outlineLevel="1">
      <c r="A291" s="238">
        <v>123</v>
      </c>
      <c r="B291" s="239" t="s">
        <v>541</v>
      </c>
      <c r="C291" s="259" t="s">
        <v>542</v>
      </c>
      <c r="D291" s="240" t="s">
        <v>171</v>
      </c>
      <c r="E291" s="241">
        <v>15.849399999999999</v>
      </c>
      <c r="F291" s="242"/>
      <c r="G291" s="243">
        <f>ROUND(E291*F291,2)</f>
        <v>0</v>
      </c>
      <c r="H291" s="242"/>
      <c r="I291" s="243">
        <f>ROUND(E291*H291,2)</f>
        <v>0</v>
      </c>
      <c r="J291" s="242"/>
      <c r="K291" s="243">
        <f>ROUND(E291*J291,2)</f>
        <v>0</v>
      </c>
      <c r="L291" s="243">
        <v>15</v>
      </c>
      <c r="M291" s="243">
        <f>G291*(1+L291/100)</f>
        <v>0</v>
      </c>
      <c r="N291" s="241">
        <v>0</v>
      </c>
      <c r="O291" s="241">
        <f>ROUND(E291*N291,2)</f>
        <v>0</v>
      </c>
      <c r="P291" s="241">
        <v>1E-3</v>
      </c>
      <c r="Q291" s="241">
        <f>ROUND(E291*P291,2)</f>
        <v>0.02</v>
      </c>
      <c r="R291" s="243"/>
      <c r="S291" s="243" t="s">
        <v>201</v>
      </c>
      <c r="T291" s="244" t="s">
        <v>202</v>
      </c>
      <c r="U291" s="226">
        <v>0</v>
      </c>
      <c r="V291" s="226">
        <f>ROUND(E291*U291,2)</f>
        <v>0</v>
      </c>
      <c r="W291" s="226"/>
      <c r="X291" s="226" t="s">
        <v>161</v>
      </c>
      <c r="Y291" s="215"/>
      <c r="Z291" s="215"/>
      <c r="AA291" s="215"/>
      <c r="AB291" s="215"/>
      <c r="AC291" s="215"/>
      <c r="AD291" s="215"/>
      <c r="AE291" s="215"/>
      <c r="AF291" s="215"/>
      <c r="AG291" s="215" t="s">
        <v>298</v>
      </c>
      <c r="AH291" s="215"/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</row>
    <row r="292" spans="1:60" outlineLevel="1">
      <c r="A292" s="222"/>
      <c r="B292" s="223"/>
      <c r="C292" s="261" t="s">
        <v>727</v>
      </c>
      <c r="D292" s="228"/>
      <c r="E292" s="229">
        <v>5.9724000000000004</v>
      </c>
      <c r="F292" s="226"/>
      <c r="G292" s="226"/>
      <c r="H292" s="226"/>
      <c r="I292" s="226"/>
      <c r="J292" s="226"/>
      <c r="K292" s="226"/>
      <c r="L292" s="226"/>
      <c r="M292" s="226"/>
      <c r="N292" s="225"/>
      <c r="O292" s="225"/>
      <c r="P292" s="225"/>
      <c r="Q292" s="225"/>
      <c r="R292" s="226"/>
      <c r="S292" s="226"/>
      <c r="T292" s="226"/>
      <c r="U292" s="226"/>
      <c r="V292" s="226"/>
      <c r="W292" s="226"/>
      <c r="X292" s="226"/>
      <c r="Y292" s="215"/>
      <c r="Z292" s="215"/>
      <c r="AA292" s="215"/>
      <c r="AB292" s="215"/>
      <c r="AC292" s="215"/>
      <c r="AD292" s="215"/>
      <c r="AE292" s="215"/>
      <c r="AF292" s="215"/>
      <c r="AG292" s="215" t="s">
        <v>166</v>
      </c>
      <c r="AH292" s="215">
        <v>0</v>
      </c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</row>
    <row r="293" spans="1:60" outlineLevel="1">
      <c r="A293" s="222"/>
      <c r="B293" s="223"/>
      <c r="C293" s="261" t="s">
        <v>720</v>
      </c>
      <c r="D293" s="228"/>
      <c r="E293" s="229">
        <v>2.8</v>
      </c>
      <c r="F293" s="226"/>
      <c r="G293" s="226"/>
      <c r="H293" s="226"/>
      <c r="I293" s="226"/>
      <c r="J293" s="226"/>
      <c r="K293" s="226"/>
      <c r="L293" s="226"/>
      <c r="M293" s="226"/>
      <c r="N293" s="225"/>
      <c r="O293" s="225"/>
      <c r="P293" s="225"/>
      <c r="Q293" s="225"/>
      <c r="R293" s="226"/>
      <c r="S293" s="226"/>
      <c r="T293" s="226"/>
      <c r="U293" s="226"/>
      <c r="V293" s="226"/>
      <c r="W293" s="226"/>
      <c r="X293" s="226"/>
      <c r="Y293" s="215"/>
      <c r="Z293" s="215"/>
      <c r="AA293" s="215"/>
      <c r="AB293" s="215"/>
      <c r="AC293" s="215"/>
      <c r="AD293" s="215"/>
      <c r="AE293" s="215"/>
      <c r="AF293" s="215"/>
      <c r="AG293" s="215" t="s">
        <v>166</v>
      </c>
      <c r="AH293" s="215">
        <v>0</v>
      </c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</row>
    <row r="294" spans="1:60" outlineLevel="1">
      <c r="A294" s="222"/>
      <c r="B294" s="223"/>
      <c r="C294" s="261" t="s">
        <v>748</v>
      </c>
      <c r="D294" s="228"/>
      <c r="E294" s="229">
        <v>0.91300000000000003</v>
      </c>
      <c r="F294" s="226"/>
      <c r="G294" s="226"/>
      <c r="H294" s="226"/>
      <c r="I294" s="226"/>
      <c r="J294" s="226"/>
      <c r="K294" s="226"/>
      <c r="L294" s="226"/>
      <c r="M294" s="226"/>
      <c r="N294" s="225"/>
      <c r="O294" s="225"/>
      <c r="P294" s="225"/>
      <c r="Q294" s="225"/>
      <c r="R294" s="226"/>
      <c r="S294" s="226"/>
      <c r="T294" s="226"/>
      <c r="U294" s="226"/>
      <c r="V294" s="226"/>
      <c r="W294" s="226"/>
      <c r="X294" s="226"/>
      <c r="Y294" s="215"/>
      <c r="Z294" s="215"/>
      <c r="AA294" s="215"/>
      <c r="AB294" s="215"/>
      <c r="AC294" s="215"/>
      <c r="AD294" s="215"/>
      <c r="AE294" s="215"/>
      <c r="AF294" s="215"/>
      <c r="AG294" s="215" t="s">
        <v>166</v>
      </c>
      <c r="AH294" s="215">
        <v>0</v>
      </c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</row>
    <row r="295" spans="1:60" outlineLevel="1">
      <c r="A295" s="222"/>
      <c r="B295" s="223"/>
      <c r="C295" s="261" t="s">
        <v>779</v>
      </c>
      <c r="D295" s="228"/>
      <c r="E295" s="229">
        <v>6.1639999999999997</v>
      </c>
      <c r="F295" s="226"/>
      <c r="G295" s="226"/>
      <c r="H295" s="226"/>
      <c r="I295" s="226"/>
      <c r="J295" s="226"/>
      <c r="K295" s="226"/>
      <c r="L295" s="226"/>
      <c r="M295" s="226"/>
      <c r="N295" s="225"/>
      <c r="O295" s="225"/>
      <c r="P295" s="225"/>
      <c r="Q295" s="225"/>
      <c r="R295" s="226"/>
      <c r="S295" s="226"/>
      <c r="T295" s="226"/>
      <c r="U295" s="226"/>
      <c r="V295" s="226"/>
      <c r="W295" s="226"/>
      <c r="X295" s="226"/>
      <c r="Y295" s="215"/>
      <c r="Z295" s="215"/>
      <c r="AA295" s="215"/>
      <c r="AB295" s="215"/>
      <c r="AC295" s="215"/>
      <c r="AD295" s="215"/>
      <c r="AE295" s="215"/>
      <c r="AF295" s="215"/>
      <c r="AG295" s="215" t="s">
        <v>166</v>
      </c>
      <c r="AH295" s="215">
        <v>0</v>
      </c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</row>
    <row r="296" spans="1:60" ht="20.399999999999999" outlineLevel="1">
      <c r="A296" s="238">
        <v>124</v>
      </c>
      <c r="B296" s="239" t="s">
        <v>544</v>
      </c>
      <c r="C296" s="259" t="s">
        <v>780</v>
      </c>
      <c r="D296" s="240" t="s">
        <v>171</v>
      </c>
      <c r="E296" s="241">
        <v>29.895399999999999</v>
      </c>
      <c r="F296" s="242"/>
      <c r="G296" s="243">
        <f>ROUND(E296*F296,2)</f>
        <v>0</v>
      </c>
      <c r="H296" s="242"/>
      <c r="I296" s="243">
        <f>ROUND(E296*H296,2)</f>
        <v>0</v>
      </c>
      <c r="J296" s="242"/>
      <c r="K296" s="243">
        <f>ROUND(E296*J296,2)</f>
        <v>0</v>
      </c>
      <c r="L296" s="243">
        <v>15</v>
      </c>
      <c r="M296" s="243">
        <f>G296*(1+L296/100)</f>
        <v>0</v>
      </c>
      <c r="N296" s="241">
        <v>3.63E-3</v>
      </c>
      <c r="O296" s="241">
        <f>ROUND(E296*N296,2)</f>
        <v>0.11</v>
      </c>
      <c r="P296" s="241">
        <v>0</v>
      </c>
      <c r="Q296" s="241">
        <f>ROUND(E296*P296,2)</f>
        <v>0</v>
      </c>
      <c r="R296" s="243"/>
      <c r="S296" s="243" t="s">
        <v>201</v>
      </c>
      <c r="T296" s="244" t="s">
        <v>202</v>
      </c>
      <c r="U296" s="226">
        <v>0.38</v>
      </c>
      <c r="V296" s="226">
        <f>ROUND(E296*U296,2)</f>
        <v>11.36</v>
      </c>
      <c r="W296" s="226"/>
      <c r="X296" s="226" t="s">
        <v>161</v>
      </c>
      <c r="Y296" s="215"/>
      <c r="Z296" s="215"/>
      <c r="AA296" s="215"/>
      <c r="AB296" s="215"/>
      <c r="AC296" s="215"/>
      <c r="AD296" s="215"/>
      <c r="AE296" s="215"/>
      <c r="AF296" s="215"/>
      <c r="AG296" s="215" t="s">
        <v>298</v>
      </c>
      <c r="AH296" s="215"/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</row>
    <row r="297" spans="1:60" outlineLevel="1">
      <c r="A297" s="222"/>
      <c r="B297" s="223"/>
      <c r="C297" s="261" t="s">
        <v>727</v>
      </c>
      <c r="D297" s="228"/>
      <c r="E297" s="229">
        <v>5.9724000000000004</v>
      </c>
      <c r="F297" s="226"/>
      <c r="G297" s="226"/>
      <c r="H297" s="226"/>
      <c r="I297" s="226"/>
      <c r="J297" s="226"/>
      <c r="K297" s="226"/>
      <c r="L297" s="226"/>
      <c r="M297" s="226"/>
      <c r="N297" s="225"/>
      <c r="O297" s="225"/>
      <c r="P297" s="225"/>
      <c r="Q297" s="225"/>
      <c r="R297" s="226"/>
      <c r="S297" s="226"/>
      <c r="T297" s="226"/>
      <c r="U297" s="226"/>
      <c r="V297" s="226"/>
      <c r="W297" s="226"/>
      <c r="X297" s="226"/>
      <c r="Y297" s="215"/>
      <c r="Z297" s="215"/>
      <c r="AA297" s="215"/>
      <c r="AB297" s="215"/>
      <c r="AC297" s="215"/>
      <c r="AD297" s="215"/>
      <c r="AE297" s="215"/>
      <c r="AF297" s="215"/>
      <c r="AG297" s="215" t="s">
        <v>166</v>
      </c>
      <c r="AH297" s="215">
        <v>0</v>
      </c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</row>
    <row r="298" spans="1:60" outlineLevel="1">
      <c r="A298" s="222"/>
      <c r="B298" s="223"/>
      <c r="C298" s="261" t="s">
        <v>729</v>
      </c>
      <c r="D298" s="228"/>
      <c r="E298" s="229">
        <v>23.922999999999998</v>
      </c>
      <c r="F298" s="226"/>
      <c r="G298" s="226"/>
      <c r="H298" s="226"/>
      <c r="I298" s="226"/>
      <c r="J298" s="226"/>
      <c r="K298" s="226"/>
      <c r="L298" s="226"/>
      <c r="M298" s="226"/>
      <c r="N298" s="225"/>
      <c r="O298" s="225"/>
      <c r="P298" s="225"/>
      <c r="Q298" s="225"/>
      <c r="R298" s="226"/>
      <c r="S298" s="226"/>
      <c r="T298" s="226"/>
      <c r="U298" s="226"/>
      <c r="V298" s="226"/>
      <c r="W298" s="226"/>
      <c r="X298" s="226"/>
      <c r="Y298" s="215"/>
      <c r="Z298" s="215"/>
      <c r="AA298" s="215"/>
      <c r="AB298" s="215"/>
      <c r="AC298" s="215"/>
      <c r="AD298" s="215"/>
      <c r="AE298" s="215"/>
      <c r="AF298" s="215"/>
      <c r="AG298" s="215" t="s">
        <v>166</v>
      </c>
      <c r="AH298" s="215">
        <v>0</v>
      </c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</row>
    <row r="299" spans="1:60" ht="20.399999999999999" outlineLevel="1">
      <c r="A299" s="238">
        <v>125</v>
      </c>
      <c r="B299" s="239" t="s">
        <v>546</v>
      </c>
      <c r="C299" s="259" t="s">
        <v>547</v>
      </c>
      <c r="D299" s="240" t="s">
        <v>176</v>
      </c>
      <c r="E299" s="241">
        <v>3.3</v>
      </c>
      <c r="F299" s="242"/>
      <c r="G299" s="243">
        <f>ROUND(E299*F299,2)</f>
        <v>0</v>
      </c>
      <c r="H299" s="242"/>
      <c r="I299" s="243">
        <f>ROUND(E299*H299,2)</f>
        <v>0</v>
      </c>
      <c r="J299" s="242"/>
      <c r="K299" s="243">
        <f>ROUND(E299*J299,2)</f>
        <v>0</v>
      </c>
      <c r="L299" s="243">
        <v>15</v>
      </c>
      <c r="M299" s="243">
        <f>G299*(1+L299/100)</f>
        <v>0</v>
      </c>
      <c r="N299" s="241">
        <v>1.3999999999999999E-4</v>
      </c>
      <c r="O299" s="241">
        <f>ROUND(E299*N299,2)</f>
        <v>0</v>
      </c>
      <c r="P299" s="241">
        <v>0</v>
      </c>
      <c r="Q299" s="241">
        <f>ROUND(E299*P299,2)</f>
        <v>0</v>
      </c>
      <c r="R299" s="243" t="s">
        <v>209</v>
      </c>
      <c r="S299" s="243" t="s">
        <v>160</v>
      </c>
      <c r="T299" s="244" t="s">
        <v>202</v>
      </c>
      <c r="U299" s="226">
        <v>0</v>
      </c>
      <c r="V299" s="226">
        <f>ROUND(E299*U299,2)</f>
        <v>0</v>
      </c>
      <c r="W299" s="226"/>
      <c r="X299" s="226" t="s">
        <v>203</v>
      </c>
      <c r="Y299" s="215"/>
      <c r="Z299" s="215"/>
      <c r="AA299" s="215"/>
      <c r="AB299" s="215"/>
      <c r="AC299" s="215"/>
      <c r="AD299" s="215"/>
      <c r="AE299" s="215"/>
      <c r="AF299" s="215"/>
      <c r="AG299" s="215" t="s">
        <v>395</v>
      </c>
      <c r="AH299" s="215"/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</row>
    <row r="300" spans="1:60" outlineLevel="1">
      <c r="A300" s="222"/>
      <c r="B300" s="223"/>
      <c r="C300" s="261" t="s">
        <v>781</v>
      </c>
      <c r="D300" s="228"/>
      <c r="E300" s="229">
        <v>3.3</v>
      </c>
      <c r="F300" s="226"/>
      <c r="G300" s="226"/>
      <c r="H300" s="226"/>
      <c r="I300" s="226"/>
      <c r="J300" s="226"/>
      <c r="K300" s="226"/>
      <c r="L300" s="226"/>
      <c r="M300" s="226"/>
      <c r="N300" s="225"/>
      <c r="O300" s="225"/>
      <c r="P300" s="225"/>
      <c r="Q300" s="225"/>
      <c r="R300" s="226"/>
      <c r="S300" s="226"/>
      <c r="T300" s="226"/>
      <c r="U300" s="226"/>
      <c r="V300" s="226"/>
      <c r="W300" s="226"/>
      <c r="X300" s="226"/>
      <c r="Y300" s="215"/>
      <c r="Z300" s="215"/>
      <c r="AA300" s="215"/>
      <c r="AB300" s="215"/>
      <c r="AC300" s="215"/>
      <c r="AD300" s="215"/>
      <c r="AE300" s="215"/>
      <c r="AF300" s="215"/>
      <c r="AG300" s="215" t="s">
        <v>166</v>
      </c>
      <c r="AH300" s="215">
        <v>0</v>
      </c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</row>
    <row r="301" spans="1:60" outlineLevel="1">
      <c r="A301" s="222">
        <v>126</v>
      </c>
      <c r="B301" s="223" t="s">
        <v>549</v>
      </c>
      <c r="C301" s="265" t="s">
        <v>550</v>
      </c>
      <c r="D301" s="224" t="s">
        <v>0</v>
      </c>
      <c r="E301" s="256"/>
      <c r="F301" s="227"/>
      <c r="G301" s="226">
        <f>ROUND(E301*F301,2)</f>
        <v>0</v>
      </c>
      <c r="H301" s="227"/>
      <c r="I301" s="226">
        <f>ROUND(E301*H301,2)</f>
        <v>0</v>
      </c>
      <c r="J301" s="227"/>
      <c r="K301" s="226">
        <f>ROUND(E301*J301,2)</f>
        <v>0</v>
      </c>
      <c r="L301" s="226">
        <v>15</v>
      </c>
      <c r="M301" s="226">
        <f>G301*(1+L301/100)</f>
        <v>0</v>
      </c>
      <c r="N301" s="225">
        <v>0</v>
      </c>
      <c r="O301" s="225">
        <f>ROUND(E301*N301,2)</f>
        <v>0</v>
      </c>
      <c r="P301" s="225">
        <v>0</v>
      </c>
      <c r="Q301" s="225">
        <f>ROUND(E301*P301,2)</f>
        <v>0</v>
      </c>
      <c r="R301" s="226" t="s">
        <v>511</v>
      </c>
      <c r="S301" s="226" t="s">
        <v>160</v>
      </c>
      <c r="T301" s="226" t="s">
        <v>160</v>
      </c>
      <c r="U301" s="226">
        <v>0</v>
      </c>
      <c r="V301" s="226">
        <f>ROUND(E301*U301,2)</f>
        <v>0</v>
      </c>
      <c r="W301" s="226"/>
      <c r="X301" s="226" t="s">
        <v>288</v>
      </c>
      <c r="Y301" s="215"/>
      <c r="Z301" s="215"/>
      <c r="AA301" s="215"/>
      <c r="AB301" s="215"/>
      <c r="AC301" s="215"/>
      <c r="AD301" s="215"/>
      <c r="AE301" s="215"/>
      <c r="AF301" s="215"/>
      <c r="AG301" s="215" t="s">
        <v>289</v>
      </c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</row>
    <row r="302" spans="1:60" outlineLevel="1">
      <c r="A302" s="222"/>
      <c r="B302" s="223"/>
      <c r="C302" s="266" t="s">
        <v>347</v>
      </c>
      <c r="D302" s="257"/>
      <c r="E302" s="257"/>
      <c r="F302" s="257"/>
      <c r="G302" s="257"/>
      <c r="H302" s="226"/>
      <c r="I302" s="226"/>
      <c r="J302" s="226"/>
      <c r="K302" s="226"/>
      <c r="L302" s="226"/>
      <c r="M302" s="226"/>
      <c r="N302" s="225"/>
      <c r="O302" s="225"/>
      <c r="P302" s="225"/>
      <c r="Q302" s="225"/>
      <c r="R302" s="226"/>
      <c r="S302" s="226"/>
      <c r="T302" s="226"/>
      <c r="U302" s="226"/>
      <c r="V302" s="226"/>
      <c r="W302" s="226"/>
      <c r="X302" s="226"/>
      <c r="Y302" s="215"/>
      <c r="Z302" s="215"/>
      <c r="AA302" s="215"/>
      <c r="AB302" s="215"/>
      <c r="AC302" s="215"/>
      <c r="AD302" s="215"/>
      <c r="AE302" s="215"/>
      <c r="AF302" s="215"/>
      <c r="AG302" s="215" t="s">
        <v>164</v>
      </c>
      <c r="AH302" s="215"/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</row>
    <row r="303" spans="1:60">
      <c r="A303" s="231" t="s">
        <v>154</v>
      </c>
      <c r="B303" s="232" t="s">
        <v>113</v>
      </c>
      <c r="C303" s="258" t="s">
        <v>114</v>
      </c>
      <c r="D303" s="233"/>
      <c r="E303" s="234"/>
      <c r="F303" s="235"/>
      <c r="G303" s="235">
        <f>SUMIF(AG304:AG319,"&lt;&gt;NOR",G304:G319)</f>
        <v>0</v>
      </c>
      <c r="H303" s="235"/>
      <c r="I303" s="235">
        <f>SUM(I304:I319)</f>
        <v>0</v>
      </c>
      <c r="J303" s="235"/>
      <c r="K303" s="235">
        <f>SUM(K304:K319)</f>
        <v>0</v>
      </c>
      <c r="L303" s="235"/>
      <c r="M303" s="235">
        <f>SUM(M304:M319)</f>
        <v>0</v>
      </c>
      <c r="N303" s="234"/>
      <c r="O303" s="234">
        <f>SUM(O304:O319)</f>
        <v>0.09</v>
      </c>
      <c r="P303" s="234"/>
      <c r="Q303" s="234">
        <f>SUM(Q304:Q319)</f>
        <v>0</v>
      </c>
      <c r="R303" s="235"/>
      <c r="S303" s="235"/>
      <c r="T303" s="236"/>
      <c r="U303" s="230"/>
      <c r="V303" s="230">
        <f>SUM(V304:V319)</f>
        <v>21.92</v>
      </c>
      <c r="W303" s="230"/>
      <c r="X303" s="230"/>
      <c r="AG303" t="s">
        <v>155</v>
      </c>
    </row>
    <row r="304" spans="1:60" outlineLevel="1">
      <c r="A304" s="238">
        <v>127</v>
      </c>
      <c r="B304" s="239" t="s">
        <v>551</v>
      </c>
      <c r="C304" s="259" t="s">
        <v>552</v>
      </c>
      <c r="D304" s="240" t="s">
        <v>171</v>
      </c>
      <c r="E304" s="241">
        <v>14.45</v>
      </c>
      <c r="F304" s="242"/>
      <c r="G304" s="243">
        <f>ROUND(E304*F304,2)</f>
        <v>0</v>
      </c>
      <c r="H304" s="242"/>
      <c r="I304" s="243">
        <f>ROUND(E304*H304,2)</f>
        <v>0</v>
      </c>
      <c r="J304" s="242"/>
      <c r="K304" s="243">
        <f>ROUND(E304*J304,2)</f>
        <v>0</v>
      </c>
      <c r="L304" s="243">
        <v>15</v>
      </c>
      <c r="M304" s="243">
        <f>G304*(1+L304/100)</f>
        <v>0</v>
      </c>
      <c r="N304" s="241">
        <v>2.1000000000000001E-4</v>
      </c>
      <c r="O304" s="241">
        <f>ROUND(E304*N304,2)</f>
        <v>0</v>
      </c>
      <c r="P304" s="241">
        <v>0</v>
      </c>
      <c r="Q304" s="241">
        <f>ROUND(E304*P304,2)</f>
        <v>0</v>
      </c>
      <c r="R304" s="243" t="s">
        <v>477</v>
      </c>
      <c r="S304" s="243" t="s">
        <v>160</v>
      </c>
      <c r="T304" s="244" t="s">
        <v>202</v>
      </c>
      <c r="U304" s="226">
        <v>0.05</v>
      </c>
      <c r="V304" s="226">
        <f>ROUND(E304*U304,2)</f>
        <v>0.72</v>
      </c>
      <c r="W304" s="226"/>
      <c r="X304" s="226" t="s">
        <v>161</v>
      </c>
      <c r="Y304" s="215"/>
      <c r="Z304" s="215"/>
      <c r="AA304" s="215"/>
      <c r="AB304" s="215"/>
      <c r="AC304" s="215"/>
      <c r="AD304" s="215"/>
      <c r="AE304" s="215"/>
      <c r="AF304" s="215"/>
      <c r="AG304" s="215" t="s">
        <v>298</v>
      </c>
      <c r="AH304" s="215"/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</row>
    <row r="305" spans="1:60" outlineLevel="1">
      <c r="A305" s="222"/>
      <c r="B305" s="223"/>
      <c r="C305" s="261" t="s">
        <v>782</v>
      </c>
      <c r="D305" s="228"/>
      <c r="E305" s="229">
        <v>12</v>
      </c>
      <c r="F305" s="226"/>
      <c r="G305" s="226"/>
      <c r="H305" s="226"/>
      <c r="I305" s="226"/>
      <c r="J305" s="226"/>
      <c r="K305" s="226"/>
      <c r="L305" s="226"/>
      <c r="M305" s="226"/>
      <c r="N305" s="225"/>
      <c r="O305" s="225"/>
      <c r="P305" s="225"/>
      <c r="Q305" s="225"/>
      <c r="R305" s="226"/>
      <c r="S305" s="226"/>
      <c r="T305" s="226"/>
      <c r="U305" s="226"/>
      <c r="V305" s="226"/>
      <c r="W305" s="226"/>
      <c r="X305" s="226"/>
      <c r="Y305" s="215"/>
      <c r="Z305" s="215"/>
      <c r="AA305" s="215"/>
      <c r="AB305" s="215"/>
      <c r="AC305" s="215"/>
      <c r="AD305" s="215"/>
      <c r="AE305" s="215"/>
      <c r="AF305" s="215"/>
      <c r="AG305" s="215" t="s">
        <v>166</v>
      </c>
      <c r="AH305" s="215">
        <v>0</v>
      </c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</row>
    <row r="306" spans="1:60" outlineLevel="1">
      <c r="A306" s="222"/>
      <c r="B306" s="223"/>
      <c r="C306" s="261" t="s">
        <v>783</v>
      </c>
      <c r="D306" s="228"/>
      <c r="E306" s="229">
        <v>2.4500000000000002</v>
      </c>
      <c r="F306" s="226"/>
      <c r="G306" s="226"/>
      <c r="H306" s="226"/>
      <c r="I306" s="226"/>
      <c r="J306" s="226"/>
      <c r="K306" s="226"/>
      <c r="L306" s="226"/>
      <c r="M306" s="226"/>
      <c r="N306" s="225"/>
      <c r="O306" s="225"/>
      <c r="P306" s="225"/>
      <c r="Q306" s="225"/>
      <c r="R306" s="226"/>
      <c r="S306" s="226"/>
      <c r="T306" s="226"/>
      <c r="U306" s="226"/>
      <c r="V306" s="226"/>
      <c r="W306" s="226"/>
      <c r="X306" s="226"/>
      <c r="Y306" s="215"/>
      <c r="Z306" s="215"/>
      <c r="AA306" s="215"/>
      <c r="AB306" s="215"/>
      <c r="AC306" s="215"/>
      <c r="AD306" s="215"/>
      <c r="AE306" s="215"/>
      <c r="AF306" s="215"/>
      <c r="AG306" s="215" t="s">
        <v>166</v>
      </c>
      <c r="AH306" s="215">
        <v>0</v>
      </c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</row>
    <row r="307" spans="1:60" ht="20.399999999999999" outlineLevel="1">
      <c r="A307" s="249">
        <v>128</v>
      </c>
      <c r="B307" s="250" t="s">
        <v>555</v>
      </c>
      <c r="C307" s="264" t="s">
        <v>556</v>
      </c>
      <c r="D307" s="251" t="s">
        <v>171</v>
      </c>
      <c r="E307" s="252">
        <v>14.45</v>
      </c>
      <c r="F307" s="253"/>
      <c r="G307" s="254">
        <f>ROUND(E307*F307,2)</f>
        <v>0</v>
      </c>
      <c r="H307" s="253"/>
      <c r="I307" s="254">
        <f>ROUND(E307*H307,2)</f>
        <v>0</v>
      </c>
      <c r="J307" s="253"/>
      <c r="K307" s="254">
        <f>ROUND(E307*J307,2)</f>
        <v>0</v>
      </c>
      <c r="L307" s="254">
        <v>15</v>
      </c>
      <c r="M307" s="254">
        <f>G307*(1+L307/100)</f>
        <v>0</v>
      </c>
      <c r="N307" s="252">
        <v>0</v>
      </c>
      <c r="O307" s="252">
        <f>ROUND(E307*N307,2)</f>
        <v>0</v>
      </c>
      <c r="P307" s="252">
        <v>0</v>
      </c>
      <c r="Q307" s="252">
        <f>ROUND(E307*P307,2)</f>
        <v>0</v>
      </c>
      <c r="R307" s="254" t="s">
        <v>477</v>
      </c>
      <c r="S307" s="254" t="s">
        <v>160</v>
      </c>
      <c r="T307" s="255" t="s">
        <v>202</v>
      </c>
      <c r="U307" s="226">
        <v>0.1</v>
      </c>
      <c r="V307" s="226">
        <f>ROUND(E307*U307,2)</f>
        <v>1.45</v>
      </c>
      <c r="W307" s="226"/>
      <c r="X307" s="226" t="s">
        <v>161</v>
      </c>
      <c r="Y307" s="215"/>
      <c r="Z307" s="215"/>
      <c r="AA307" s="215"/>
      <c r="AB307" s="215"/>
      <c r="AC307" s="215"/>
      <c r="AD307" s="215"/>
      <c r="AE307" s="215"/>
      <c r="AF307" s="215"/>
      <c r="AG307" s="215" t="s">
        <v>298</v>
      </c>
      <c r="AH307" s="215"/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</row>
    <row r="308" spans="1:60" ht="20.399999999999999" outlineLevel="1">
      <c r="A308" s="249">
        <v>129</v>
      </c>
      <c r="B308" s="250" t="s">
        <v>557</v>
      </c>
      <c r="C308" s="264" t="s">
        <v>558</v>
      </c>
      <c r="D308" s="251" t="s">
        <v>171</v>
      </c>
      <c r="E308" s="252">
        <v>14.45</v>
      </c>
      <c r="F308" s="253"/>
      <c r="G308" s="254">
        <f>ROUND(E308*F308,2)</f>
        <v>0</v>
      </c>
      <c r="H308" s="253"/>
      <c r="I308" s="254">
        <f>ROUND(E308*H308,2)</f>
        <v>0</v>
      </c>
      <c r="J308" s="253"/>
      <c r="K308" s="254">
        <f>ROUND(E308*J308,2)</f>
        <v>0</v>
      </c>
      <c r="L308" s="254">
        <v>15</v>
      </c>
      <c r="M308" s="254">
        <f>G308*(1+L308/100)</f>
        <v>0</v>
      </c>
      <c r="N308" s="252">
        <v>5.3499999999999997E-3</v>
      </c>
      <c r="O308" s="252">
        <f>ROUND(E308*N308,2)</f>
        <v>0.08</v>
      </c>
      <c r="P308" s="252">
        <v>0</v>
      </c>
      <c r="Q308" s="252">
        <f>ROUND(E308*P308,2)</f>
        <v>0</v>
      </c>
      <c r="R308" s="254" t="s">
        <v>477</v>
      </c>
      <c r="S308" s="254" t="s">
        <v>160</v>
      </c>
      <c r="T308" s="255" t="s">
        <v>202</v>
      </c>
      <c r="U308" s="226">
        <v>1.288</v>
      </c>
      <c r="V308" s="226">
        <f>ROUND(E308*U308,2)</f>
        <v>18.61</v>
      </c>
      <c r="W308" s="226"/>
      <c r="X308" s="226" t="s">
        <v>161</v>
      </c>
      <c r="Y308" s="215"/>
      <c r="Z308" s="215"/>
      <c r="AA308" s="215"/>
      <c r="AB308" s="215"/>
      <c r="AC308" s="215"/>
      <c r="AD308" s="215"/>
      <c r="AE308" s="215"/>
      <c r="AF308" s="215"/>
      <c r="AG308" s="215" t="s">
        <v>298</v>
      </c>
      <c r="AH308" s="215"/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</row>
    <row r="309" spans="1:60" ht="20.399999999999999" outlineLevel="1">
      <c r="A309" s="249">
        <v>130</v>
      </c>
      <c r="B309" s="250" t="s">
        <v>559</v>
      </c>
      <c r="C309" s="264" t="s">
        <v>560</v>
      </c>
      <c r="D309" s="251" t="s">
        <v>171</v>
      </c>
      <c r="E309" s="252">
        <v>14.45</v>
      </c>
      <c r="F309" s="253"/>
      <c r="G309" s="254">
        <f>ROUND(E309*F309,2)</f>
        <v>0</v>
      </c>
      <c r="H309" s="253"/>
      <c r="I309" s="254">
        <f>ROUND(E309*H309,2)</f>
        <v>0</v>
      </c>
      <c r="J309" s="253"/>
      <c r="K309" s="254">
        <f>ROUND(E309*J309,2)</f>
        <v>0</v>
      </c>
      <c r="L309" s="254">
        <v>15</v>
      </c>
      <c r="M309" s="254">
        <f>G309*(1+L309/100)</f>
        <v>0</v>
      </c>
      <c r="N309" s="252">
        <v>8.9999999999999998E-4</v>
      </c>
      <c r="O309" s="252">
        <f>ROUND(E309*N309,2)</f>
        <v>0.01</v>
      </c>
      <c r="P309" s="252">
        <v>0</v>
      </c>
      <c r="Q309" s="252">
        <f>ROUND(E309*P309,2)</f>
        <v>0</v>
      </c>
      <c r="R309" s="254" t="s">
        <v>477</v>
      </c>
      <c r="S309" s="254" t="s">
        <v>160</v>
      </c>
      <c r="T309" s="255" t="s">
        <v>202</v>
      </c>
      <c r="U309" s="226">
        <v>0</v>
      </c>
      <c r="V309" s="226">
        <f>ROUND(E309*U309,2)</f>
        <v>0</v>
      </c>
      <c r="W309" s="226"/>
      <c r="X309" s="226" t="s">
        <v>161</v>
      </c>
      <c r="Y309" s="215"/>
      <c r="Z309" s="215"/>
      <c r="AA309" s="215"/>
      <c r="AB309" s="215"/>
      <c r="AC309" s="215"/>
      <c r="AD309" s="215"/>
      <c r="AE309" s="215"/>
      <c r="AF309" s="215"/>
      <c r="AG309" s="215" t="s">
        <v>298</v>
      </c>
      <c r="AH309" s="215"/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</row>
    <row r="310" spans="1:60" outlineLevel="1">
      <c r="A310" s="238">
        <v>131</v>
      </c>
      <c r="B310" s="239" t="s">
        <v>561</v>
      </c>
      <c r="C310" s="259" t="s">
        <v>562</v>
      </c>
      <c r="D310" s="240" t="s">
        <v>186</v>
      </c>
      <c r="E310" s="241">
        <v>9.5</v>
      </c>
      <c r="F310" s="242"/>
      <c r="G310" s="243">
        <f>ROUND(E310*F310,2)</f>
        <v>0</v>
      </c>
      <c r="H310" s="242"/>
      <c r="I310" s="243">
        <f>ROUND(E310*H310,2)</f>
        <v>0</v>
      </c>
      <c r="J310" s="242"/>
      <c r="K310" s="243">
        <f>ROUND(E310*J310,2)</f>
        <v>0</v>
      </c>
      <c r="L310" s="243">
        <v>15</v>
      </c>
      <c r="M310" s="243">
        <f>G310*(1+L310/100)</f>
        <v>0</v>
      </c>
      <c r="N310" s="241">
        <v>0</v>
      </c>
      <c r="O310" s="241">
        <f>ROUND(E310*N310,2)</f>
        <v>0</v>
      </c>
      <c r="P310" s="241">
        <v>0</v>
      </c>
      <c r="Q310" s="241">
        <f>ROUND(E310*P310,2)</f>
        <v>0</v>
      </c>
      <c r="R310" s="243" t="s">
        <v>477</v>
      </c>
      <c r="S310" s="243" t="s">
        <v>160</v>
      </c>
      <c r="T310" s="244" t="s">
        <v>202</v>
      </c>
      <c r="U310" s="226">
        <v>0.12</v>
      </c>
      <c r="V310" s="226">
        <f>ROUND(E310*U310,2)</f>
        <v>1.1399999999999999</v>
      </c>
      <c r="W310" s="226"/>
      <c r="X310" s="226" t="s">
        <v>161</v>
      </c>
      <c r="Y310" s="215"/>
      <c r="Z310" s="215"/>
      <c r="AA310" s="215"/>
      <c r="AB310" s="215"/>
      <c r="AC310" s="215"/>
      <c r="AD310" s="215"/>
      <c r="AE310" s="215"/>
      <c r="AF310" s="215"/>
      <c r="AG310" s="215" t="s">
        <v>298</v>
      </c>
      <c r="AH310" s="215"/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</row>
    <row r="311" spans="1:60" outlineLevel="1">
      <c r="A311" s="222"/>
      <c r="B311" s="223"/>
      <c r="C311" s="261" t="s">
        <v>784</v>
      </c>
      <c r="D311" s="228"/>
      <c r="E311" s="229">
        <v>6.7</v>
      </c>
      <c r="F311" s="226"/>
      <c r="G311" s="226"/>
      <c r="H311" s="226"/>
      <c r="I311" s="226"/>
      <c r="J311" s="226"/>
      <c r="K311" s="226"/>
      <c r="L311" s="226"/>
      <c r="M311" s="226"/>
      <c r="N311" s="225"/>
      <c r="O311" s="225"/>
      <c r="P311" s="225"/>
      <c r="Q311" s="225"/>
      <c r="R311" s="226"/>
      <c r="S311" s="226"/>
      <c r="T311" s="226"/>
      <c r="U311" s="226"/>
      <c r="V311" s="226"/>
      <c r="W311" s="226"/>
      <c r="X311" s="226"/>
      <c r="Y311" s="215"/>
      <c r="Z311" s="215"/>
      <c r="AA311" s="215"/>
      <c r="AB311" s="215"/>
      <c r="AC311" s="215"/>
      <c r="AD311" s="215"/>
      <c r="AE311" s="215"/>
      <c r="AF311" s="215"/>
      <c r="AG311" s="215" t="s">
        <v>166</v>
      </c>
      <c r="AH311" s="215">
        <v>0</v>
      </c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</row>
    <row r="312" spans="1:60" outlineLevel="1">
      <c r="A312" s="222"/>
      <c r="B312" s="223"/>
      <c r="C312" s="261" t="s">
        <v>785</v>
      </c>
      <c r="D312" s="228"/>
      <c r="E312" s="229">
        <v>2.8</v>
      </c>
      <c r="F312" s="226"/>
      <c r="G312" s="226"/>
      <c r="H312" s="226"/>
      <c r="I312" s="226"/>
      <c r="J312" s="226"/>
      <c r="K312" s="226"/>
      <c r="L312" s="226"/>
      <c r="M312" s="226"/>
      <c r="N312" s="225"/>
      <c r="O312" s="225"/>
      <c r="P312" s="225"/>
      <c r="Q312" s="225"/>
      <c r="R312" s="226"/>
      <c r="S312" s="226"/>
      <c r="T312" s="226"/>
      <c r="U312" s="226"/>
      <c r="V312" s="226"/>
      <c r="W312" s="226"/>
      <c r="X312" s="226"/>
      <c r="Y312" s="215"/>
      <c r="Z312" s="215"/>
      <c r="AA312" s="215"/>
      <c r="AB312" s="215"/>
      <c r="AC312" s="215"/>
      <c r="AD312" s="215"/>
      <c r="AE312" s="215"/>
      <c r="AF312" s="215"/>
      <c r="AG312" s="215" t="s">
        <v>166</v>
      </c>
      <c r="AH312" s="215">
        <v>0</v>
      </c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</row>
    <row r="313" spans="1:60" outlineLevel="1">
      <c r="A313" s="238">
        <v>132</v>
      </c>
      <c r="B313" s="239" t="s">
        <v>565</v>
      </c>
      <c r="C313" s="259" t="s">
        <v>566</v>
      </c>
      <c r="D313" s="240" t="s">
        <v>171</v>
      </c>
      <c r="E313" s="241">
        <v>15.895</v>
      </c>
      <c r="F313" s="242"/>
      <c r="G313" s="243">
        <f>ROUND(E313*F313,2)</f>
        <v>0</v>
      </c>
      <c r="H313" s="242"/>
      <c r="I313" s="243">
        <f>ROUND(E313*H313,2)</f>
        <v>0</v>
      </c>
      <c r="J313" s="242"/>
      <c r="K313" s="243">
        <f>ROUND(E313*J313,2)</f>
        <v>0</v>
      </c>
      <c r="L313" s="243">
        <v>15</v>
      </c>
      <c r="M313" s="243">
        <f>G313*(1+L313/100)</f>
        <v>0</v>
      </c>
      <c r="N313" s="241">
        <v>0</v>
      </c>
      <c r="O313" s="241">
        <f>ROUND(E313*N313,2)</f>
        <v>0</v>
      </c>
      <c r="P313" s="241">
        <v>0</v>
      </c>
      <c r="Q313" s="241">
        <f>ROUND(E313*P313,2)</f>
        <v>0</v>
      </c>
      <c r="R313" s="243"/>
      <c r="S313" s="243" t="s">
        <v>201</v>
      </c>
      <c r="T313" s="244" t="s">
        <v>202</v>
      </c>
      <c r="U313" s="226">
        <v>0</v>
      </c>
      <c r="V313" s="226">
        <f>ROUND(E313*U313,2)</f>
        <v>0</v>
      </c>
      <c r="W313" s="226"/>
      <c r="X313" s="226" t="s">
        <v>203</v>
      </c>
      <c r="Y313" s="215"/>
      <c r="Z313" s="215"/>
      <c r="AA313" s="215"/>
      <c r="AB313" s="215"/>
      <c r="AC313" s="215"/>
      <c r="AD313" s="215"/>
      <c r="AE313" s="215"/>
      <c r="AF313" s="215"/>
      <c r="AG313" s="215" t="s">
        <v>395</v>
      </c>
      <c r="AH313" s="215"/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</row>
    <row r="314" spans="1:60" outlineLevel="1">
      <c r="A314" s="222"/>
      <c r="B314" s="223"/>
      <c r="C314" s="262" t="s">
        <v>499</v>
      </c>
      <c r="D314" s="246"/>
      <c r="E314" s="246"/>
      <c r="F314" s="246"/>
      <c r="G314" s="246"/>
      <c r="H314" s="226"/>
      <c r="I314" s="226"/>
      <c r="J314" s="226"/>
      <c r="K314" s="226"/>
      <c r="L314" s="226"/>
      <c r="M314" s="226"/>
      <c r="N314" s="225"/>
      <c r="O314" s="225"/>
      <c r="P314" s="225"/>
      <c r="Q314" s="225"/>
      <c r="R314" s="226"/>
      <c r="S314" s="226"/>
      <c r="T314" s="226"/>
      <c r="U314" s="226"/>
      <c r="V314" s="226"/>
      <c r="W314" s="226"/>
      <c r="X314" s="226"/>
      <c r="Y314" s="215"/>
      <c r="Z314" s="215"/>
      <c r="AA314" s="215"/>
      <c r="AB314" s="215"/>
      <c r="AC314" s="215"/>
      <c r="AD314" s="215"/>
      <c r="AE314" s="215"/>
      <c r="AF314" s="215"/>
      <c r="AG314" s="215" t="s">
        <v>178</v>
      </c>
      <c r="AH314" s="215"/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</row>
    <row r="315" spans="1:60" outlineLevel="1">
      <c r="A315" s="222"/>
      <c r="B315" s="223"/>
      <c r="C315" s="263" t="s">
        <v>500</v>
      </c>
      <c r="D315" s="247"/>
      <c r="E315" s="247"/>
      <c r="F315" s="247"/>
      <c r="G315" s="247"/>
      <c r="H315" s="226"/>
      <c r="I315" s="226"/>
      <c r="J315" s="226"/>
      <c r="K315" s="226"/>
      <c r="L315" s="226"/>
      <c r="M315" s="226"/>
      <c r="N315" s="225"/>
      <c r="O315" s="225"/>
      <c r="P315" s="225"/>
      <c r="Q315" s="225"/>
      <c r="R315" s="226"/>
      <c r="S315" s="226"/>
      <c r="T315" s="226"/>
      <c r="U315" s="226"/>
      <c r="V315" s="226"/>
      <c r="W315" s="226"/>
      <c r="X315" s="226"/>
      <c r="Y315" s="215"/>
      <c r="Z315" s="215"/>
      <c r="AA315" s="215"/>
      <c r="AB315" s="215"/>
      <c r="AC315" s="215"/>
      <c r="AD315" s="215"/>
      <c r="AE315" s="215"/>
      <c r="AF315" s="215"/>
      <c r="AG315" s="215" t="s">
        <v>178</v>
      </c>
      <c r="AH315" s="215"/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</row>
    <row r="316" spans="1:60" outlineLevel="1">
      <c r="A316" s="222"/>
      <c r="B316" s="223"/>
      <c r="C316" s="261" t="s">
        <v>567</v>
      </c>
      <c r="D316" s="228"/>
      <c r="E316" s="229">
        <v>15.895</v>
      </c>
      <c r="F316" s="226"/>
      <c r="G316" s="226"/>
      <c r="H316" s="226"/>
      <c r="I316" s="226"/>
      <c r="J316" s="226"/>
      <c r="K316" s="226"/>
      <c r="L316" s="226"/>
      <c r="M316" s="226"/>
      <c r="N316" s="225"/>
      <c r="O316" s="225"/>
      <c r="P316" s="225"/>
      <c r="Q316" s="225"/>
      <c r="R316" s="226"/>
      <c r="S316" s="226"/>
      <c r="T316" s="226"/>
      <c r="U316" s="226"/>
      <c r="V316" s="226"/>
      <c r="W316" s="226"/>
      <c r="X316" s="226"/>
      <c r="Y316" s="215"/>
      <c r="Z316" s="215"/>
      <c r="AA316" s="215"/>
      <c r="AB316" s="215"/>
      <c r="AC316" s="215"/>
      <c r="AD316" s="215"/>
      <c r="AE316" s="215"/>
      <c r="AF316" s="215"/>
      <c r="AG316" s="215" t="s">
        <v>166</v>
      </c>
      <c r="AH316" s="215">
        <v>0</v>
      </c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</row>
    <row r="317" spans="1:60" outlineLevel="1">
      <c r="A317" s="238">
        <v>133</v>
      </c>
      <c r="B317" s="239" t="s">
        <v>568</v>
      </c>
      <c r="C317" s="259" t="s">
        <v>569</v>
      </c>
      <c r="D317" s="240" t="s">
        <v>186</v>
      </c>
      <c r="E317" s="241">
        <v>10.45</v>
      </c>
      <c r="F317" s="242"/>
      <c r="G317" s="243">
        <f>ROUND(E317*F317,2)</f>
        <v>0</v>
      </c>
      <c r="H317" s="242"/>
      <c r="I317" s="243">
        <f>ROUND(E317*H317,2)</f>
        <v>0</v>
      </c>
      <c r="J317" s="242"/>
      <c r="K317" s="243">
        <f>ROUND(E317*J317,2)</f>
        <v>0</v>
      </c>
      <c r="L317" s="243">
        <v>15</v>
      </c>
      <c r="M317" s="243">
        <f>G317*(1+L317/100)</f>
        <v>0</v>
      </c>
      <c r="N317" s="241">
        <v>2.2000000000000001E-4</v>
      </c>
      <c r="O317" s="241">
        <f>ROUND(E317*N317,2)</f>
        <v>0</v>
      </c>
      <c r="P317" s="241">
        <v>0</v>
      </c>
      <c r="Q317" s="241">
        <f>ROUND(E317*P317,2)</f>
        <v>0</v>
      </c>
      <c r="R317" s="243"/>
      <c r="S317" s="243" t="s">
        <v>201</v>
      </c>
      <c r="T317" s="244" t="s">
        <v>202</v>
      </c>
      <c r="U317" s="226">
        <v>0</v>
      </c>
      <c r="V317" s="226">
        <f>ROUND(E317*U317,2)</f>
        <v>0</v>
      </c>
      <c r="W317" s="226"/>
      <c r="X317" s="226" t="s">
        <v>203</v>
      </c>
      <c r="Y317" s="215"/>
      <c r="Z317" s="215"/>
      <c r="AA317" s="215"/>
      <c r="AB317" s="215"/>
      <c r="AC317" s="215"/>
      <c r="AD317" s="215"/>
      <c r="AE317" s="215"/>
      <c r="AF317" s="215"/>
      <c r="AG317" s="215" t="s">
        <v>395</v>
      </c>
      <c r="AH317" s="215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</row>
    <row r="318" spans="1:60" outlineLevel="1">
      <c r="A318" s="222"/>
      <c r="B318" s="223"/>
      <c r="C318" s="261" t="s">
        <v>570</v>
      </c>
      <c r="D318" s="228"/>
      <c r="E318" s="229">
        <v>10.45</v>
      </c>
      <c r="F318" s="226"/>
      <c r="G318" s="226"/>
      <c r="H318" s="226"/>
      <c r="I318" s="226"/>
      <c r="J318" s="226"/>
      <c r="K318" s="226"/>
      <c r="L318" s="226"/>
      <c r="M318" s="226"/>
      <c r="N318" s="225"/>
      <c r="O318" s="225"/>
      <c r="P318" s="225"/>
      <c r="Q318" s="225"/>
      <c r="R318" s="226"/>
      <c r="S318" s="226"/>
      <c r="T318" s="226"/>
      <c r="U318" s="226"/>
      <c r="V318" s="226"/>
      <c r="W318" s="226"/>
      <c r="X318" s="226"/>
      <c r="Y318" s="215"/>
      <c r="Z318" s="215"/>
      <c r="AA318" s="215"/>
      <c r="AB318" s="215"/>
      <c r="AC318" s="215"/>
      <c r="AD318" s="215"/>
      <c r="AE318" s="215"/>
      <c r="AF318" s="215"/>
      <c r="AG318" s="215" t="s">
        <v>166</v>
      </c>
      <c r="AH318" s="215">
        <v>0</v>
      </c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</row>
    <row r="319" spans="1:60" outlineLevel="1">
      <c r="A319" s="222">
        <v>134</v>
      </c>
      <c r="B319" s="223" t="s">
        <v>571</v>
      </c>
      <c r="C319" s="265" t="s">
        <v>572</v>
      </c>
      <c r="D319" s="224" t="s">
        <v>0</v>
      </c>
      <c r="E319" s="256"/>
      <c r="F319" s="227"/>
      <c r="G319" s="226">
        <f>ROUND(E319*F319,2)</f>
        <v>0</v>
      </c>
      <c r="H319" s="227"/>
      <c r="I319" s="226">
        <f>ROUND(E319*H319,2)</f>
        <v>0</v>
      </c>
      <c r="J319" s="227"/>
      <c r="K319" s="226">
        <f>ROUND(E319*J319,2)</f>
        <v>0</v>
      </c>
      <c r="L319" s="226">
        <v>15</v>
      </c>
      <c r="M319" s="226">
        <f>G319*(1+L319/100)</f>
        <v>0</v>
      </c>
      <c r="N319" s="225">
        <v>0</v>
      </c>
      <c r="O319" s="225">
        <f>ROUND(E319*N319,2)</f>
        <v>0</v>
      </c>
      <c r="P319" s="225">
        <v>0</v>
      </c>
      <c r="Q319" s="225">
        <f>ROUND(E319*P319,2)</f>
        <v>0</v>
      </c>
      <c r="R319" s="226" t="s">
        <v>477</v>
      </c>
      <c r="S319" s="226" t="s">
        <v>160</v>
      </c>
      <c r="T319" s="226" t="s">
        <v>160</v>
      </c>
      <c r="U319" s="226">
        <v>0</v>
      </c>
      <c r="V319" s="226">
        <f>ROUND(E319*U319,2)</f>
        <v>0</v>
      </c>
      <c r="W319" s="226"/>
      <c r="X319" s="226" t="s">
        <v>288</v>
      </c>
      <c r="Y319" s="215"/>
      <c r="Z319" s="215"/>
      <c r="AA319" s="215"/>
      <c r="AB319" s="215"/>
      <c r="AC319" s="215"/>
      <c r="AD319" s="215"/>
      <c r="AE319" s="215"/>
      <c r="AF319" s="215"/>
      <c r="AG319" s="215" t="s">
        <v>289</v>
      </c>
      <c r="AH319" s="215"/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</row>
    <row r="320" spans="1:60">
      <c r="A320" s="231" t="s">
        <v>154</v>
      </c>
      <c r="B320" s="232" t="s">
        <v>115</v>
      </c>
      <c r="C320" s="258" t="s">
        <v>116</v>
      </c>
      <c r="D320" s="233"/>
      <c r="E320" s="234"/>
      <c r="F320" s="235"/>
      <c r="G320" s="235">
        <f>SUMIF(AG321:AG329,"&lt;&gt;NOR",G321:G329)</f>
        <v>0</v>
      </c>
      <c r="H320" s="235"/>
      <c r="I320" s="235">
        <f>SUM(I321:I329)</f>
        <v>0</v>
      </c>
      <c r="J320" s="235"/>
      <c r="K320" s="235">
        <f>SUM(K321:K329)</f>
        <v>0</v>
      </c>
      <c r="L320" s="235"/>
      <c r="M320" s="235">
        <f>SUM(M321:M329)</f>
        <v>0</v>
      </c>
      <c r="N320" s="234"/>
      <c r="O320" s="234">
        <f>SUM(O321:O329)</f>
        <v>0</v>
      </c>
      <c r="P320" s="234"/>
      <c r="Q320" s="234">
        <f>SUM(Q321:Q329)</f>
        <v>0</v>
      </c>
      <c r="R320" s="235"/>
      <c r="S320" s="235"/>
      <c r="T320" s="236"/>
      <c r="U320" s="230"/>
      <c r="V320" s="230">
        <f>SUM(V321:V329)</f>
        <v>8.5299999999999994</v>
      </c>
      <c r="W320" s="230"/>
      <c r="X320" s="230"/>
      <c r="AG320" t="s">
        <v>155</v>
      </c>
    </row>
    <row r="321" spans="1:60" outlineLevel="1">
      <c r="A321" s="238">
        <v>135</v>
      </c>
      <c r="B321" s="239" t="s">
        <v>573</v>
      </c>
      <c r="C321" s="259" t="s">
        <v>574</v>
      </c>
      <c r="D321" s="240" t="s">
        <v>171</v>
      </c>
      <c r="E321" s="241">
        <v>14.76</v>
      </c>
      <c r="F321" s="242"/>
      <c r="G321" s="243">
        <f>ROUND(E321*F321,2)</f>
        <v>0</v>
      </c>
      <c r="H321" s="242"/>
      <c r="I321" s="243">
        <f>ROUND(E321*H321,2)</f>
        <v>0</v>
      </c>
      <c r="J321" s="242"/>
      <c r="K321" s="243">
        <f>ROUND(E321*J321,2)</f>
        <v>0</v>
      </c>
      <c r="L321" s="243">
        <v>15</v>
      </c>
      <c r="M321" s="243">
        <f>G321*(1+L321/100)</f>
        <v>0</v>
      </c>
      <c r="N321" s="241">
        <v>2.4000000000000001E-4</v>
      </c>
      <c r="O321" s="241">
        <f>ROUND(E321*N321,2)</f>
        <v>0</v>
      </c>
      <c r="P321" s="241">
        <v>0</v>
      </c>
      <c r="Q321" s="241">
        <f>ROUND(E321*P321,2)</f>
        <v>0</v>
      </c>
      <c r="R321" s="243" t="s">
        <v>575</v>
      </c>
      <c r="S321" s="243" t="s">
        <v>160</v>
      </c>
      <c r="T321" s="244" t="s">
        <v>160</v>
      </c>
      <c r="U321" s="226">
        <v>0.28999999999999998</v>
      </c>
      <c r="V321" s="226">
        <f>ROUND(E321*U321,2)</f>
        <v>4.28</v>
      </c>
      <c r="W321" s="226"/>
      <c r="X321" s="226" t="s">
        <v>161</v>
      </c>
      <c r="Y321" s="215"/>
      <c r="Z321" s="215"/>
      <c r="AA321" s="215"/>
      <c r="AB321" s="215"/>
      <c r="AC321" s="215"/>
      <c r="AD321" s="215"/>
      <c r="AE321" s="215"/>
      <c r="AF321" s="215"/>
      <c r="AG321" s="215" t="s">
        <v>162</v>
      </c>
      <c r="AH321" s="215"/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</row>
    <row r="322" spans="1:60" outlineLevel="1">
      <c r="A322" s="222"/>
      <c r="B322" s="223"/>
      <c r="C322" s="262" t="s">
        <v>576</v>
      </c>
      <c r="D322" s="246"/>
      <c r="E322" s="246"/>
      <c r="F322" s="246"/>
      <c r="G322" s="246"/>
      <c r="H322" s="226"/>
      <c r="I322" s="226"/>
      <c r="J322" s="226"/>
      <c r="K322" s="226"/>
      <c r="L322" s="226"/>
      <c r="M322" s="226"/>
      <c r="N322" s="225"/>
      <c r="O322" s="225"/>
      <c r="P322" s="225"/>
      <c r="Q322" s="225"/>
      <c r="R322" s="226"/>
      <c r="S322" s="226"/>
      <c r="T322" s="226"/>
      <c r="U322" s="226"/>
      <c r="V322" s="226"/>
      <c r="W322" s="226"/>
      <c r="X322" s="226"/>
      <c r="Y322" s="215"/>
      <c r="Z322" s="215"/>
      <c r="AA322" s="215"/>
      <c r="AB322" s="215"/>
      <c r="AC322" s="215"/>
      <c r="AD322" s="215"/>
      <c r="AE322" s="215"/>
      <c r="AF322" s="215"/>
      <c r="AG322" s="215" t="s">
        <v>178</v>
      </c>
      <c r="AH322" s="215"/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</row>
    <row r="323" spans="1:60" outlineLevel="1">
      <c r="A323" s="222"/>
      <c r="B323" s="223"/>
      <c r="C323" s="261" t="s">
        <v>577</v>
      </c>
      <c r="D323" s="228"/>
      <c r="E323" s="229">
        <v>4.76</v>
      </c>
      <c r="F323" s="226"/>
      <c r="G323" s="226"/>
      <c r="H323" s="226"/>
      <c r="I323" s="226"/>
      <c r="J323" s="226"/>
      <c r="K323" s="226"/>
      <c r="L323" s="226"/>
      <c r="M323" s="226"/>
      <c r="N323" s="225"/>
      <c r="O323" s="225"/>
      <c r="P323" s="225"/>
      <c r="Q323" s="225"/>
      <c r="R323" s="226"/>
      <c r="S323" s="226"/>
      <c r="T323" s="226"/>
      <c r="U323" s="226"/>
      <c r="V323" s="226"/>
      <c r="W323" s="226"/>
      <c r="X323" s="226"/>
      <c r="Y323" s="215"/>
      <c r="Z323" s="215"/>
      <c r="AA323" s="215"/>
      <c r="AB323" s="215"/>
      <c r="AC323" s="215"/>
      <c r="AD323" s="215"/>
      <c r="AE323" s="215"/>
      <c r="AF323" s="215"/>
      <c r="AG323" s="215" t="s">
        <v>166</v>
      </c>
      <c r="AH323" s="215">
        <v>0</v>
      </c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</row>
    <row r="324" spans="1:60" outlineLevel="1">
      <c r="A324" s="222"/>
      <c r="B324" s="223"/>
      <c r="C324" s="261" t="s">
        <v>578</v>
      </c>
      <c r="D324" s="228"/>
      <c r="E324" s="229">
        <v>10</v>
      </c>
      <c r="F324" s="226"/>
      <c r="G324" s="226"/>
      <c r="H324" s="226"/>
      <c r="I324" s="226"/>
      <c r="J324" s="226"/>
      <c r="K324" s="226"/>
      <c r="L324" s="226"/>
      <c r="M324" s="226"/>
      <c r="N324" s="225"/>
      <c r="O324" s="225"/>
      <c r="P324" s="225"/>
      <c r="Q324" s="225"/>
      <c r="R324" s="226"/>
      <c r="S324" s="226"/>
      <c r="T324" s="226"/>
      <c r="U324" s="226"/>
      <c r="V324" s="226"/>
      <c r="W324" s="226"/>
      <c r="X324" s="226"/>
      <c r="Y324" s="215"/>
      <c r="Z324" s="215"/>
      <c r="AA324" s="215"/>
      <c r="AB324" s="215"/>
      <c r="AC324" s="215"/>
      <c r="AD324" s="215"/>
      <c r="AE324" s="215"/>
      <c r="AF324" s="215"/>
      <c r="AG324" s="215" t="s">
        <v>166</v>
      </c>
      <c r="AH324" s="215">
        <v>0</v>
      </c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</row>
    <row r="325" spans="1:60" ht="20.399999999999999" outlineLevel="1">
      <c r="A325" s="238">
        <v>136</v>
      </c>
      <c r="B325" s="239" t="s">
        <v>579</v>
      </c>
      <c r="C325" s="259" t="s">
        <v>580</v>
      </c>
      <c r="D325" s="240" t="s">
        <v>186</v>
      </c>
      <c r="E325" s="241">
        <v>20</v>
      </c>
      <c r="F325" s="242"/>
      <c r="G325" s="243">
        <f>ROUND(E325*F325,2)</f>
        <v>0</v>
      </c>
      <c r="H325" s="242"/>
      <c r="I325" s="243">
        <f>ROUND(E325*H325,2)</f>
        <v>0</v>
      </c>
      <c r="J325" s="242"/>
      <c r="K325" s="243">
        <f>ROUND(E325*J325,2)</f>
        <v>0</v>
      </c>
      <c r="L325" s="243">
        <v>15</v>
      </c>
      <c r="M325" s="243">
        <f>G325*(1+L325/100)</f>
        <v>0</v>
      </c>
      <c r="N325" s="241">
        <v>9.0000000000000006E-5</v>
      </c>
      <c r="O325" s="241">
        <f>ROUND(E325*N325,2)</f>
        <v>0</v>
      </c>
      <c r="P325" s="241">
        <v>0</v>
      </c>
      <c r="Q325" s="241">
        <f>ROUND(E325*P325,2)</f>
        <v>0</v>
      </c>
      <c r="R325" s="243" t="s">
        <v>575</v>
      </c>
      <c r="S325" s="243" t="s">
        <v>160</v>
      </c>
      <c r="T325" s="244" t="s">
        <v>160</v>
      </c>
      <c r="U325" s="226">
        <v>0.12</v>
      </c>
      <c r="V325" s="226">
        <f>ROUND(E325*U325,2)</f>
        <v>2.4</v>
      </c>
      <c r="W325" s="226"/>
      <c r="X325" s="226" t="s">
        <v>161</v>
      </c>
      <c r="Y325" s="215"/>
      <c r="Z325" s="215"/>
      <c r="AA325" s="215"/>
      <c r="AB325" s="215"/>
      <c r="AC325" s="215"/>
      <c r="AD325" s="215"/>
      <c r="AE325" s="215"/>
      <c r="AF325" s="215"/>
      <c r="AG325" s="215" t="s">
        <v>162</v>
      </c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</row>
    <row r="326" spans="1:60" outlineLevel="1">
      <c r="A326" s="222"/>
      <c r="B326" s="223"/>
      <c r="C326" s="260" t="s">
        <v>581</v>
      </c>
      <c r="D326" s="245"/>
      <c r="E326" s="245"/>
      <c r="F326" s="245"/>
      <c r="G326" s="245"/>
      <c r="H326" s="226"/>
      <c r="I326" s="226"/>
      <c r="J326" s="226"/>
      <c r="K326" s="226"/>
      <c r="L326" s="226"/>
      <c r="M326" s="226"/>
      <c r="N326" s="225"/>
      <c r="O326" s="225"/>
      <c r="P326" s="225"/>
      <c r="Q326" s="225"/>
      <c r="R326" s="226"/>
      <c r="S326" s="226"/>
      <c r="T326" s="226"/>
      <c r="U326" s="226"/>
      <c r="V326" s="226"/>
      <c r="W326" s="226"/>
      <c r="X326" s="226"/>
      <c r="Y326" s="215"/>
      <c r="Z326" s="215"/>
      <c r="AA326" s="215"/>
      <c r="AB326" s="215"/>
      <c r="AC326" s="215"/>
      <c r="AD326" s="215"/>
      <c r="AE326" s="215"/>
      <c r="AF326" s="215"/>
      <c r="AG326" s="215" t="s">
        <v>164</v>
      </c>
      <c r="AH326" s="215"/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</row>
    <row r="327" spans="1:60" outlineLevel="1">
      <c r="A327" s="238">
        <v>137</v>
      </c>
      <c r="B327" s="239" t="s">
        <v>582</v>
      </c>
      <c r="C327" s="259" t="s">
        <v>583</v>
      </c>
      <c r="D327" s="240" t="s">
        <v>171</v>
      </c>
      <c r="E327" s="241">
        <v>5</v>
      </c>
      <c r="F327" s="242"/>
      <c r="G327" s="243">
        <f>ROUND(E327*F327,2)</f>
        <v>0</v>
      </c>
      <c r="H327" s="242"/>
      <c r="I327" s="243">
        <f>ROUND(E327*H327,2)</f>
        <v>0</v>
      </c>
      <c r="J327" s="242"/>
      <c r="K327" s="243">
        <f>ROUND(E327*J327,2)</f>
        <v>0</v>
      </c>
      <c r="L327" s="243">
        <v>15</v>
      </c>
      <c r="M327" s="243">
        <f>G327*(1+L327/100)</f>
        <v>0</v>
      </c>
      <c r="N327" s="241">
        <v>2.5999999999999998E-4</v>
      </c>
      <c r="O327" s="241">
        <f>ROUND(E327*N327,2)</f>
        <v>0</v>
      </c>
      <c r="P327" s="241">
        <v>0</v>
      </c>
      <c r="Q327" s="241">
        <f>ROUND(E327*P327,2)</f>
        <v>0</v>
      </c>
      <c r="R327" s="243" t="s">
        <v>575</v>
      </c>
      <c r="S327" s="243" t="s">
        <v>160</v>
      </c>
      <c r="T327" s="244" t="s">
        <v>160</v>
      </c>
      <c r="U327" s="226">
        <v>0.36899999999999999</v>
      </c>
      <c r="V327" s="226">
        <f>ROUND(E327*U327,2)</f>
        <v>1.85</v>
      </c>
      <c r="W327" s="226"/>
      <c r="X327" s="226" t="s">
        <v>161</v>
      </c>
      <c r="Y327" s="215"/>
      <c r="Z327" s="215"/>
      <c r="AA327" s="215"/>
      <c r="AB327" s="215"/>
      <c r="AC327" s="215"/>
      <c r="AD327" s="215"/>
      <c r="AE327" s="215"/>
      <c r="AF327" s="215"/>
      <c r="AG327" s="215" t="s">
        <v>162</v>
      </c>
      <c r="AH327" s="215"/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</row>
    <row r="328" spans="1:60" ht="21" outlineLevel="1">
      <c r="A328" s="222"/>
      <c r="B328" s="223"/>
      <c r="C328" s="260" t="s">
        <v>584</v>
      </c>
      <c r="D328" s="245"/>
      <c r="E328" s="245"/>
      <c r="F328" s="245"/>
      <c r="G328" s="245"/>
      <c r="H328" s="226"/>
      <c r="I328" s="226"/>
      <c r="J328" s="226"/>
      <c r="K328" s="226"/>
      <c r="L328" s="226"/>
      <c r="M328" s="226"/>
      <c r="N328" s="225"/>
      <c r="O328" s="225"/>
      <c r="P328" s="225"/>
      <c r="Q328" s="225"/>
      <c r="R328" s="226"/>
      <c r="S328" s="226"/>
      <c r="T328" s="226"/>
      <c r="U328" s="226"/>
      <c r="V328" s="226"/>
      <c r="W328" s="226"/>
      <c r="X328" s="226"/>
      <c r="Y328" s="215"/>
      <c r="Z328" s="215"/>
      <c r="AA328" s="215"/>
      <c r="AB328" s="215"/>
      <c r="AC328" s="215"/>
      <c r="AD328" s="215"/>
      <c r="AE328" s="215"/>
      <c r="AF328" s="215"/>
      <c r="AG328" s="215" t="s">
        <v>164</v>
      </c>
      <c r="AH328" s="215"/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48" t="str">
        <f>C328</f>
        <v>na vzduchu schnoucí dveří vícevýplňových (profilovaných) a žaluziových nebo oken dvoudílných tříkřídlových a vícekřídlových a oken třídílných a vícedílných nebo vestavěného nábytku.</v>
      </c>
      <c r="BB328" s="215"/>
      <c r="BC328" s="215"/>
      <c r="BD328" s="215"/>
      <c r="BE328" s="215"/>
      <c r="BF328" s="215"/>
      <c r="BG328" s="215"/>
      <c r="BH328" s="215"/>
    </row>
    <row r="329" spans="1:60" outlineLevel="1">
      <c r="A329" s="222"/>
      <c r="B329" s="223"/>
      <c r="C329" s="261" t="s">
        <v>585</v>
      </c>
      <c r="D329" s="228"/>
      <c r="E329" s="229">
        <v>5</v>
      </c>
      <c r="F329" s="226"/>
      <c r="G329" s="226"/>
      <c r="H329" s="226"/>
      <c r="I329" s="226"/>
      <c r="J329" s="226"/>
      <c r="K329" s="226"/>
      <c r="L329" s="226"/>
      <c r="M329" s="226"/>
      <c r="N329" s="225"/>
      <c r="O329" s="225"/>
      <c r="P329" s="225"/>
      <c r="Q329" s="225"/>
      <c r="R329" s="226"/>
      <c r="S329" s="226"/>
      <c r="T329" s="226"/>
      <c r="U329" s="226"/>
      <c r="V329" s="226"/>
      <c r="W329" s="226"/>
      <c r="X329" s="226"/>
      <c r="Y329" s="215"/>
      <c r="Z329" s="215"/>
      <c r="AA329" s="215"/>
      <c r="AB329" s="215"/>
      <c r="AC329" s="215"/>
      <c r="AD329" s="215"/>
      <c r="AE329" s="215"/>
      <c r="AF329" s="215"/>
      <c r="AG329" s="215" t="s">
        <v>166</v>
      </c>
      <c r="AH329" s="215">
        <v>0</v>
      </c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</row>
    <row r="330" spans="1:60">
      <c r="A330" s="231" t="s">
        <v>154</v>
      </c>
      <c r="B330" s="232" t="s">
        <v>117</v>
      </c>
      <c r="C330" s="258" t="s">
        <v>118</v>
      </c>
      <c r="D330" s="233"/>
      <c r="E330" s="234"/>
      <c r="F330" s="235"/>
      <c r="G330" s="235">
        <f>SUMIF(AG331:AG353,"&lt;&gt;NOR",G331:G353)</f>
        <v>0</v>
      </c>
      <c r="H330" s="235"/>
      <c r="I330" s="235">
        <f>SUM(I331:I353)</f>
        <v>0</v>
      </c>
      <c r="J330" s="235"/>
      <c r="K330" s="235">
        <f>SUM(K331:K353)</f>
        <v>0</v>
      </c>
      <c r="L330" s="235"/>
      <c r="M330" s="235">
        <f>SUM(M331:M353)</f>
        <v>0</v>
      </c>
      <c r="N330" s="234"/>
      <c r="O330" s="234">
        <f>SUM(O331:O353)</f>
        <v>0.03</v>
      </c>
      <c r="P330" s="234"/>
      <c r="Q330" s="234">
        <f>SUM(Q331:Q353)</f>
        <v>0</v>
      </c>
      <c r="R330" s="235"/>
      <c r="S330" s="235"/>
      <c r="T330" s="236"/>
      <c r="U330" s="230"/>
      <c r="V330" s="230">
        <f>SUM(V331:V353)</f>
        <v>27.08</v>
      </c>
      <c r="W330" s="230"/>
      <c r="X330" s="230"/>
      <c r="AG330" t="s">
        <v>155</v>
      </c>
    </row>
    <row r="331" spans="1:60" outlineLevel="1">
      <c r="A331" s="249">
        <v>138</v>
      </c>
      <c r="B331" s="250" t="s">
        <v>586</v>
      </c>
      <c r="C331" s="264" t="s">
        <v>587</v>
      </c>
      <c r="D331" s="251" t="s">
        <v>171</v>
      </c>
      <c r="E331" s="252">
        <v>153.7354</v>
      </c>
      <c r="F331" s="253"/>
      <c r="G331" s="254">
        <f>ROUND(E331*F331,2)</f>
        <v>0</v>
      </c>
      <c r="H331" s="253"/>
      <c r="I331" s="254">
        <f>ROUND(E331*H331,2)</f>
        <v>0</v>
      </c>
      <c r="J331" s="253"/>
      <c r="K331" s="254">
        <f>ROUND(E331*J331,2)</f>
        <v>0</v>
      </c>
      <c r="L331" s="254">
        <v>15</v>
      </c>
      <c r="M331" s="254">
        <f>G331*(1+L331/100)</f>
        <v>0</v>
      </c>
      <c r="N331" s="252">
        <v>0</v>
      </c>
      <c r="O331" s="252">
        <f>ROUND(E331*N331,2)</f>
        <v>0</v>
      </c>
      <c r="P331" s="252">
        <v>0</v>
      </c>
      <c r="Q331" s="252">
        <f>ROUND(E331*P331,2)</f>
        <v>0</v>
      </c>
      <c r="R331" s="254" t="s">
        <v>588</v>
      </c>
      <c r="S331" s="254" t="s">
        <v>160</v>
      </c>
      <c r="T331" s="255" t="s">
        <v>160</v>
      </c>
      <c r="U331" s="226">
        <v>4.3220000000000001E-2</v>
      </c>
      <c r="V331" s="226">
        <f>ROUND(E331*U331,2)</f>
        <v>6.64</v>
      </c>
      <c r="W331" s="226"/>
      <c r="X331" s="226" t="s">
        <v>161</v>
      </c>
      <c r="Y331" s="215"/>
      <c r="Z331" s="215"/>
      <c r="AA331" s="215"/>
      <c r="AB331" s="215"/>
      <c r="AC331" s="215"/>
      <c r="AD331" s="215"/>
      <c r="AE331" s="215"/>
      <c r="AF331" s="215"/>
      <c r="AG331" s="215" t="s">
        <v>162</v>
      </c>
      <c r="AH331" s="215"/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</row>
    <row r="332" spans="1:60" outlineLevel="1">
      <c r="A332" s="238">
        <v>139</v>
      </c>
      <c r="B332" s="239" t="s">
        <v>589</v>
      </c>
      <c r="C332" s="259" t="s">
        <v>590</v>
      </c>
      <c r="D332" s="240" t="s">
        <v>171</v>
      </c>
      <c r="E332" s="241">
        <v>153.7354</v>
      </c>
      <c r="F332" s="242"/>
      <c r="G332" s="243">
        <f>ROUND(E332*F332,2)</f>
        <v>0</v>
      </c>
      <c r="H332" s="242"/>
      <c r="I332" s="243">
        <f>ROUND(E332*H332,2)</f>
        <v>0</v>
      </c>
      <c r="J332" s="242"/>
      <c r="K332" s="243">
        <f>ROUND(E332*J332,2)</f>
        <v>0</v>
      </c>
      <c r="L332" s="243">
        <v>15</v>
      </c>
      <c r="M332" s="243">
        <f>G332*(1+L332/100)</f>
        <v>0</v>
      </c>
      <c r="N332" s="241">
        <v>6.9999999999999994E-5</v>
      </c>
      <c r="O332" s="241">
        <f>ROUND(E332*N332,2)</f>
        <v>0.01</v>
      </c>
      <c r="P332" s="241">
        <v>0</v>
      </c>
      <c r="Q332" s="241">
        <f>ROUND(E332*P332,2)</f>
        <v>0</v>
      </c>
      <c r="R332" s="243" t="s">
        <v>588</v>
      </c>
      <c r="S332" s="243" t="s">
        <v>160</v>
      </c>
      <c r="T332" s="244" t="s">
        <v>202</v>
      </c>
      <c r="U332" s="226">
        <v>0.03</v>
      </c>
      <c r="V332" s="226">
        <f>ROUND(E332*U332,2)</f>
        <v>4.6100000000000003</v>
      </c>
      <c r="W332" s="226"/>
      <c r="X332" s="226" t="s">
        <v>161</v>
      </c>
      <c r="Y332" s="215"/>
      <c r="Z332" s="215"/>
      <c r="AA332" s="215"/>
      <c r="AB332" s="215"/>
      <c r="AC332" s="215"/>
      <c r="AD332" s="215"/>
      <c r="AE332" s="215"/>
      <c r="AF332" s="215"/>
      <c r="AG332" s="215" t="s">
        <v>298</v>
      </c>
      <c r="AH332" s="215"/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</row>
    <row r="333" spans="1:60" outlineLevel="1">
      <c r="A333" s="222"/>
      <c r="B333" s="223"/>
      <c r="C333" s="261" t="s">
        <v>591</v>
      </c>
      <c r="D333" s="228"/>
      <c r="E333" s="229"/>
      <c r="F333" s="226"/>
      <c r="G333" s="226"/>
      <c r="H333" s="226"/>
      <c r="I333" s="226"/>
      <c r="J333" s="226"/>
      <c r="K333" s="226"/>
      <c r="L333" s="226"/>
      <c r="M333" s="226"/>
      <c r="N333" s="225"/>
      <c r="O333" s="225"/>
      <c r="P333" s="225"/>
      <c r="Q333" s="225"/>
      <c r="R333" s="226"/>
      <c r="S333" s="226"/>
      <c r="T333" s="226"/>
      <c r="U333" s="226"/>
      <c r="V333" s="226"/>
      <c r="W333" s="226"/>
      <c r="X333" s="226"/>
      <c r="Y333" s="215"/>
      <c r="Z333" s="215"/>
      <c r="AA333" s="215"/>
      <c r="AB333" s="215"/>
      <c r="AC333" s="215"/>
      <c r="AD333" s="215"/>
      <c r="AE333" s="215"/>
      <c r="AF333" s="215"/>
      <c r="AG333" s="215" t="s">
        <v>166</v>
      </c>
      <c r="AH333" s="215">
        <v>0</v>
      </c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</row>
    <row r="334" spans="1:60" outlineLevel="1">
      <c r="A334" s="222"/>
      <c r="B334" s="223"/>
      <c r="C334" s="261" t="s">
        <v>727</v>
      </c>
      <c r="D334" s="228"/>
      <c r="E334" s="229">
        <v>5.9724000000000004</v>
      </c>
      <c r="F334" s="226"/>
      <c r="G334" s="226"/>
      <c r="H334" s="226"/>
      <c r="I334" s="226"/>
      <c r="J334" s="226"/>
      <c r="K334" s="226"/>
      <c r="L334" s="226"/>
      <c r="M334" s="226"/>
      <c r="N334" s="225"/>
      <c r="O334" s="225"/>
      <c r="P334" s="225"/>
      <c r="Q334" s="225"/>
      <c r="R334" s="226"/>
      <c r="S334" s="226"/>
      <c r="T334" s="226"/>
      <c r="U334" s="226"/>
      <c r="V334" s="226"/>
      <c r="W334" s="226"/>
      <c r="X334" s="226"/>
      <c r="Y334" s="215"/>
      <c r="Z334" s="215"/>
      <c r="AA334" s="215"/>
      <c r="AB334" s="215"/>
      <c r="AC334" s="215"/>
      <c r="AD334" s="215"/>
      <c r="AE334" s="215"/>
      <c r="AF334" s="215"/>
      <c r="AG334" s="215" t="s">
        <v>166</v>
      </c>
      <c r="AH334" s="215">
        <v>0</v>
      </c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</row>
    <row r="335" spans="1:60" outlineLevel="1">
      <c r="A335" s="222"/>
      <c r="B335" s="223"/>
      <c r="C335" s="261" t="s">
        <v>720</v>
      </c>
      <c r="D335" s="228"/>
      <c r="E335" s="229">
        <v>2.8</v>
      </c>
      <c r="F335" s="226"/>
      <c r="G335" s="226"/>
      <c r="H335" s="226"/>
      <c r="I335" s="226"/>
      <c r="J335" s="226"/>
      <c r="K335" s="226"/>
      <c r="L335" s="226"/>
      <c r="M335" s="226"/>
      <c r="N335" s="225"/>
      <c r="O335" s="225"/>
      <c r="P335" s="225"/>
      <c r="Q335" s="225"/>
      <c r="R335" s="226"/>
      <c r="S335" s="226"/>
      <c r="T335" s="226"/>
      <c r="U335" s="226"/>
      <c r="V335" s="226"/>
      <c r="W335" s="226"/>
      <c r="X335" s="226"/>
      <c r="Y335" s="215"/>
      <c r="Z335" s="215"/>
      <c r="AA335" s="215"/>
      <c r="AB335" s="215"/>
      <c r="AC335" s="215"/>
      <c r="AD335" s="215"/>
      <c r="AE335" s="215"/>
      <c r="AF335" s="215"/>
      <c r="AG335" s="215" t="s">
        <v>166</v>
      </c>
      <c r="AH335" s="215">
        <v>0</v>
      </c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</row>
    <row r="336" spans="1:60" outlineLevel="1">
      <c r="A336" s="222"/>
      <c r="B336" s="223"/>
      <c r="C336" s="261" t="s">
        <v>748</v>
      </c>
      <c r="D336" s="228"/>
      <c r="E336" s="229">
        <v>0.91300000000000003</v>
      </c>
      <c r="F336" s="226"/>
      <c r="G336" s="226"/>
      <c r="H336" s="226"/>
      <c r="I336" s="226"/>
      <c r="J336" s="226"/>
      <c r="K336" s="226"/>
      <c r="L336" s="226"/>
      <c r="M336" s="226"/>
      <c r="N336" s="225"/>
      <c r="O336" s="225"/>
      <c r="P336" s="225"/>
      <c r="Q336" s="225"/>
      <c r="R336" s="226"/>
      <c r="S336" s="226"/>
      <c r="T336" s="226"/>
      <c r="U336" s="226"/>
      <c r="V336" s="226"/>
      <c r="W336" s="226"/>
      <c r="X336" s="226"/>
      <c r="Y336" s="215"/>
      <c r="Z336" s="215"/>
      <c r="AA336" s="215"/>
      <c r="AB336" s="215"/>
      <c r="AC336" s="215"/>
      <c r="AD336" s="215"/>
      <c r="AE336" s="215"/>
      <c r="AF336" s="215"/>
      <c r="AG336" s="215" t="s">
        <v>166</v>
      </c>
      <c r="AH336" s="215">
        <v>0</v>
      </c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</row>
    <row r="337" spans="1:60" outlineLevel="1">
      <c r="A337" s="222"/>
      <c r="B337" s="223"/>
      <c r="C337" s="261" t="s">
        <v>728</v>
      </c>
      <c r="D337" s="228"/>
      <c r="E337" s="229">
        <v>12.103</v>
      </c>
      <c r="F337" s="226"/>
      <c r="G337" s="226"/>
      <c r="H337" s="226"/>
      <c r="I337" s="226"/>
      <c r="J337" s="226"/>
      <c r="K337" s="226"/>
      <c r="L337" s="226"/>
      <c r="M337" s="226"/>
      <c r="N337" s="225"/>
      <c r="O337" s="225"/>
      <c r="P337" s="225"/>
      <c r="Q337" s="225"/>
      <c r="R337" s="226"/>
      <c r="S337" s="226"/>
      <c r="T337" s="226"/>
      <c r="U337" s="226"/>
      <c r="V337" s="226"/>
      <c r="W337" s="226"/>
      <c r="X337" s="226"/>
      <c r="Y337" s="215"/>
      <c r="Z337" s="215"/>
      <c r="AA337" s="215"/>
      <c r="AB337" s="215"/>
      <c r="AC337" s="215"/>
      <c r="AD337" s="215"/>
      <c r="AE337" s="215"/>
      <c r="AF337" s="215"/>
      <c r="AG337" s="215" t="s">
        <v>166</v>
      </c>
      <c r="AH337" s="215">
        <v>0</v>
      </c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</row>
    <row r="338" spans="1:60" outlineLevel="1">
      <c r="A338" s="222"/>
      <c r="B338" s="223"/>
      <c r="C338" s="261" t="s">
        <v>729</v>
      </c>
      <c r="D338" s="228"/>
      <c r="E338" s="229">
        <v>23.922999999999998</v>
      </c>
      <c r="F338" s="226"/>
      <c r="G338" s="226"/>
      <c r="H338" s="226"/>
      <c r="I338" s="226"/>
      <c r="J338" s="226"/>
      <c r="K338" s="226"/>
      <c r="L338" s="226"/>
      <c r="M338" s="226"/>
      <c r="N338" s="225"/>
      <c r="O338" s="225"/>
      <c r="P338" s="225"/>
      <c r="Q338" s="225"/>
      <c r="R338" s="226"/>
      <c r="S338" s="226"/>
      <c r="T338" s="226"/>
      <c r="U338" s="226"/>
      <c r="V338" s="226"/>
      <c r="W338" s="226"/>
      <c r="X338" s="226"/>
      <c r="Y338" s="215"/>
      <c r="Z338" s="215"/>
      <c r="AA338" s="215"/>
      <c r="AB338" s="215"/>
      <c r="AC338" s="215"/>
      <c r="AD338" s="215"/>
      <c r="AE338" s="215"/>
      <c r="AF338" s="215"/>
      <c r="AG338" s="215" t="s">
        <v>166</v>
      </c>
      <c r="AH338" s="215">
        <v>0</v>
      </c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</row>
    <row r="339" spans="1:60" outlineLevel="1">
      <c r="A339" s="222"/>
      <c r="B339" s="223"/>
      <c r="C339" s="261" t="s">
        <v>592</v>
      </c>
      <c r="D339" s="228"/>
      <c r="E339" s="229"/>
      <c r="F339" s="226"/>
      <c r="G339" s="226"/>
      <c r="H339" s="226"/>
      <c r="I339" s="226"/>
      <c r="J339" s="226"/>
      <c r="K339" s="226"/>
      <c r="L339" s="226"/>
      <c r="M339" s="226"/>
      <c r="N339" s="225"/>
      <c r="O339" s="225"/>
      <c r="P339" s="225"/>
      <c r="Q339" s="225"/>
      <c r="R339" s="226"/>
      <c r="S339" s="226"/>
      <c r="T339" s="226"/>
      <c r="U339" s="226"/>
      <c r="V339" s="226"/>
      <c r="W339" s="226"/>
      <c r="X339" s="226"/>
      <c r="Y339" s="215"/>
      <c r="Z339" s="215"/>
      <c r="AA339" s="215"/>
      <c r="AB339" s="215"/>
      <c r="AC339" s="215"/>
      <c r="AD339" s="215"/>
      <c r="AE339" s="215"/>
      <c r="AF339" s="215"/>
      <c r="AG339" s="215" t="s">
        <v>166</v>
      </c>
      <c r="AH339" s="215">
        <v>0</v>
      </c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</row>
    <row r="340" spans="1:60" outlineLevel="1">
      <c r="A340" s="222"/>
      <c r="B340" s="223"/>
      <c r="C340" s="261" t="s">
        <v>786</v>
      </c>
      <c r="D340" s="228"/>
      <c r="E340" s="229">
        <v>32.188000000000002</v>
      </c>
      <c r="F340" s="226"/>
      <c r="G340" s="226"/>
      <c r="H340" s="226"/>
      <c r="I340" s="226"/>
      <c r="J340" s="226"/>
      <c r="K340" s="226"/>
      <c r="L340" s="226"/>
      <c r="M340" s="226"/>
      <c r="N340" s="225"/>
      <c r="O340" s="225"/>
      <c r="P340" s="225"/>
      <c r="Q340" s="225"/>
      <c r="R340" s="226"/>
      <c r="S340" s="226"/>
      <c r="T340" s="226"/>
      <c r="U340" s="226"/>
      <c r="V340" s="226"/>
      <c r="W340" s="226"/>
      <c r="X340" s="226"/>
      <c r="Y340" s="215"/>
      <c r="Z340" s="215"/>
      <c r="AA340" s="215"/>
      <c r="AB340" s="215"/>
      <c r="AC340" s="215"/>
      <c r="AD340" s="215"/>
      <c r="AE340" s="215"/>
      <c r="AF340" s="215"/>
      <c r="AG340" s="215" t="s">
        <v>166</v>
      </c>
      <c r="AH340" s="215">
        <v>0</v>
      </c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</row>
    <row r="341" spans="1:60" outlineLevel="1">
      <c r="A341" s="222"/>
      <c r="B341" s="223"/>
      <c r="C341" s="261" t="s">
        <v>723</v>
      </c>
      <c r="D341" s="228"/>
      <c r="E341" s="229">
        <v>4.0199999999999996</v>
      </c>
      <c r="F341" s="226"/>
      <c r="G341" s="226"/>
      <c r="H341" s="226"/>
      <c r="I341" s="226"/>
      <c r="J341" s="226"/>
      <c r="K341" s="226"/>
      <c r="L341" s="226"/>
      <c r="M341" s="226"/>
      <c r="N341" s="225"/>
      <c r="O341" s="225"/>
      <c r="P341" s="225"/>
      <c r="Q341" s="225"/>
      <c r="R341" s="226"/>
      <c r="S341" s="226"/>
      <c r="T341" s="226"/>
      <c r="U341" s="226"/>
      <c r="V341" s="226"/>
      <c r="W341" s="226"/>
      <c r="X341" s="226"/>
      <c r="Y341" s="215"/>
      <c r="Z341" s="215"/>
      <c r="AA341" s="215"/>
      <c r="AB341" s="215"/>
      <c r="AC341" s="215"/>
      <c r="AD341" s="215"/>
      <c r="AE341" s="215"/>
      <c r="AF341" s="215"/>
      <c r="AG341" s="215" t="s">
        <v>166</v>
      </c>
      <c r="AH341" s="215">
        <v>0</v>
      </c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</row>
    <row r="342" spans="1:60" outlineLevel="1">
      <c r="A342" s="222"/>
      <c r="B342" s="223"/>
      <c r="C342" s="261" t="s">
        <v>787</v>
      </c>
      <c r="D342" s="228"/>
      <c r="E342" s="229">
        <v>10.192</v>
      </c>
      <c r="F342" s="226"/>
      <c r="G342" s="226"/>
      <c r="H342" s="226"/>
      <c r="I342" s="226"/>
      <c r="J342" s="226"/>
      <c r="K342" s="226"/>
      <c r="L342" s="226"/>
      <c r="M342" s="226"/>
      <c r="N342" s="225"/>
      <c r="O342" s="225"/>
      <c r="P342" s="225"/>
      <c r="Q342" s="225"/>
      <c r="R342" s="226"/>
      <c r="S342" s="226"/>
      <c r="T342" s="226"/>
      <c r="U342" s="226"/>
      <c r="V342" s="226"/>
      <c r="W342" s="226"/>
      <c r="X342" s="226"/>
      <c r="Y342" s="215"/>
      <c r="Z342" s="215"/>
      <c r="AA342" s="215"/>
      <c r="AB342" s="215"/>
      <c r="AC342" s="215"/>
      <c r="AD342" s="215"/>
      <c r="AE342" s="215"/>
      <c r="AF342" s="215"/>
      <c r="AG342" s="215" t="s">
        <v>166</v>
      </c>
      <c r="AH342" s="215">
        <v>0</v>
      </c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</row>
    <row r="343" spans="1:60" outlineLevel="1">
      <c r="A343" s="222"/>
      <c r="B343" s="223"/>
      <c r="C343" s="261" t="s">
        <v>788</v>
      </c>
      <c r="D343" s="228"/>
      <c r="E343" s="229">
        <v>38.323999999999998</v>
      </c>
      <c r="F343" s="226"/>
      <c r="G343" s="226"/>
      <c r="H343" s="226"/>
      <c r="I343" s="226"/>
      <c r="J343" s="226"/>
      <c r="K343" s="226"/>
      <c r="L343" s="226"/>
      <c r="M343" s="226"/>
      <c r="N343" s="225"/>
      <c r="O343" s="225"/>
      <c r="P343" s="225"/>
      <c r="Q343" s="225"/>
      <c r="R343" s="226"/>
      <c r="S343" s="226"/>
      <c r="T343" s="226"/>
      <c r="U343" s="226"/>
      <c r="V343" s="226"/>
      <c r="W343" s="226"/>
      <c r="X343" s="226"/>
      <c r="Y343" s="215"/>
      <c r="Z343" s="215"/>
      <c r="AA343" s="215"/>
      <c r="AB343" s="215"/>
      <c r="AC343" s="215"/>
      <c r="AD343" s="215"/>
      <c r="AE343" s="215"/>
      <c r="AF343" s="215"/>
      <c r="AG343" s="215" t="s">
        <v>166</v>
      </c>
      <c r="AH343" s="215">
        <v>0</v>
      </c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</row>
    <row r="344" spans="1:60" outlineLevel="1">
      <c r="A344" s="222"/>
      <c r="B344" s="223"/>
      <c r="C344" s="261" t="s">
        <v>789</v>
      </c>
      <c r="D344" s="228"/>
      <c r="E344" s="229">
        <v>23.3</v>
      </c>
      <c r="F344" s="226"/>
      <c r="G344" s="226"/>
      <c r="H344" s="226"/>
      <c r="I344" s="226"/>
      <c r="J344" s="226"/>
      <c r="K344" s="226"/>
      <c r="L344" s="226"/>
      <c r="M344" s="226"/>
      <c r="N344" s="225"/>
      <c r="O344" s="225"/>
      <c r="P344" s="225"/>
      <c r="Q344" s="225"/>
      <c r="R344" s="226"/>
      <c r="S344" s="226"/>
      <c r="T344" s="226"/>
      <c r="U344" s="226"/>
      <c r="V344" s="226"/>
      <c r="W344" s="226"/>
      <c r="X344" s="226"/>
      <c r="Y344" s="215"/>
      <c r="Z344" s="215"/>
      <c r="AA344" s="215"/>
      <c r="AB344" s="215"/>
      <c r="AC344" s="215"/>
      <c r="AD344" s="215"/>
      <c r="AE344" s="215"/>
      <c r="AF344" s="215"/>
      <c r="AG344" s="215" t="s">
        <v>166</v>
      </c>
      <c r="AH344" s="215">
        <v>0</v>
      </c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</row>
    <row r="345" spans="1:60" outlineLevel="1">
      <c r="A345" s="238">
        <v>140</v>
      </c>
      <c r="B345" s="239" t="s">
        <v>597</v>
      </c>
      <c r="C345" s="259" t="s">
        <v>598</v>
      </c>
      <c r="D345" s="240" t="s">
        <v>171</v>
      </c>
      <c r="E345" s="241">
        <v>153.7354</v>
      </c>
      <c r="F345" s="242"/>
      <c r="G345" s="243">
        <f>ROUND(E345*F345,2)</f>
        <v>0</v>
      </c>
      <c r="H345" s="242"/>
      <c r="I345" s="243">
        <f>ROUND(E345*H345,2)</f>
        <v>0</v>
      </c>
      <c r="J345" s="242"/>
      <c r="K345" s="243">
        <f>ROUND(E345*J345,2)</f>
        <v>0</v>
      </c>
      <c r="L345" s="243">
        <v>15</v>
      </c>
      <c r="M345" s="243">
        <f>G345*(1+L345/100)</f>
        <v>0</v>
      </c>
      <c r="N345" s="241">
        <v>1.3999999999999999E-4</v>
      </c>
      <c r="O345" s="241">
        <f>ROUND(E345*N345,2)</f>
        <v>0.02</v>
      </c>
      <c r="P345" s="241">
        <v>0</v>
      </c>
      <c r="Q345" s="241">
        <f>ROUND(E345*P345,2)</f>
        <v>0</v>
      </c>
      <c r="R345" s="243" t="s">
        <v>588</v>
      </c>
      <c r="S345" s="243" t="s">
        <v>160</v>
      </c>
      <c r="T345" s="244" t="s">
        <v>202</v>
      </c>
      <c r="U345" s="226">
        <v>0.1</v>
      </c>
      <c r="V345" s="226">
        <f>ROUND(E345*U345,2)</f>
        <v>15.37</v>
      </c>
      <c r="W345" s="226"/>
      <c r="X345" s="226" t="s">
        <v>161</v>
      </c>
      <c r="Y345" s="215"/>
      <c r="Z345" s="215"/>
      <c r="AA345" s="215"/>
      <c r="AB345" s="215"/>
      <c r="AC345" s="215"/>
      <c r="AD345" s="215"/>
      <c r="AE345" s="215"/>
      <c r="AF345" s="215"/>
      <c r="AG345" s="215" t="s">
        <v>298</v>
      </c>
      <c r="AH345" s="215"/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</row>
    <row r="346" spans="1:60" outlineLevel="1">
      <c r="A346" s="222"/>
      <c r="B346" s="223"/>
      <c r="C346" s="262" t="s">
        <v>599</v>
      </c>
      <c r="D346" s="246"/>
      <c r="E346" s="246"/>
      <c r="F346" s="246"/>
      <c r="G346" s="246"/>
      <c r="H346" s="226"/>
      <c r="I346" s="226"/>
      <c r="J346" s="226"/>
      <c r="K346" s="226"/>
      <c r="L346" s="226"/>
      <c r="M346" s="226"/>
      <c r="N346" s="225"/>
      <c r="O346" s="225"/>
      <c r="P346" s="225"/>
      <c r="Q346" s="225"/>
      <c r="R346" s="226"/>
      <c r="S346" s="226"/>
      <c r="T346" s="226"/>
      <c r="U346" s="226"/>
      <c r="V346" s="226"/>
      <c r="W346" s="226"/>
      <c r="X346" s="226"/>
      <c r="Y346" s="215"/>
      <c r="Z346" s="215"/>
      <c r="AA346" s="215"/>
      <c r="AB346" s="215"/>
      <c r="AC346" s="215"/>
      <c r="AD346" s="215"/>
      <c r="AE346" s="215"/>
      <c r="AF346" s="215"/>
      <c r="AG346" s="215" t="s">
        <v>178</v>
      </c>
      <c r="AH346" s="215"/>
      <c r="AI346" s="215"/>
      <c r="AJ346" s="215"/>
      <c r="AK346" s="215"/>
      <c r="AL346" s="215"/>
      <c r="AM346" s="215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</row>
    <row r="347" spans="1:60" outlineLevel="1">
      <c r="A347" s="222"/>
      <c r="B347" s="223"/>
      <c r="C347" s="263" t="s">
        <v>600</v>
      </c>
      <c r="D347" s="247"/>
      <c r="E347" s="247"/>
      <c r="F347" s="247"/>
      <c r="G347" s="247"/>
      <c r="H347" s="226"/>
      <c r="I347" s="226"/>
      <c r="J347" s="226"/>
      <c r="K347" s="226"/>
      <c r="L347" s="226"/>
      <c r="M347" s="226"/>
      <c r="N347" s="225"/>
      <c r="O347" s="225"/>
      <c r="P347" s="225"/>
      <c r="Q347" s="225"/>
      <c r="R347" s="226"/>
      <c r="S347" s="226"/>
      <c r="T347" s="226"/>
      <c r="U347" s="226"/>
      <c r="V347" s="226"/>
      <c r="W347" s="226"/>
      <c r="X347" s="226"/>
      <c r="Y347" s="215"/>
      <c r="Z347" s="215"/>
      <c r="AA347" s="215"/>
      <c r="AB347" s="215"/>
      <c r="AC347" s="215"/>
      <c r="AD347" s="215"/>
      <c r="AE347" s="215"/>
      <c r="AF347" s="215"/>
      <c r="AG347" s="215" t="s">
        <v>178</v>
      </c>
      <c r="AH347" s="215"/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</row>
    <row r="348" spans="1:60" outlineLevel="1">
      <c r="A348" s="238">
        <v>141</v>
      </c>
      <c r="B348" s="239" t="s">
        <v>601</v>
      </c>
      <c r="C348" s="259" t="s">
        <v>602</v>
      </c>
      <c r="D348" s="240" t="s">
        <v>171</v>
      </c>
      <c r="E348" s="241">
        <v>45.744399999999999</v>
      </c>
      <c r="F348" s="242"/>
      <c r="G348" s="243">
        <f>ROUND(E348*F348,2)</f>
        <v>0</v>
      </c>
      <c r="H348" s="242"/>
      <c r="I348" s="243">
        <f>ROUND(E348*H348,2)</f>
        <v>0</v>
      </c>
      <c r="J348" s="242"/>
      <c r="K348" s="243">
        <f>ROUND(E348*J348,2)</f>
        <v>0</v>
      </c>
      <c r="L348" s="243">
        <v>15</v>
      </c>
      <c r="M348" s="243">
        <f>G348*(1+L348/100)</f>
        <v>0</v>
      </c>
      <c r="N348" s="241">
        <v>0</v>
      </c>
      <c r="O348" s="241">
        <f>ROUND(E348*N348,2)</f>
        <v>0</v>
      </c>
      <c r="P348" s="241">
        <v>0</v>
      </c>
      <c r="Q348" s="241">
        <f>ROUND(E348*P348,2)</f>
        <v>0</v>
      </c>
      <c r="R348" s="243" t="s">
        <v>588</v>
      </c>
      <c r="S348" s="243" t="s">
        <v>160</v>
      </c>
      <c r="T348" s="244" t="s">
        <v>160</v>
      </c>
      <c r="U348" s="226">
        <v>0.01</v>
      </c>
      <c r="V348" s="226">
        <f>ROUND(E348*U348,2)</f>
        <v>0.46</v>
      </c>
      <c r="W348" s="226"/>
      <c r="X348" s="226" t="s">
        <v>161</v>
      </c>
      <c r="Y348" s="215"/>
      <c r="Z348" s="215"/>
      <c r="AA348" s="215"/>
      <c r="AB348" s="215"/>
      <c r="AC348" s="215"/>
      <c r="AD348" s="215"/>
      <c r="AE348" s="215"/>
      <c r="AF348" s="215"/>
      <c r="AG348" s="215" t="s">
        <v>162</v>
      </c>
      <c r="AH348" s="215"/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</row>
    <row r="349" spans="1:60" outlineLevel="1">
      <c r="A349" s="222"/>
      <c r="B349" s="223"/>
      <c r="C349" s="261" t="s">
        <v>727</v>
      </c>
      <c r="D349" s="228"/>
      <c r="E349" s="229">
        <v>5.9724000000000004</v>
      </c>
      <c r="F349" s="226"/>
      <c r="G349" s="226"/>
      <c r="H349" s="226"/>
      <c r="I349" s="226"/>
      <c r="J349" s="226"/>
      <c r="K349" s="226"/>
      <c r="L349" s="226"/>
      <c r="M349" s="226"/>
      <c r="N349" s="225"/>
      <c r="O349" s="225"/>
      <c r="P349" s="225"/>
      <c r="Q349" s="225"/>
      <c r="R349" s="226"/>
      <c r="S349" s="226"/>
      <c r="T349" s="226"/>
      <c r="U349" s="226"/>
      <c r="V349" s="226"/>
      <c r="W349" s="226"/>
      <c r="X349" s="226"/>
      <c r="Y349" s="215"/>
      <c r="Z349" s="215"/>
      <c r="AA349" s="215"/>
      <c r="AB349" s="215"/>
      <c r="AC349" s="215"/>
      <c r="AD349" s="215"/>
      <c r="AE349" s="215"/>
      <c r="AF349" s="215"/>
      <c r="AG349" s="215" t="s">
        <v>166</v>
      </c>
      <c r="AH349" s="215">
        <v>0</v>
      </c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5"/>
      <c r="AX349" s="215"/>
      <c r="AY349" s="215"/>
      <c r="AZ349" s="215"/>
      <c r="BA349" s="215"/>
      <c r="BB349" s="215"/>
      <c r="BC349" s="215"/>
      <c r="BD349" s="215"/>
      <c r="BE349" s="215"/>
      <c r="BF349" s="215"/>
      <c r="BG349" s="215"/>
      <c r="BH349" s="215"/>
    </row>
    <row r="350" spans="1:60" outlineLevel="1">
      <c r="A350" s="222"/>
      <c r="B350" s="223"/>
      <c r="C350" s="261" t="s">
        <v>720</v>
      </c>
      <c r="D350" s="228"/>
      <c r="E350" s="229">
        <v>2.8</v>
      </c>
      <c r="F350" s="226"/>
      <c r="G350" s="226"/>
      <c r="H350" s="226"/>
      <c r="I350" s="226"/>
      <c r="J350" s="226"/>
      <c r="K350" s="226"/>
      <c r="L350" s="226"/>
      <c r="M350" s="226"/>
      <c r="N350" s="225"/>
      <c r="O350" s="225"/>
      <c r="P350" s="225"/>
      <c r="Q350" s="225"/>
      <c r="R350" s="226"/>
      <c r="S350" s="226"/>
      <c r="T350" s="226"/>
      <c r="U350" s="226"/>
      <c r="V350" s="226"/>
      <c r="W350" s="226"/>
      <c r="X350" s="226"/>
      <c r="Y350" s="215"/>
      <c r="Z350" s="215"/>
      <c r="AA350" s="215"/>
      <c r="AB350" s="215"/>
      <c r="AC350" s="215"/>
      <c r="AD350" s="215"/>
      <c r="AE350" s="215"/>
      <c r="AF350" s="215"/>
      <c r="AG350" s="215" t="s">
        <v>166</v>
      </c>
      <c r="AH350" s="215">
        <v>0</v>
      </c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</row>
    <row r="351" spans="1:60" outlineLevel="1">
      <c r="A351" s="222"/>
      <c r="B351" s="223"/>
      <c r="C351" s="261" t="s">
        <v>721</v>
      </c>
      <c r="D351" s="228"/>
      <c r="E351" s="229">
        <v>0.94599999999999995</v>
      </c>
      <c r="F351" s="226"/>
      <c r="G351" s="226"/>
      <c r="H351" s="226"/>
      <c r="I351" s="226"/>
      <c r="J351" s="226"/>
      <c r="K351" s="226"/>
      <c r="L351" s="226"/>
      <c r="M351" s="226"/>
      <c r="N351" s="225"/>
      <c r="O351" s="225"/>
      <c r="P351" s="225"/>
      <c r="Q351" s="225"/>
      <c r="R351" s="226"/>
      <c r="S351" s="226"/>
      <c r="T351" s="226"/>
      <c r="U351" s="226"/>
      <c r="V351" s="226"/>
      <c r="W351" s="226"/>
      <c r="X351" s="226"/>
      <c r="Y351" s="215"/>
      <c r="Z351" s="215"/>
      <c r="AA351" s="215"/>
      <c r="AB351" s="215"/>
      <c r="AC351" s="215"/>
      <c r="AD351" s="215"/>
      <c r="AE351" s="215"/>
      <c r="AF351" s="215"/>
      <c r="AG351" s="215" t="s">
        <v>166</v>
      </c>
      <c r="AH351" s="215">
        <v>0</v>
      </c>
      <c r="AI351" s="215"/>
      <c r="AJ351" s="215"/>
      <c r="AK351" s="215"/>
      <c r="AL351" s="21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</row>
    <row r="352" spans="1:60" outlineLevel="1">
      <c r="A352" s="222"/>
      <c r="B352" s="223"/>
      <c r="C352" s="261" t="s">
        <v>728</v>
      </c>
      <c r="D352" s="228"/>
      <c r="E352" s="229">
        <v>12.103</v>
      </c>
      <c r="F352" s="226"/>
      <c r="G352" s="226"/>
      <c r="H352" s="226"/>
      <c r="I352" s="226"/>
      <c r="J352" s="226"/>
      <c r="K352" s="226"/>
      <c r="L352" s="226"/>
      <c r="M352" s="226"/>
      <c r="N352" s="225"/>
      <c r="O352" s="225"/>
      <c r="P352" s="225"/>
      <c r="Q352" s="225"/>
      <c r="R352" s="226"/>
      <c r="S352" s="226"/>
      <c r="T352" s="226"/>
      <c r="U352" s="226"/>
      <c r="V352" s="226"/>
      <c r="W352" s="226"/>
      <c r="X352" s="226"/>
      <c r="Y352" s="215"/>
      <c r="Z352" s="215"/>
      <c r="AA352" s="215"/>
      <c r="AB352" s="215"/>
      <c r="AC352" s="215"/>
      <c r="AD352" s="215"/>
      <c r="AE352" s="215"/>
      <c r="AF352" s="215"/>
      <c r="AG352" s="215" t="s">
        <v>166</v>
      </c>
      <c r="AH352" s="215">
        <v>0</v>
      </c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15"/>
      <c r="BB352" s="215"/>
      <c r="BC352" s="215"/>
      <c r="BD352" s="215"/>
      <c r="BE352" s="215"/>
      <c r="BF352" s="215"/>
      <c r="BG352" s="215"/>
      <c r="BH352" s="215"/>
    </row>
    <row r="353" spans="1:60" outlineLevel="1">
      <c r="A353" s="222"/>
      <c r="B353" s="223"/>
      <c r="C353" s="261" t="s">
        <v>729</v>
      </c>
      <c r="D353" s="228"/>
      <c r="E353" s="229">
        <v>23.922999999999998</v>
      </c>
      <c r="F353" s="226"/>
      <c r="G353" s="226"/>
      <c r="H353" s="226"/>
      <c r="I353" s="226"/>
      <c r="J353" s="226"/>
      <c r="K353" s="226"/>
      <c r="L353" s="226"/>
      <c r="M353" s="226"/>
      <c r="N353" s="225"/>
      <c r="O353" s="225"/>
      <c r="P353" s="225"/>
      <c r="Q353" s="225"/>
      <c r="R353" s="226"/>
      <c r="S353" s="226"/>
      <c r="T353" s="226"/>
      <c r="U353" s="226"/>
      <c r="V353" s="226"/>
      <c r="W353" s="226"/>
      <c r="X353" s="226"/>
      <c r="Y353" s="215"/>
      <c r="Z353" s="215"/>
      <c r="AA353" s="215"/>
      <c r="AB353" s="215"/>
      <c r="AC353" s="215"/>
      <c r="AD353" s="215"/>
      <c r="AE353" s="215"/>
      <c r="AF353" s="215"/>
      <c r="AG353" s="215" t="s">
        <v>166</v>
      </c>
      <c r="AH353" s="215">
        <v>0</v>
      </c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</row>
    <row r="354" spans="1:60">
      <c r="A354" s="231" t="s">
        <v>154</v>
      </c>
      <c r="B354" s="232" t="s">
        <v>119</v>
      </c>
      <c r="C354" s="258" t="s">
        <v>120</v>
      </c>
      <c r="D354" s="233"/>
      <c r="E354" s="234"/>
      <c r="F354" s="235"/>
      <c r="G354" s="235">
        <f>SUMIF(AG355:AG356,"&lt;&gt;NOR",G355:G356)</f>
        <v>0</v>
      </c>
      <c r="H354" s="235"/>
      <c r="I354" s="235">
        <f>SUM(I355:I356)</f>
        <v>0</v>
      </c>
      <c r="J354" s="235"/>
      <c r="K354" s="235">
        <f>SUM(K355:K356)</f>
        <v>0</v>
      </c>
      <c r="L354" s="235"/>
      <c r="M354" s="235">
        <f>SUM(M355:M356)</f>
        <v>0</v>
      </c>
      <c r="N354" s="234"/>
      <c r="O354" s="234">
        <f>SUM(O355:O356)</f>
        <v>0</v>
      </c>
      <c r="P354" s="234"/>
      <c r="Q354" s="234">
        <f>SUM(Q355:Q356)</f>
        <v>0</v>
      </c>
      <c r="R354" s="235"/>
      <c r="S354" s="235"/>
      <c r="T354" s="236"/>
      <c r="U354" s="230"/>
      <c r="V354" s="230">
        <f>SUM(V355:V356)</f>
        <v>1.17</v>
      </c>
      <c r="W354" s="230"/>
      <c r="X354" s="230"/>
      <c r="AG354" t="s">
        <v>155</v>
      </c>
    </row>
    <row r="355" spans="1:60" outlineLevel="1">
      <c r="A355" s="238">
        <v>142</v>
      </c>
      <c r="B355" s="239" t="s">
        <v>603</v>
      </c>
      <c r="C355" s="259" t="s">
        <v>604</v>
      </c>
      <c r="D355" s="240" t="s">
        <v>171</v>
      </c>
      <c r="E355" s="241">
        <v>12.948</v>
      </c>
      <c r="F355" s="242"/>
      <c r="G355" s="243">
        <f>ROUND(E355*F355,2)</f>
        <v>0</v>
      </c>
      <c r="H355" s="242"/>
      <c r="I355" s="243">
        <f>ROUND(E355*H355,2)</f>
        <v>0</v>
      </c>
      <c r="J355" s="242"/>
      <c r="K355" s="243">
        <f>ROUND(E355*J355,2)</f>
        <v>0</v>
      </c>
      <c r="L355" s="243">
        <v>15</v>
      </c>
      <c r="M355" s="243">
        <f>G355*(1+L355/100)</f>
        <v>0</v>
      </c>
      <c r="N355" s="241">
        <v>0</v>
      </c>
      <c r="O355" s="241">
        <f>ROUND(E355*N355,2)</f>
        <v>0</v>
      </c>
      <c r="P355" s="241">
        <v>0</v>
      </c>
      <c r="Q355" s="241">
        <f>ROUND(E355*P355,2)</f>
        <v>0</v>
      </c>
      <c r="R355" s="243" t="s">
        <v>588</v>
      </c>
      <c r="S355" s="243" t="s">
        <v>160</v>
      </c>
      <c r="T355" s="244" t="s">
        <v>160</v>
      </c>
      <c r="U355" s="226">
        <v>0.09</v>
      </c>
      <c r="V355" s="226">
        <f>ROUND(E355*U355,2)</f>
        <v>1.17</v>
      </c>
      <c r="W355" s="226"/>
      <c r="X355" s="226" t="s">
        <v>161</v>
      </c>
      <c r="Y355" s="215"/>
      <c r="Z355" s="215"/>
      <c r="AA355" s="215"/>
      <c r="AB355" s="215"/>
      <c r="AC355" s="215"/>
      <c r="AD355" s="215"/>
      <c r="AE355" s="215"/>
      <c r="AF355" s="215"/>
      <c r="AG355" s="215" t="s">
        <v>162</v>
      </c>
      <c r="AH355" s="215"/>
      <c r="AI355" s="215"/>
      <c r="AJ355" s="215"/>
      <c r="AK355" s="215"/>
      <c r="AL355" s="215"/>
      <c r="AM355" s="215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</row>
    <row r="356" spans="1:60" outlineLevel="1">
      <c r="A356" s="222"/>
      <c r="B356" s="223"/>
      <c r="C356" s="261" t="s">
        <v>790</v>
      </c>
      <c r="D356" s="228"/>
      <c r="E356" s="229">
        <v>12.948</v>
      </c>
      <c r="F356" s="226"/>
      <c r="G356" s="226"/>
      <c r="H356" s="226"/>
      <c r="I356" s="226"/>
      <c r="J356" s="226"/>
      <c r="K356" s="226"/>
      <c r="L356" s="226"/>
      <c r="M356" s="226"/>
      <c r="N356" s="225"/>
      <c r="O356" s="225"/>
      <c r="P356" s="225"/>
      <c r="Q356" s="225"/>
      <c r="R356" s="226"/>
      <c r="S356" s="226"/>
      <c r="T356" s="226"/>
      <c r="U356" s="226"/>
      <c r="V356" s="226"/>
      <c r="W356" s="226"/>
      <c r="X356" s="226"/>
      <c r="Y356" s="215"/>
      <c r="Z356" s="215"/>
      <c r="AA356" s="215"/>
      <c r="AB356" s="215"/>
      <c r="AC356" s="215"/>
      <c r="AD356" s="215"/>
      <c r="AE356" s="215"/>
      <c r="AF356" s="215"/>
      <c r="AG356" s="215" t="s">
        <v>166</v>
      </c>
      <c r="AH356" s="215">
        <v>0</v>
      </c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</row>
    <row r="357" spans="1:60">
      <c r="A357" s="231" t="s">
        <v>154</v>
      </c>
      <c r="B357" s="232" t="s">
        <v>121</v>
      </c>
      <c r="C357" s="258" t="s">
        <v>122</v>
      </c>
      <c r="D357" s="233"/>
      <c r="E357" s="234"/>
      <c r="F357" s="235"/>
      <c r="G357" s="235">
        <f>SUMIF(AG358:AG395,"&lt;&gt;NOR",G358:G395)</f>
        <v>0</v>
      </c>
      <c r="H357" s="235"/>
      <c r="I357" s="235">
        <f>SUM(I358:I395)</f>
        <v>0</v>
      </c>
      <c r="J357" s="235"/>
      <c r="K357" s="235">
        <f>SUM(K358:K395)</f>
        <v>0</v>
      </c>
      <c r="L357" s="235"/>
      <c r="M357" s="235">
        <f>SUM(M358:M395)</f>
        <v>0</v>
      </c>
      <c r="N357" s="234"/>
      <c r="O357" s="234">
        <f>SUM(O358:O395)</f>
        <v>30.13</v>
      </c>
      <c r="P357" s="234"/>
      <c r="Q357" s="234">
        <f>SUM(Q358:Q395)</f>
        <v>0</v>
      </c>
      <c r="R357" s="235"/>
      <c r="S357" s="235"/>
      <c r="T357" s="236"/>
      <c r="U357" s="230"/>
      <c r="V357" s="230">
        <f>SUM(V358:V395)</f>
        <v>43.849999999999994</v>
      </c>
      <c r="W357" s="230"/>
      <c r="X357" s="230"/>
      <c r="AG357" t="s">
        <v>155</v>
      </c>
    </row>
    <row r="358" spans="1:60" outlineLevel="1">
      <c r="A358" s="249">
        <v>143</v>
      </c>
      <c r="B358" s="250" t="s">
        <v>606</v>
      </c>
      <c r="C358" s="264" t="s">
        <v>607</v>
      </c>
      <c r="D358" s="251" t="s">
        <v>176</v>
      </c>
      <c r="E358" s="252">
        <v>6</v>
      </c>
      <c r="F358" s="253"/>
      <c r="G358" s="254">
        <f>ROUND(E358*F358,2)</f>
        <v>0</v>
      </c>
      <c r="H358" s="253"/>
      <c r="I358" s="254">
        <f>ROUND(E358*H358,2)</f>
        <v>0</v>
      </c>
      <c r="J358" s="253"/>
      <c r="K358" s="254">
        <f>ROUND(E358*J358,2)</f>
        <v>0</v>
      </c>
      <c r="L358" s="254">
        <v>15</v>
      </c>
      <c r="M358" s="254">
        <f>G358*(1+L358/100)</f>
        <v>0</v>
      </c>
      <c r="N358" s="252">
        <v>0</v>
      </c>
      <c r="O358" s="252">
        <f>ROUND(E358*N358,2)</f>
        <v>0</v>
      </c>
      <c r="P358" s="252">
        <v>0</v>
      </c>
      <c r="Q358" s="252">
        <f>ROUND(E358*P358,2)</f>
        <v>0</v>
      </c>
      <c r="R358" s="254" t="s">
        <v>121</v>
      </c>
      <c r="S358" s="254" t="s">
        <v>160</v>
      </c>
      <c r="T358" s="255" t="s">
        <v>202</v>
      </c>
      <c r="U358" s="226">
        <v>5.0500000000000003E-2</v>
      </c>
      <c r="V358" s="226">
        <f>ROUND(E358*U358,2)</f>
        <v>0.3</v>
      </c>
      <c r="W358" s="226"/>
      <c r="X358" s="226" t="s">
        <v>161</v>
      </c>
      <c r="Y358" s="215"/>
      <c r="Z358" s="215"/>
      <c r="AA358" s="215"/>
      <c r="AB358" s="215"/>
      <c r="AC358" s="215"/>
      <c r="AD358" s="215"/>
      <c r="AE358" s="215"/>
      <c r="AF358" s="215"/>
      <c r="AG358" s="215" t="s">
        <v>608</v>
      </c>
      <c r="AH358" s="215"/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5"/>
      <c r="AT358" s="215"/>
      <c r="AU358" s="215"/>
      <c r="AV358" s="215"/>
      <c r="AW358" s="215"/>
      <c r="AX358" s="215"/>
      <c r="AY358" s="215"/>
      <c r="AZ358" s="215"/>
      <c r="BA358" s="215"/>
      <c r="BB358" s="215"/>
      <c r="BC358" s="215"/>
      <c r="BD358" s="215"/>
      <c r="BE358" s="215"/>
      <c r="BF358" s="215"/>
      <c r="BG358" s="215"/>
      <c r="BH358" s="215"/>
    </row>
    <row r="359" spans="1:60" outlineLevel="1">
      <c r="A359" s="249">
        <v>144</v>
      </c>
      <c r="B359" s="250" t="s">
        <v>609</v>
      </c>
      <c r="C359" s="264" t="s">
        <v>610</v>
      </c>
      <c r="D359" s="251" t="s">
        <v>176</v>
      </c>
      <c r="E359" s="252">
        <v>1</v>
      </c>
      <c r="F359" s="253"/>
      <c r="G359" s="254">
        <f>ROUND(E359*F359,2)</f>
        <v>0</v>
      </c>
      <c r="H359" s="253"/>
      <c r="I359" s="254">
        <f>ROUND(E359*H359,2)</f>
        <v>0</v>
      </c>
      <c r="J359" s="253"/>
      <c r="K359" s="254">
        <f>ROUND(E359*J359,2)</f>
        <v>0</v>
      </c>
      <c r="L359" s="254">
        <v>15</v>
      </c>
      <c r="M359" s="254">
        <f>G359*(1+L359/100)</f>
        <v>0</v>
      </c>
      <c r="N359" s="252">
        <v>0</v>
      </c>
      <c r="O359" s="252">
        <f>ROUND(E359*N359,2)</f>
        <v>0</v>
      </c>
      <c r="P359" s="252">
        <v>0</v>
      </c>
      <c r="Q359" s="252">
        <f>ROUND(E359*P359,2)</f>
        <v>0</v>
      </c>
      <c r="R359" s="254" t="s">
        <v>121</v>
      </c>
      <c r="S359" s="254" t="s">
        <v>160</v>
      </c>
      <c r="T359" s="255" t="s">
        <v>202</v>
      </c>
      <c r="U359" s="226">
        <v>0.06</v>
      </c>
      <c r="V359" s="226">
        <f>ROUND(E359*U359,2)</f>
        <v>0.06</v>
      </c>
      <c r="W359" s="226"/>
      <c r="X359" s="226" t="s">
        <v>161</v>
      </c>
      <c r="Y359" s="215"/>
      <c r="Z359" s="215"/>
      <c r="AA359" s="215"/>
      <c r="AB359" s="215"/>
      <c r="AC359" s="215"/>
      <c r="AD359" s="215"/>
      <c r="AE359" s="215"/>
      <c r="AF359" s="215"/>
      <c r="AG359" s="215" t="s">
        <v>608</v>
      </c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</row>
    <row r="360" spans="1:60" ht="20.399999999999999" outlineLevel="1">
      <c r="A360" s="249">
        <v>145</v>
      </c>
      <c r="B360" s="250" t="s">
        <v>611</v>
      </c>
      <c r="C360" s="264" t="s">
        <v>612</v>
      </c>
      <c r="D360" s="251" t="s">
        <v>176</v>
      </c>
      <c r="E360" s="252">
        <v>9</v>
      </c>
      <c r="F360" s="253"/>
      <c r="G360" s="254">
        <f>ROUND(E360*F360,2)</f>
        <v>0</v>
      </c>
      <c r="H360" s="253"/>
      <c r="I360" s="254">
        <f>ROUND(E360*H360,2)</f>
        <v>0</v>
      </c>
      <c r="J360" s="253"/>
      <c r="K360" s="254">
        <f>ROUND(E360*J360,2)</f>
        <v>0</v>
      </c>
      <c r="L360" s="254">
        <v>15</v>
      </c>
      <c r="M360" s="254">
        <f>G360*(1+L360/100)</f>
        <v>0</v>
      </c>
      <c r="N360" s="252">
        <v>0</v>
      </c>
      <c r="O360" s="252">
        <f>ROUND(E360*N360,2)</f>
        <v>0</v>
      </c>
      <c r="P360" s="252">
        <v>0</v>
      </c>
      <c r="Q360" s="252">
        <f>ROUND(E360*P360,2)</f>
        <v>0</v>
      </c>
      <c r="R360" s="254" t="s">
        <v>121</v>
      </c>
      <c r="S360" s="254" t="s">
        <v>160</v>
      </c>
      <c r="T360" s="255" t="s">
        <v>202</v>
      </c>
      <c r="U360" s="226">
        <v>0.30567</v>
      </c>
      <c r="V360" s="226">
        <f>ROUND(E360*U360,2)</f>
        <v>2.75</v>
      </c>
      <c r="W360" s="226"/>
      <c r="X360" s="226" t="s">
        <v>161</v>
      </c>
      <c r="Y360" s="215"/>
      <c r="Z360" s="215"/>
      <c r="AA360" s="215"/>
      <c r="AB360" s="215"/>
      <c r="AC360" s="215"/>
      <c r="AD360" s="215"/>
      <c r="AE360" s="215"/>
      <c r="AF360" s="215"/>
      <c r="AG360" s="215" t="s">
        <v>608</v>
      </c>
      <c r="AH360" s="215"/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15"/>
      <c r="BB360" s="215"/>
      <c r="BC360" s="215"/>
      <c r="BD360" s="215"/>
      <c r="BE360" s="215"/>
      <c r="BF360" s="215"/>
      <c r="BG360" s="215"/>
      <c r="BH360" s="215"/>
    </row>
    <row r="361" spans="1:60" ht="20.399999999999999" outlineLevel="1">
      <c r="A361" s="249">
        <v>146</v>
      </c>
      <c r="B361" s="250" t="s">
        <v>613</v>
      </c>
      <c r="C361" s="264" t="s">
        <v>614</v>
      </c>
      <c r="D361" s="251" t="s">
        <v>176</v>
      </c>
      <c r="E361" s="252">
        <v>15</v>
      </c>
      <c r="F361" s="253"/>
      <c r="G361" s="254">
        <f>ROUND(E361*F361,2)</f>
        <v>0</v>
      </c>
      <c r="H361" s="253"/>
      <c r="I361" s="254">
        <f>ROUND(E361*H361,2)</f>
        <v>0</v>
      </c>
      <c r="J361" s="253"/>
      <c r="K361" s="254">
        <f>ROUND(E361*J361,2)</f>
        <v>0</v>
      </c>
      <c r="L361" s="254">
        <v>15</v>
      </c>
      <c r="M361" s="254">
        <f>G361*(1+L361/100)</f>
        <v>0</v>
      </c>
      <c r="N361" s="252">
        <v>1E-4</v>
      </c>
      <c r="O361" s="252">
        <f>ROUND(E361*N361,2)</f>
        <v>0</v>
      </c>
      <c r="P361" s="252">
        <v>0</v>
      </c>
      <c r="Q361" s="252">
        <f>ROUND(E361*P361,2)</f>
        <v>0</v>
      </c>
      <c r="R361" s="254" t="s">
        <v>121</v>
      </c>
      <c r="S361" s="254" t="s">
        <v>160</v>
      </c>
      <c r="T361" s="255" t="s">
        <v>202</v>
      </c>
      <c r="U361" s="226">
        <v>0.249</v>
      </c>
      <c r="V361" s="226">
        <f>ROUND(E361*U361,2)</f>
        <v>3.74</v>
      </c>
      <c r="W361" s="226"/>
      <c r="X361" s="226" t="s">
        <v>161</v>
      </c>
      <c r="Y361" s="215"/>
      <c r="Z361" s="215"/>
      <c r="AA361" s="215"/>
      <c r="AB361" s="215"/>
      <c r="AC361" s="215"/>
      <c r="AD361" s="215"/>
      <c r="AE361" s="215"/>
      <c r="AF361" s="215"/>
      <c r="AG361" s="215" t="s">
        <v>608</v>
      </c>
      <c r="AH361" s="215"/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</row>
    <row r="362" spans="1:60" outlineLevel="1">
      <c r="A362" s="249">
        <v>147</v>
      </c>
      <c r="B362" s="250" t="s">
        <v>615</v>
      </c>
      <c r="C362" s="264" t="s">
        <v>616</v>
      </c>
      <c r="D362" s="251" t="s">
        <v>176</v>
      </c>
      <c r="E362" s="252">
        <v>9</v>
      </c>
      <c r="F362" s="253"/>
      <c r="G362" s="254">
        <f>ROUND(E362*F362,2)</f>
        <v>0</v>
      </c>
      <c r="H362" s="253"/>
      <c r="I362" s="254">
        <f>ROUND(E362*H362,2)</f>
        <v>0</v>
      </c>
      <c r="J362" s="253"/>
      <c r="K362" s="254">
        <f>ROUND(E362*J362,2)</f>
        <v>0</v>
      </c>
      <c r="L362" s="254">
        <v>15</v>
      </c>
      <c r="M362" s="254">
        <f>G362*(1+L362/100)</f>
        <v>0</v>
      </c>
      <c r="N362" s="252">
        <v>0</v>
      </c>
      <c r="O362" s="252">
        <f>ROUND(E362*N362,2)</f>
        <v>0</v>
      </c>
      <c r="P362" s="252">
        <v>0</v>
      </c>
      <c r="Q362" s="252">
        <f>ROUND(E362*P362,2)</f>
        <v>0</v>
      </c>
      <c r="R362" s="254" t="s">
        <v>121</v>
      </c>
      <c r="S362" s="254" t="s">
        <v>160</v>
      </c>
      <c r="T362" s="255" t="s">
        <v>202</v>
      </c>
      <c r="U362" s="226">
        <v>0.34</v>
      </c>
      <c r="V362" s="226">
        <f>ROUND(E362*U362,2)</f>
        <v>3.06</v>
      </c>
      <c r="W362" s="226"/>
      <c r="X362" s="226" t="s">
        <v>161</v>
      </c>
      <c r="Y362" s="215"/>
      <c r="Z362" s="215"/>
      <c r="AA362" s="215"/>
      <c r="AB362" s="215"/>
      <c r="AC362" s="215"/>
      <c r="AD362" s="215"/>
      <c r="AE362" s="215"/>
      <c r="AF362" s="215"/>
      <c r="AG362" s="215" t="s">
        <v>608</v>
      </c>
      <c r="AH362" s="215"/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</row>
    <row r="363" spans="1:60" outlineLevel="1">
      <c r="A363" s="249">
        <v>148</v>
      </c>
      <c r="B363" s="250" t="s">
        <v>617</v>
      </c>
      <c r="C363" s="264" t="s">
        <v>618</v>
      </c>
      <c r="D363" s="251" t="s">
        <v>176</v>
      </c>
      <c r="E363" s="252">
        <v>2</v>
      </c>
      <c r="F363" s="253"/>
      <c r="G363" s="254">
        <f>ROUND(E363*F363,2)</f>
        <v>0</v>
      </c>
      <c r="H363" s="253"/>
      <c r="I363" s="254">
        <f>ROUND(E363*H363,2)</f>
        <v>0</v>
      </c>
      <c r="J363" s="253"/>
      <c r="K363" s="254">
        <f>ROUND(E363*J363,2)</f>
        <v>0</v>
      </c>
      <c r="L363" s="254">
        <v>15</v>
      </c>
      <c r="M363" s="254">
        <f>G363*(1+L363/100)</f>
        <v>0</v>
      </c>
      <c r="N363" s="252">
        <v>0</v>
      </c>
      <c r="O363" s="252">
        <f>ROUND(E363*N363,2)</f>
        <v>0</v>
      </c>
      <c r="P363" s="252">
        <v>0</v>
      </c>
      <c r="Q363" s="252">
        <f>ROUND(E363*P363,2)</f>
        <v>0</v>
      </c>
      <c r="R363" s="254" t="s">
        <v>121</v>
      </c>
      <c r="S363" s="254" t="s">
        <v>160</v>
      </c>
      <c r="T363" s="255" t="s">
        <v>202</v>
      </c>
      <c r="U363" s="226">
        <v>0.45350000000000001</v>
      </c>
      <c r="V363" s="226">
        <f>ROUND(E363*U363,2)</f>
        <v>0.91</v>
      </c>
      <c r="W363" s="226"/>
      <c r="X363" s="226" t="s">
        <v>161</v>
      </c>
      <c r="Y363" s="215"/>
      <c r="Z363" s="215"/>
      <c r="AA363" s="215"/>
      <c r="AB363" s="215"/>
      <c r="AC363" s="215"/>
      <c r="AD363" s="215"/>
      <c r="AE363" s="215"/>
      <c r="AF363" s="215"/>
      <c r="AG363" s="215" t="s">
        <v>608</v>
      </c>
      <c r="AH363" s="215"/>
      <c r="AI363" s="215"/>
      <c r="AJ363" s="215"/>
      <c r="AK363" s="215"/>
      <c r="AL363" s="215"/>
      <c r="AM363" s="215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</row>
    <row r="364" spans="1:60" ht="20.399999999999999" outlineLevel="1">
      <c r="A364" s="249">
        <v>149</v>
      </c>
      <c r="B364" s="250" t="s">
        <v>619</v>
      </c>
      <c r="C364" s="264" t="s">
        <v>620</v>
      </c>
      <c r="D364" s="251" t="s">
        <v>176</v>
      </c>
      <c r="E364" s="252">
        <v>1</v>
      </c>
      <c r="F364" s="253"/>
      <c r="G364" s="254">
        <f>ROUND(E364*F364,2)</f>
        <v>0</v>
      </c>
      <c r="H364" s="253"/>
      <c r="I364" s="254">
        <f>ROUND(E364*H364,2)</f>
        <v>0</v>
      </c>
      <c r="J364" s="253"/>
      <c r="K364" s="254">
        <f>ROUND(E364*J364,2)</f>
        <v>0</v>
      </c>
      <c r="L364" s="254">
        <v>15</v>
      </c>
      <c r="M364" s="254">
        <f>G364*(1+L364/100)</f>
        <v>0</v>
      </c>
      <c r="N364" s="252">
        <v>0</v>
      </c>
      <c r="O364" s="252">
        <f>ROUND(E364*N364,2)</f>
        <v>0</v>
      </c>
      <c r="P364" s="252">
        <v>0</v>
      </c>
      <c r="Q364" s="252">
        <f>ROUND(E364*P364,2)</f>
        <v>0</v>
      </c>
      <c r="R364" s="254" t="s">
        <v>121</v>
      </c>
      <c r="S364" s="254" t="s">
        <v>160</v>
      </c>
      <c r="T364" s="255" t="s">
        <v>202</v>
      </c>
      <c r="U364" s="226">
        <v>0.36199999999999999</v>
      </c>
      <c r="V364" s="226">
        <f>ROUND(E364*U364,2)</f>
        <v>0.36</v>
      </c>
      <c r="W364" s="226"/>
      <c r="X364" s="226" t="s">
        <v>161</v>
      </c>
      <c r="Y364" s="215"/>
      <c r="Z364" s="215"/>
      <c r="AA364" s="215"/>
      <c r="AB364" s="215"/>
      <c r="AC364" s="215"/>
      <c r="AD364" s="215"/>
      <c r="AE364" s="215"/>
      <c r="AF364" s="215"/>
      <c r="AG364" s="215" t="s">
        <v>608</v>
      </c>
      <c r="AH364" s="215"/>
      <c r="AI364" s="215"/>
      <c r="AJ364" s="215"/>
      <c r="AK364" s="215"/>
      <c r="AL364" s="215"/>
      <c r="AM364" s="215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</row>
    <row r="365" spans="1:60" ht="20.399999999999999" outlineLevel="1">
      <c r="A365" s="238">
        <v>150</v>
      </c>
      <c r="B365" s="239" t="s">
        <v>621</v>
      </c>
      <c r="C365" s="259" t="s">
        <v>622</v>
      </c>
      <c r="D365" s="240" t="s">
        <v>176</v>
      </c>
      <c r="E365" s="241">
        <v>8</v>
      </c>
      <c r="F365" s="242"/>
      <c r="G365" s="243">
        <f>ROUND(E365*F365,2)</f>
        <v>0</v>
      </c>
      <c r="H365" s="242"/>
      <c r="I365" s="243">
        <f>ROUND(E365*H365,2)</f>
        <v>0</v>
      </c>
      <c r="J365" s="242"/>
      <c r="K365" s="243">
        <f>ROUND(E365*J365,2)</f>
        <v>0</v>
      </c>
      <c r="L365" s="243">
        <v>15</v>
      </c>
      <c r="M365" s="243">
        <f>G365*(1+L365/100)</f>
        <v>0</v>
      </c>
      <c r="N365" s="241">
        <v>0</v>
      </c>
      <c r="O365" s="241">
        <f>ROUND(E365*N365,2)</f>
        <v>0</v>
      </c>
      <c r="P365" s="241">
        <v>0</v>
      </c>
      <c r="Q365" s="241">
        <f>ROUND(E365*P365,2)</f>
        <v>0</v>
      </c>
      <c r="R365" s="243" t="s">
        <v>121</v>
      </c>
      <c r="S365" s="243" t="s">
        <v>160</v>
      </c>
      <c r="T365" s="244" t="s">
        <v>202</v>
      </c>
      <c r="U365" s="226">
        <v>0.43</v>
      </c>
      <c r="V365" s="226">
        <f>ROUND(E365*U365,2)</f>
        <v>3.44</v>
      </c>
      <c r="W365" s="226"/>
      <c r="X365" s="226" t="s">
        <v>161</v>
      </c>
      <c r="Y365" s="215"/>
      <c r="Z365" s="215"/>
      <c r="AA365" s="215"/>
      <c r="AB365" s="215"/>
      <c r="AC365" s="215"/>
      <c r="AD365" s="215"/>
      <c r="AE365" s="215"/>
      <c r="AF365" s="215"/>
      <c r="AG365" s="215" t="s">
        <v>608</v>
      </c>
      <c r="AH365" s="215"/>
      <c r="AI365" s="215"/>
      <c r="AJ365" s="215"/>
      <c r="AK365" s="215"/>
      <c r="AL365" s="215"/>
      <c r="AM365" s="215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15"/>
      <c r="BB365" s="215"/>
      <c r="BC365" s="215"/>
      <c r="BD365" s="215"/>
      <c r="BE365" s="215"/>
      <c r="BF365" s="215"/>
      <c r="BG365" s="215"/>
      <c r="BH365" s="215"/>
    </row>
    <row r="366" spans="1:60" outlineLevel="1">
      <c r="A366" s="222"/>
      <c r="B366" s="223"/>
      <c r="C366" s="260" t="s">
        <v>623</v>
      </c>
      <c r="D366" s="245"/>
      <c r="E366" s="245"/>
      <c r="F366" s="245"/>
      <c r="G366" s="245"/>
      <c r="H366" s="226"/>
      <c r="I366" s="226"/>
      <c r="J366" s="226"/>
      <c r="K366" s="226"/>
      <c r="L366" s="226"/>
      <c r="M366" s="226"/>
      <c r="N366" s="225"/>
      <c r="O366" s="225"/>
      <c r="P366" s="225"/>
      <c r="Q366" s="225"/>
      <c r="R366" s="226"/>
      <c r="S366" s="226"/>
      <c r="T366" s="226"/>
      <c r="U366" s="226"/>
      <c r="V366" s="226"/>
      <c r="W366" s="226"/>
      <c r="X366" s="226"/>
      <c r="Y366" s="215"/>
      <c r="Z366" s="215"/>
      <c r="AA366" s="215"/>
      <c r="AB366" s="215"/>
      <c r="AC366" s="215"/>
      <c r="AD366" s="215"/>
      <c r="AE366" s="215"/>
      <c r="AF366" s="215"/>
      <c r="AG366" s="215" t="s">
        <v>164</v>
      </c>
      <c r="AH366" s="215"/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  <c r="BB366" s="215"/>
      <c r="BC366" s="215"/>
      <c r="BD366" s="215"/>
      <c r="BE366" s="215"/>
      <c r="BF366" s="215"/>
      <c r="BG366" s="215"/>
      <c r="BH366" s="215"/>
    </row>
    <row r="367" spans="1:60" outlineLevel="1">
      <c r="A367" s="249">
        <v>151</v>
      </c>
      <c r="B367" s="250" t="s">
        <v>624</v>
      </c>
      <c r="C367" s="264" t="s">
        <v>625</v>
      </c>
      <c r="D367" s="251" t="s">
        <v>186</v>
      </c>
      <c r="E367" s="252">
        <v>12</v>
      </c>
      <c r="F367" s="253"/>
      <c r="G367" s="254">
        <f>ROUND(E367*F367,2)</f>
        <v>0</v>
      </c>
      <c r="H367" s="253"/>
      <c r="I367" s="254">
        <f>ROUND(E367*H367,2)</f>
        <v>0</v>
      </c>
      <c r="J367" s="253"/>
      <c r="K367" s="254">
        <f>ROUND(E367*J367,2)</f>
        <v>0</v>
      </c>
      <c r="L367" s="254">
        <v>15</v>
      </c>
      <c r="M367" s="254">
        <f>G367*(1+L367/100)</f>
        <v>0</v>
      </c>
      <c r="N367" s="252">
        <v>0</v>
      </c>
      <c r="O367" s="252">
        <f>ROUND(E367*N367,2)</f>
        <v>0</v>
      </c>
      <c r="P367" s="252">
        <v>0</v>
      </c>
      <c r="Q367" s="252">
        <f>ROUND(E367*P367,2)</f>
        <v>0</v>
      </c>
      <c r="R367" s="254" t="s">
        <v>121</v>
      </c>
      <c r="S367" s="254" t="s">
        <v>160</v>
      </c>
      <c r="T367" s="255" t="s">
        <v>202</v>
      </c>
      <c r="U367" s="226">
        <v>6.4149999999999999E-2</v>
      </c>
      <c r="V367" s="226">
        <f>ROUND(E367*U367,2)</f>
        <v>0.77</v>
      </c>
      <c r="W367" s="226"/>
      <c r="X367" s="226" t="s">
        <v>161</v>
      </c>
      <c r="Y367" s="215"/>
      <c r="Z367" s="215"/>
      <c r="AA367" s="215"/>
      <c r="AB367" s="215"/>
      <c r="AC367" s="215"/>
      <c r="AD367" s="215"/>
      <c r="AE367" s="215"/>
      <c r="AF367" s="215"/>
      <c r="AG367" s="215" t="s">
        <v>608</v>
      </c>
      <c r="AH367" s="215"/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5"/>
      <c r="AX367" s="215"/>
      <c r="AY367" s="215"/>
      <c r="AZ367" s="215"/>
      <c r="BA367" s="215"/>
      <c r="BB367" s="215"/>
      <c r="BC367" s="215"/>
      <c r="BD367" s="215"/>
      <c r="BE367" s="215"/>
      <c r="BF367" s="215"/>
      <c r="BG367" s="215"/>
      <c r="BH367" s="215"/>
    </row>
    <row r="368" spans="1:60" outlineLevel="1">
      <c r="A368" s="249">
        <v>152</v>
      </c>
      <c r="B368" s="250" t="s">
        <v>626</v>
      </c>
      <c r="C368" s="264" t="s">
        <v>627</v>
      </c>
      <c r="D368" s="251" t="s">
        <v>186</v>
      </c>
      <c r="E368" s="252">
        <v>2</v>
      </c>
      <c r="F368" s="253"/>
      <c r="G368" s="254">
        <f>ROUND(E368*F368,2)</f>
        <v>0</v>
      </c>
      <c r="H368" s="253"/>
      <c r="I368" s="254">
        <f>ROUND(E368*H368,2)</f>
        <v>0</v>
      </c>
      <c r="J368" s="253"/>
      <c r="K368" s="254">
        <f>ROUND(E368*J368,2)</f>
        <v>0</v>
      </c>
      <c r="L368" s="254">
        <v>15</v>
      </c>
      <c r="M368" s="254">
        <f>G368*(1+L368/100)</f>
        <v>0</v>
      </c>
      <c r="N368" s="252">
        <v>0</v>
      </c>
      <c r="O368" s="252">
        <f>ROUND(E368*N368,2)</f>
        <v>0</v>
      </c>
      <c r="P368" s="252">
        <v>0</v>
      </c>
      <c r="Q368" s="252">
        <f>ROUND(E368*P368,2)</f>
        <v>0</v>
      </c>
      <c r="R368" s="254" t="s">
        <v>121</v>
      </c>
      <c r="S368" s="254" t="s">
        <v>160</v>
      </c>
      <c r="T368" s="255" t="s">
        <v>202</v>
      </c>
      <c r="U368" s="226">
        <v>0.14868000000000001</v>
      </c>
      <c r="V368" s="226">
        <f>ROUND(E368*U368,2)</f>
        <v>0.3</v>
      </c>
      <c r="W368" s="226"/>
      <c r="X368" s="226" t="s">
        <v>161</v>
      </c>
      <c r="Y368" s="215"/>
      <c r="Z368" s="215"/>
      <c r="AA368" s="215"/>
      <c r="AB368" s="215"/>
      <c r="AC368" s="215"/>
      <c r="AD368" s="215"/>
      <c r="AE368" s="215"/>
      <c r="AF368" s="215"/>
      <c r="AG368" s="215" t="s">
        <v>608</v>
      </c>
      <c r="AH368" s="215"/>
      <c r="AI368" s="215"/>
      <c r="AJ368" s="215"/>
      <c r="AK368" s="215"/>
      <c r="AL368" s="215"/>
      <c r="AM368" s="215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</row>
    <row r="369" spans="1:60" outlineLevel="1">
      <c r="A369" s="249">
        <v>153</v>
      </c>
      <c r="B369" s="250" t="s">
        <v>628</v>
      </c>
      <c r="C369" s="264" t="s">
        <v>629</v>
      </c>
      <c r="D369" s="251" t="s">
        <v>186</v>
      </c>
      <c r="E369" s="252">
        <v>160</v>
      </c>
      <c r="F369" s="253"/>
      <c r="G369" s="254">
        <f>ROUND(E369*F369,2)</f>
        <v>0</v>
      </c>
      <c r="H369" s="253"/>
      <c r="I369" s="254">
        <f>ROUND(E369*H369,2)</f>
        <v>0</v>
      </c>
      <c r="J369" s="253"/>
      <c r="K369" s="254">
        <f>ROUND(E369*J369,2)</f>
        <v>0</v>
      </c>
      <c r="L369" s="254">
        <v>15</v>
      </c>
      <c r="M369" s="254">
        <f>G369*(1+L369/100)</f>
        <v>0</v>
      </c>
      <c r="N369" s="252">
        <v>1.6000000000000001E-4</v>
      </c>
      <c r="O369" s="252">
        <f>ROUND(E369*N369,2)</f>
        <v>0.03</v>
      </c>
      <c r="P369" s="252">
        <v>0</v>
      </c>
      <c r="Q369" s="252">
        <f>ROUND(E369*P369,2)</f>
        <v>0</v>
      </c>
      <c r="R369" s="254" t="s">
        <v>121</v>
      </c>
      <c r="S369" s="254" t="s">
        <v>160</v>
      </c>
      <c r="T369" s="255" t="s">
        <v>202</v>
      </c>
      <c r="U369" s="226">
        <v>7.0000000000000007E-2</v>
      </c>
      <c r="V369" s="226">
        <f>ROUND(E369*U369,2)</f>
        <v>11.2</v>
      </c>
      <c r="W369" s="226"/>
      <c r="X369" s="226" t="s">
        <v>161</v>
      </c>
      <c r="Y369" s="215"/>
      <c r="Z369" s="215"/>
      <c r="AA369" s="215"/>
      <c r="AB369" s="215"/>
      <c r="AC369" s="215"/>
      <c r="AD369" s="215"/>
      <c r="AE369" s="215"/>
      <c r="AF369" s="215"/>
      <c r="AG369" s="215" t="s">
        <v>608</v>
      </c>
      <c r="AH369" s="215"/>
      <c r="AI369" s="215"/>
      <c r="AJ369" s="215"/>
      <c r="AK369" s="215"/>
      <c r="AL369" s="215"/>
      <c r="AM369" s="215"/>
      <c r="AN369" s="215"/>
      <c r="AO369" s="215"/>
      <c r="AP369" s="215"/>
      <c r="AQ369" s="215"/>
      <c r="AR369" s="215"/>
      <c r="AS369" s="215"/>
      <c r="AT369" s="215"/>
      <c r="AU369" s="215"/>
      <c r="AV369" s="215"/>
      <c r="AW369" s="215"/>
      <c r="AX369" s="215"/>
      <c r="AY369" s="215"/>
      <c r="AZ369" s="215"/>
      <c r="BA369" s="215"/>
      <c r="BB369" s="215"/>
      <c r="BC369" s="215"/>
      <c r="BD369" s="215"/>
      <c r="BE369" s="215"/>
      <c r="BF369" s="215"/>
      <c r="BG369" s="215"/>
      <c r="BH369" s="215"/>
    </row>
    <row r="370" spans="1:60" outlineLevel="1">
      <c r="A370" s="249">
        <v>154</v>
      </c>
      <c r="B370" s="250" t="s">
        <v>630</v>
      </c>
      <c r="C370" s="264" t="s">
        <v>631</v>
      </c>
      <c r="D370" s="251" t="s">
        <v>186</v>
      </c>
      <c r="E370" s="252">
        <v>90</v>
      </c>
      <c r="F370" s="253"/>
      <c r="G370" s="254">
        <f>ROUND(E370*F370,2)</f>
        <v>0</v>
      </c>
      <c r="H370" s="253"/>
      <c r="I370" s="254">
        <f>ROUND(E370*H370,2)</f>
        <v>0</v>
      </c>
      <c r="J370" s="253"/>
      <c r="K370" s="254">
        <f>ROUND(E370*J370,2)</f>
        <v>0</v>
      </c>
      <c r="L370" s="254">
        <v>15</v>
      </c>
      <c r="M370" s="254">
        <f>G370*(1+L370/100)</f>
        <v>0</v>
      </c>
      <c r="N370" s="252">
        <v>2.1000000000000001E-4</v>
      </c>
      <c r="O370" s="252">
        <f>ROUND(E370*N370,2)</f>
        <v>0.02</v>
      </c>
      <c r="P370" s="252">
        <v>0</v>
      </c>
      <c r="Q370" s="252">
        <f>ROUND(E370*P370,2)</f>
        <v>0</v>
      </c>
      <c r="R370" s="254" t="s">
        <v>121</v>
      </c>
      <c r="S370" s="254" t="s">
        <v>160</v>
      </c>
      <c r="T370" s="255" t="s">
        <v>202</v>
      </c>
      <c r="U370" s="226">
        <v>7.0000000000000007E-2</v>
      </c>
      <c r="V370" s="226">
        <f>ROUND(E370*U370,2)</f>
        <v>6.3</v>
      </c>
      <c r="W370" s="226"/>
      <c r="X370" s="226" t="s">
        <v>161</v>
      </c>
      <c r="Y370" s="215"/>
      <c r="Z370" s="215"/>
      <c r="AA370" s="215"/>
      <c r="AB370" s="215"/>
      <c r="AC370" s="215"/>
      <c r="AD370" s="215"/>
      <c r="AE370" s="215"/>
      <c r="AF370" s="215"/>
      <c r="AG370" s="215" t="s">
        <v>608</v>
      </c>
      <c r="AH370" s="215"/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</row>
    <row r="371" spans="1:60" outlineLevel="1">
      <c r="A371" s="249">
        <v>155</v>
      </c>
      <c r="B371" s="250" t="s">
        <v>632</v>
      </c>
      <c r="C371" s="264" t="s">
        <v>633</v>
      </c>
      <c r="D371" s="251" t="s">
        <v>186</v>
      </c>
      <c r="E371" s="252">
        <v>15</v>
      </c>
      <c r="F371" s="253"/>
      <c r="G371" s="254">
        <f>ROUND(E371*F371,2)</f>
        <v>0</v>
      </c>
      <c r="H371" s="253"/>
      <c r="I371" s="254">
        <f>ROUND(E371*H371,2)</f>
        <v>0</v>
      </c>
      <c r="J371" s="253"/>
      <c r="K371" s="254">
        <f>ROUND(E371*J371,2)</f>
        <v>0</v>
      </c>
      <c r="L371" s="254">
        <v>15</v>
      </c>
      <c r="M371" s="254">
        <f>G371*(1+L371/100)</f>
        <v>0</v>
      </c>
      <c r="N371" s="252">
        <v>5.5999999999999995E-4</v>
      </c>
      <c r="O371" s="252">
        <f>ROUND(E371*N371,2)</f>
        <v>0.01</v>
      </c>
      <c r="P371" s="252">
        <v>0</v>
      </c>
      <c r="Q371" s="252">
        <f>ROUND(E371*P371,2)</f>
        <v>0</v>
      </c>
      <c r="R371" s="254" t="s">
        <v>121</v>
      </c>
      <c r="S371" s="254" t="s">
        <v>160</v>
      </c>
      <c r="T371" s="255" t="s">
        <v>160</v>
      </c>
      <c r="U371" s="226">
        <v>7.3679999999999995E-2</v>
      </c>
      <c r="V371" s="226">
        <f>ROUND(E371*U371,2)</f>
        <v>1.1100000000000001</v>
      </c>
      <c r="W371" s="226"/>
      <c r="X371" s="226" t="s">
        <v>161</v>
      </c>
      <c r="Y371" s="215"/>
      <c r="Z371" s="215"/>
      <c r="AA371" s="215"/>
      <c r="AB371" s="215"/>
      <c r="AC371" s="215"/>
      <c r="AD371" s="215"/>
      <c r="AE371" s="215"/>
      <c r="AF371" s="215"/>
      <c r="AG371" s="215" t="s">
        <v>162</v>
      </c>
      <c r="AH371" s="215"/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</row>
    <row r="372" spans="1:60" outlineLevel="1">
      <c r="A372" s="249">
        <v>156</v>
      </c>
      <c r="B372" s="250" t="s">
        <v>634</v>
      </c>
      <c r="C372" s="264" t="s">
        <v>635</v>
      </c>
      <c r="D372" s="251" t="s">
        <v>176</v>
      </c>
      <c r="E372" s="252">
        <v>25</v>
      </c>
      <c r="F372" s="253"/>
      <c r="G372" s="254">
        <f>ROUND(E372*F372,2)</f>
        <v>0</v>
      </c>
      <c r="H372" s="253"/>
      <c r="I372" s="254">
        <f>ROUND(E372*H372,2)</f>
        <v>0</v>
      </c>
      <c r="J372" s="253"/>
      <c r="K372" s="254">
        <f>ROUND(E372*J372,2)</f>
        <v>0</v>
      </c>
      <c r="L372" s="254">
        <v>15</v>
      </c>
      <c r="M372" s="254">
        <f>G372*(1+L372/100)</f>
        <v>0</v>
      </c>
      <c r="N372" s="252">
        <v>0</v>
      </c>
      <c r="O372" s="252">
        <f>ROUND(E372*N372,2)</f>
        <v>0</v>
      </c>
      <c r="P372" s="252">
        <v>0</v>
      </c>
      <c r="Q372" s="252">
        <f>ROUND(E372*P372,2)</f>
        <v>0</v>
      </c>
      <c r="R372" s="254"/>
      <c r="S372" s="254" t="s">
        <v>160</v>
      </c>
      <c r="T372" s="255" t="s">
        <v>202</v>
      </c>
      <c r="U372" s="226">
        <v>0.33050000000000002</v>
      </c>
      <c r="V372" s="226">
        <f>ROUND(E372*U372,2)</f>
        <v>8.26</v>
      </c>
      <c r="W372" s="226"/>
      <c r="X372" s="226" t="s">
        <v>161</v>
      </c>
      <c r="Y372" s="215"/>
      <c r="Z372" s="215"/>
      <c r="AA372" s="215"/>
      <c r="AB372" s="215"/>
      <c r="AC372" s="215"/>
      <c r="AD372" s="215"/>
      <c r="AE372" s="215"/>
      <c r="AF372" s="215"/>
      <c r="AG372" s="215" t="s">
        <v>608</v>
      </c>
      <c r="AH372" s="215"/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</row>
    <row r="373" spans="1:60" outlineLevel="1">
      <c r="A373" s="249">
        <v>157</v>
      </c>
      <c r="B373" s="250" t="s">
        <v>636</v>
      </c>
      <c r="C373" s="264" t="s">
        <v>637</v>
      </c>
      <c r="D373" s="251" t="s">
        <v>176</v>
      </c>
      <c r="E373" s="252">
        <v>1</v>
      </c>
      <c r="F373" s="253"/>
      <c r="G373" s="254">
        <f>ROUND(E373*F373,2)</f>
        <v>0</v>
      </c>
      <c r="H373" s="253"/>
      <c r="I373" s="254">
        <f>ROUND(E373*H373,2)</f>
        <v>0</v>
      </c>
      <c r="J373" s="253"/>
      <c r="K373" s="254">
        <f>ROUND(E373*J373,2)</f>
        <v>0</v>
      </c>
      <c r="L373" s="254">
        <v>15</v>
      </c>
      <c r="M373" s="254">
        <f>G373*(1+L373/100)</f>
        <v>0</v>
      </c>
      <c r="N373" s="252">
        <v>0</v>
      </c>
      <c r="O373" s="252">
        <f>ROUND(E373*N373,2)</f>
        <v>0</v>
      </c>
      <c r="P373" s="252">
        <v>0</v>
      </c>
      <c r="Q373" s="252">
        <f>ROUND(E373*P373,2)</f>
        <v>0</v>
      </c>
      <c r="R373" s="254"/>
      <c r="S373" s="254" t="s">
        <v>160</v>
      </c>
      <c r="T373" s="255" t="s">
        <v>202</v>
      </c>
      <c r="U373" s="226">
        <v>0.35</v>
      </c>
      <c r="V373" s="226">
        <f>ROUND(E373*U373,2)</f>
        <v>0.35</v>
      </c>
      <c r="W373" s="226"/>
      <c r="X373" s="226" t="s">
        <v>161</v>
      </c>
      <c r="Y373" s="215"/>
      <c r="Z373" s="215"/>
      <c r="AA373" s="215"/>
      <c r="AB373" s="215"/>
      <c r="AC373" s="215"/>
      <c r="AD373" s="215"/>
      <c r="AE373" s="215"/>
      <c r="AF373" s="215"/>
      <c r="AG373" s="215" t="s">
        <v>608</v>
      </c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</row>
    <row r="374" spans="1:60" outlineLevel="1">
      <c r="A374" s="249">
        <v>158</v>
      </c>
      <c r="B374" s="250" t="s">
        <v>638</v>
      </c>
      <c r="C374" s="264" t="s">
        <v>639</v>
      </c>
      <c r="D374" s="251" t="s">
        <v>308</v>
      </c>
      <c r="E374" s="252">
        <v>1</v>
      </c>
      <c r="F374" s="253"/>
      <c r="G374" s="254">
        <f>ROUND(E374*F374,2)</f>
        <v>0</v>
      </c>
      <c r="H374" s="253"/>
      <c r="I374" s="254">
        <f>ROUND(E374*H374,2)</f>
        <v>0</v>
      </c>
      <c r="J374" s="253"/>
      <c r="K374" s="254">
        <f>ROUND(E374*J374,2)</f>
        <v>0</v>
      </c>
      <c r="L374" s="254">
        <v>15</v>
      </c>
      <c r="M374" s="254">
        <f>G374*(1+L374/100)</f>
        <v>0</v>
      </c>
      <c r="N374" s="252">
        <v>0</v>
      </c>
      <c r="O374" s="252">
        <f>ROUND(E374*N374,2)</f>
        <v>0</v>
      </c>
      <c r="P374" s="252">
        <v>0</v>
      </c>
      <c r="Q374" s="252">
        <f>ROUND(E374*P374,2)</f>
        <v>0</v>
      </c>
      <c r="R374" s="254"/>
      <c r="S374" s="254" t="s">
        <v>201</v>
      </c>
      <c r="T374" s="255" t="s">
        <v>202</v>
      </c>
      <c r="U374" s="226">
        <v>0</v>
      </c>
      <c r="V374" s="226">
        <f>ROUND(E374*U374,2)</f>
        <v>0</v>
      </c>
      <c r="W374" s="226"/>
      <c r="X374" s="226" t="s">
        <v>161</v>
      </c>
      <c r="Y374" s="215"/>
      <c r="Z374" s="215"/>
      <c r="AA374" s="215"/>
      <c r="AB374" s="215"/>
      <c r="AC374" s="215"/>
      <c r="AD374" s="215"/>
      <c r="AE374" s="215"/>
      <c r="AF374" s="215"/>
      <c r="AG374" s="215" t="s">
        <v>608</v>
      </c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</row>
    <row r="375" spans="1:60" ht="20.399999999999999" outlineLevel="1">
      <c r="A375" s="249">
        <v>159</v>
      </c>
      <c r="B375" s="250" t="s">
        <v>640</v>
      </c>
      <c r="C375" s="264" t="s">
        <v>641</v>
      </c>
      <c r="D375" s="251" t="s">
        <v>186</v>
      </c>
      <c r="E375" s="252">
        <v>15</v>
      </c>
      <c r="F375" s="253"/>
      <c r="G375" s="254">
        <f>ROUND(E375*F375,2)</f>
        <v>0</v>
      </c>
      <c r="H375" s="253"/>
      <c r="I375" s="254">
        <f>ROUND(E375*H375,2)</f>
        <v>0</v>
      </c>
      <c r="J375" s="253"/>
      <c r="K375" s="254">
        <f>ROUND(E375*J375,2)</f>
        <v>0</v>
      </c>
      <c r="L375" s="254">
        <v>15</v>
      </c>
      <c r="M375" s="254">
        <f>G375*(1+L375/100)</f>
        <v>0</v>
      </c>
      <c r="N375" s="252">
        <v>6.4000000000000005E-4</v>
      </c>
      <c r="O375" s="252">
        <f>ROUND(E375*N375,2)</f>
        <v>0.01</v>
      </c>
      <c r="P375" s="252">
        <v>0</v>
      </c>
      <c r="Q375" s="252">
        <f>ROUND(E375*P375,2)</f>
        <v>0</v>
      </c>
      <c r="R375" s="254"/>
      <c r="S375" s="254" t="s">
        <v>201</v>
      </c>
      <c r="T375" s="255" t="s">
        <v>160</v>
      </c>
      <c r="U375" s="226">
        <v>6.2700000000000006E-2</v>
      </c>
      <c r="V375" s="226">
        <f>ROUND(E375*U375,2)</f>
        <v>0.94</v>
      </c>
      <c r="W375" s="226"/>
      <c r="X375" s="226" t="s">
        <v>161</v>
      </c>
      <c r="Y375" s="215"/>
      <c r="Z375" s="215"/>
      <c r="AA375" s="215"/>
      <c r="AB375" s="215"/>
      <c r="AC375" s="215"/>
      <c r="AD375" s="215"/>
      <c r="AE375" s="215"/>
      <c r="AF375" s="215"/>
      <c r="AG375" s="215" t="s">
        <v>608</v>
      </c>
      <c r="AH375" s="215"/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</row>
    <row r="376" spans="1:60" outlineLevel="1">
      <c r="A376" s="249">
        <v>160</v>
      </c>
      <c r="B376" s="250" t="s">
        <v>642</v>
      </c>
      <c r="C376" s="264" t="s">
        <v>643</v>
      </c>
      <c r="D376" s="251" t="s">
        <v>327</v>
      </c>
      <c r="E376" s="252">
        <v>6</v>
      </c>
      <c r="F376" s="253"/>
      <c r="G376" s="254">
        <f>ROUND(E376*F376,2)</f>
        <v>0</v>
      </c>
      <c r="H376" s="253"/>
      <c r="I376" s="254">
        <f>ROUND(E376*H376,2)</f>
        <v>0</v>
      </c>
      <c r="J376" s="253"/>
      <c r="K376" s="254">
        <f>ROUND(E376*J376,2)</f>
        <v>0</v>
      </c>
      <c r="L376" s="254">
        <v>15</v>
      </c>
      <c r="M376" s="254">
        <f>G376*(1+L376/100)</f>
        <v>0</v>
      </c>
      <c r="N376" s="252">
        <v>0</v>
      </c>
      <c r="O376" s="252">
        <f>ROUND(E376*N376,2)</f>
        <v>0</v>
      </c>
      <c r="P376" s="252">
        <v>0</v>
      </c>
      <c r="Q376" s="252">
        <f>ROUND(E376*P376,2)</f>
        <v>0</v>
      </c>
      <c r="R376" s="254"/>
      <c r="S376" s="254" t="s">
        <v>201</v>
      </c>
      <c r="T376" s="255" t="s">
        <v>202</v>
      </c>
      <c r="U376" s="226">
        <v>0</v>
      </c>
      <c r="V376" s="226">
        <f>ROUND(E376*U376,2)</f>
        <v>0</v>
      </c>
      <c r="W376" s="226"/>
      <c r="X376" s="226" t="s">
        <v>161</v>
      </c>
      <c r="Y376" s="215"/>
      <c r="Z376" s="215"/>
      <c r="AA376" s="215"/>
      <c r="AB376" s="215"/>
      <c r="AC376" s="215"/>
      <c r="AD376" s="215"/>
      <c r="AE376" s="215"/>
      <c r="AF376" s="215"/>
      <c r="AG376" s="215" t="s">
        <v>608</v>
      </c>
      <c r="AH376" s="215"/>
      <c r="AI376" s="215"/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</row>
    <row r="377" spans="1:60" outlineLevel="1">
      <c r="A377" s="249">
        <v>161</v>
      </c>
      <c r="B377" s="250" t="s">
        <v>644</v>
      </c>
      <c r="C377" s="264" t="s">
        <v>645</v>
      </c>
      <c r="D377" s="251" t="s">
        <v>327</v>
      </c>
      <c r="E377" s="252">
        <v>5</v>
      </c>
      <c r="F377" s="253"/>
      <c r="G377" s="254">
        <f>ROUND(E377*F377,2)</f>
        <v>0</v>
      </c>
      <c r="H377" s="253"/>
      <c r="I377" s="254">
        <f>ROUND(E377*H377,2)</f>
        <v>0</v>
      </c>
      <c r="J377" s="253"/>
      <c r="K377" s="254">
        <f>ROUND(E377*J377,2)</f>
        <v>0</v>
      </c>
      <c r="L377" s="254">
        <v>15</v>
      </c>
      <c r="M377" s="254">
        <f>G377*(1+L377/100)</f>
        <v>0</v>
      </c>
      <c r="N377" s="252">
        <v>0</v>
      </c>
      <c r="O377" s="252">
        <f>ROUND(E377*N377,2)</f>
        <v>0</v>
      </c>
      <c r="P377" s="252">
        <v>0</v>
      </c>
      <c r="Q377" s="252">
        <f>ROUND(E377*P377,2)</f>
        <v>0</v>
      </c>
      <c r="R377" s="254"/>
      <c r="S377" s="254" t="s">
        <v>201</v>
      </c>
      <c r="T377" s="255" t="s">
        <v>202</v>
      </c>
      <c r="U377" s="226">
        <v>0</v>
      </c>
      <c r="V377" s="226">
        <f>ROUND(E377*U377,2)</f>
        <v>0</v>
      </c>
      <c r="W377" s="226"/>
      <c r="X377" s="226" t="s">
        <v>161</v>
      </c>
      <c r="Y377" s="215"/>
      <c r="Z377" s="215"/>
      <c r="AA377" s="215"/>
      <c r="AB377" s="215"/>
      <c r="AC377" s="215"/>
      <c r="AD377" s="215"/>
      <c r="AE377" s="215"/>
      <c r="AF377" s="215"/>
      <c r="AG377" s="215" t="s">
        <v>608</v>
      </c>
      <c r="AH377" s="215"/>
      <c r="AI377" s="215"/>
      <c r="AJ377" s="215"/>
      <c r="AK377" s="215"/>
      <c r="AL377" s="215"/>
      <c r="AM377" s="215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5"/>
      <c r="AX377" s="215"/>
      <c r="AY377" s="215"/>
      <c r="AZ377" s="215"/>
      <c r="BA377" s="215"/>
      <c r="BB377" s="215"/>
      <c r="BC377" s="215"/>
      <c r="BD377" s="215"/>
      <c r="BE377" s="215"/>
      <c r="BF377" s="215"/>
      <c r="BG377" s="215"/>
      <c r="BH377" s="215"/>
    </row>
    <row r="378" spans="1:60" outlineLevel="1">
      <c r="A378" s="249">
        <v>162</v>
      </c>
      <c r="B378" s="250" t="s">
        <v>646</v>
      </c>
      <c r="C378" s="264" t="s">
        <v>647</v>
      </c>
      <c r="D378" s="251" t="s">
        <v>308</v>
      </c>
      <c r="E378" s="252">
        <v>1</v>
      </c>
      <c r="F378" s="253"/>
      <c r="G378" s="254">
        <f>ROUND(E378*F378,2)</f>
        <v>0</v>
      </c>
      <c r="H378" s="253"/>
      <c r="I378" s="254">
        <f>ROUND(E378*H378,2)</f>
        <v>0</v>
      </c>
      <c r="J378" s="253"/>
      <c r="K378" s="254">
        <f>ROUND(E378*J378,2)</f>
        <v>0</v>
      </c>
      <c r="L378" s="254">
        <v>15</v>
      </c>
      <c r="M378" s="254">
        <f>G378*(1+L378/100)</f>
        <v>0</v>
      </c>
      <c r="N378" s="252">
        <v>0</v>
      </c>
      <c r="O378" s="252">
        <f>ROUND(E378*N378,2)</f>
        <v>0</v>
      </c>
      <c r="P378" s="252">
        <v>0</v>
      </c>
      <c r="Q378" s="252">
        <f>ROUND(E378*P378,2)</f>
        <v>0</v>
      </c>
      <c r="R378" s="254"/>
      <c r="S378" s="254" t="s">
        <v>201</v>
      </c>
      <c r="T378" s="255" t="s">
        <v>202</v>
      </c>
      <c r="U378" s="226">
        <v>0</v>
      </c>
      <c r="V378" s="226">
        <f>ROUND(E378*U378,2)</f>
        <v>0</v>
      </c>
      <c r="W378" s="226"/>
      <c r="X378" s="226" t="s">
        <v>161</v>
      </c>
      <c r="Y378" s="215"/>
      <c r="Z378" s="215"/>
      <c r="AA378" s="215"/>
      <c r="AB378" s="215"/>
      <c r="AC378" s="215"/>
      <c r="AD378" s="215"/>
      <c r="AE378" s="215"/>
      <c r="AF378" s="215"/>
      <c r="AG378" s="215" t="s">
        <v>608</v>
      </c>
      <c r="AH378" s="215"/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</row>
    <row r="379" spans="1:60" ht="30.6" outlineLevel="1">
      <c r="A379" s="249">
        <v>163</v>
      </c>
      <c r="B379" s="250" t="s">
        <v>648</v>
      </c>
      <c r="C379" s="264" t="s">
        <v>649</v>
      </c>
      <c r="D379" s="251" t="s">
        <v>186</v>
      </c>
      <c r="E379" s="252">
        <v>15</v>
      </c>
      <c r="F379" s="253"/>
      <c r="G379" s="254">
        <f>ROUND(E379*F379,2)</f>
        <v>0</v>
      </c>
      <c r="H379" s="253"/>
      <c r="I379" s="254">
        <f>ROUND(E379*H379,2)</f>
        <v>0</v>
      </c>
      <c r="J379" s="253"/>
      <c r="K379" s="254">
        <f>ROUND(E379*J379,2)</f>
        <v>0</v>
      </c>
      <c r="L379" s="254">
        <v>15</v>
      </c>
      <c r="M379" s="254">
        <f>G379*(1+L379/100)</f>
        <v>0</v>
      </c>
      <c r="N379" s="252">
        <v>8.0000000000000007E-5</v>
      </c>
      <c r="O379" s="252">
        <f>ROUND(E379*N379,2)</f>
        <v>0</v>
      </c>
      <c r="P379" s="252">
        <v>0</v>
      </c>
      <c r="Q379" s="252">
        <f>ROUND(E379*P379,2)</f>
        <v>0</v>
      </c>
      <c r="R379" s="254" t="s">
        <v>209</v>
      </c>
      <c r="S379" s="254" t="s">
        <v>160</v>
      </c>
      <c r="T379" s="255" t="s">
        <v>202</v>
      </c>
      <c r="U379" s="226">
        <v>0</v>
      </c>
      <c r="V379" s="226">
        <f>ROUND(E379*U379,2)</f>
        <v>0</v>
      </c>
      <c r="W379" s="226"/>
      <c r="X379" s="226" t="s">
        <v>203</v>
      </c>
      <c r="Y379" s="215"/>
      <c r="Z379" s="215"/>
      <c r="AA379" s="215"/>
      <c r="AB379" s="215"/>
      <c r="AC379" s="215"/>
      <c r="AD379" s="215"/>
      <c r="AE379" s="215"/>
      <c r="AF379" s="215"/>
      <c r="AG379" s="215" t="s">
        <v>395</v>
      </c>
      <c r="AH379" s="215"/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5"/>
      <c r="AY379" s="215"/>
      <c r="AZ379" s="215"/>
      <c r="BA379" s="215"/>
      <c r="BB379" s="215"/>
      <c r="BC379" s="215"/>
      <c r="BD379" s="215"/>
      <c r="BE379" s="215"/>
      <c r="BF379" s="215"/>
      <c r="BG379" s="215"/>
      <c r="BH379" s="215"/>
    </row>
    <row r="380" spans="1:60" ht="30.6" outlineLevel="1">
      <c r="A380" s="249">
        <v>164</v>
      </c>
      <c r="B380" s="250" t="s">
        <v>650</v>
      </c>
      <c r="C380" s="264" t="s">
        <v>651</v>
      </c>
      <c r="D380" s="251" t="s">
        <v>186</v>
      </c>
      <c r="E380" s="252">
        <v>2</v>
      </c>
      <c r="F380" s="253"/>
      <c r="G380" s="254">
        <f>ROUND(E380*F380,2)</f>
        <v>0</v>
      </c>
      <c r="H380" s="253"/>
      <c r="I380" s="254">
        <f>ROUND(E380*H380,2)</f>
        <v>0</v>
      </c>
      <c r="J380" s="253"/>
      <c r="K380" s="254">
        <f>ROUND(E380*J380,2)</f>
        <v>0</v>
      </c>
      <c r="L380" s="254">
        <v>15</v>
      </c>
      <c r="M380" s="254">
        <f>G380*(1+L380/100)</f>
        <v>0</v>
      </c>
      <c r="N380" s="252">
        <v>6.0000000000000002E-5</v>
      </c>
      <c r="O380" s="252">
        <f>ROUND(E380*N380,2)</f>
        <v>0</v>
      </c>
      <c r="P380" s="252">
        <v>0</v>
      </c>
      <c r="Q380" s="252">
        <f>ROUND(E380*P380,2)</f>
        <v>0</v>
      </c>
      <c r="R380" s="254" t="s">
        <v>209</v>
      </c>
      <c r="S380" s="254" t="s">
        <v>160</v>
      </c>
      <c r="T380" s="255" t="s">
        <v>202</v>
      </c>
      <c r="U380" s="226">
        <v>0</v>
      </c>
      <c r="V380" s="226">
        <f>ROUND(E380*U380,2)</f>
        <v>0</v>
      </c>
      <c r="W380" s="226"/>
      <c r="X380" s="226" t="s">
        <v>203</v>
      </c>
      <c r="Y380" s="215"/>
      <c r="Z380" s="215"/>
      <c r="AA380" s="215"/>
      <c r="AB380" s="215"/>
      <c r="AC380" s="215"/>
      <c r="AD380" s="215"/>
      <c r="AE380" s="215"/>
      <c r="AF380" s="215"/>
      <c r="AG380" s="215" t="s">
        <v>395</v>
      </c>
      <c r="AH380" s="215"/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5"/>
      <c r="AY380" s="215"/>
      <c r="AZ380" s="215"/>
      <c r="BA380" s="215"/>
      <c r="BB380" s="215"/>
      <c r="BC380" s="215"/>
      <c r="BD380" s="215"/>
      <c r="BE380" s="215"/>
      <c r="BF380" s="215"/>
      <c r="BG380" s="215"/>
      <c r="BH380" s="215"/>
    </row>
    <row r="381" spans="1:60" outlineLevel="1">
      <c r="A381" s="249">
        <v>165</v>
      </c>
      <c r="B381" s="250" t="s">
        <v>652</v>
      </c>
      <c r="C381" s="264" t="s">
        <v>653</v>
      </c>
      <c r="D381" s="251" t="s">
        <v>176</v>
      </c>
      <c r="E381" s="252">
        <v>9</v>
      </c>
      <c r="F381" s="253"/>
      <c r="G381" s="254">
        <f>ROUND(E381*F381,2)</f>
        <v>0</v>
      </c>
      <c r="H381" s="253"/>
      <c r="I381" s="254">
        <f>ROUND(E381*H381,2)</f>
        <v>0</v>
      </c>
      <c r="J381" s="253"/>
      <c r="K381" s="254">
        <f>ROUND(E381*J381,2)</f>
        <v>0</v>
      </c>
      <c r="L381" s="254">
        <v>15</v>
      </c>
      <c r="M381" s="254">
        <f>G381*(1+L381/100)</f>
        <v>0</v>
      </c>
      <c r="N381" s="252">
        <v>1.0000000000000001E-5</v>
      </c>
      <c r="O381" s="252">
        <f>ROUND(E381*N381,2)</f>
        <v>0</v>
      </c>
      <c r="P381" s="252">
        <v>0</v>
      </c>
      <c r="Q381" s="252">
        <f>ROUND(E381*P381,2)</f>
        <v>0</v>
      </c>
      <c r="R381" s="254" t="s">
        <v>209</v>
      </c>
      <c r="S381" s="254" t="s">
        <v>160</v>
      </c>
      <c r="T381" s="255" t="s">
        <v>202</v>
      </c>
      <c r="U381" s="226">
        <v>0</v>
      </c>
      <c r="V381" s="226">
        <f>ROUND(E381*U381,2)</f>
        <v>0</v>
      </c>
      <c r="W381" s="226"/>
      <c r="X381" s="226" t="s">
        <v>203</v>
      </c>
      <c r="Y381" s="215"/>
      <c r="Z381" s="215"/>
      <c r="AA381" s="215"/>
      <c r="AB381" s="215"/>
      <c r="AC381" s="215"/>
      <c r="AD381" s="215"/>
      <c r="AE381" s="215"/>
      <c r="AF381" s="215"/>
      <c r="AG381" s="215" t="s">
        <v>395</v>
      </c>
      <c r="AH381" s="215"/>
      <c r="AI381" s="215"/>
      <c r="AJ381" s="215"/>
      <c r="AK381" s="215"/>
      <c r="AL381" s="215"/>
      <c r="AM381" s="215"/>
      <c r="AN381" s="215"/>
      <c r="AO381" s="215"/>
      <c r="AP381" s="215"/>
      <c r="AQ381" s="215"/>
      <c r="AR381" s="215"/>
      <c r="AS381" s="215"/>
      <c r="AT381" s="215"/>
      <c r="AU381" s="215"/>
      <c r="AV381" s="215"/>
      <c r="AW381" s="215"/>
      <c r="AX381" s="215"/>
      <c r="AY381" s="215"/>
      <c r="AZ381" s="215"/>
      <c r="BA381" s="215"/>
      <c r="BB381" s="215"/>
      <c r="BC381" s="215"/>
      <c r="BD381" s="215"/>
      <c r="BE381" s="215"/>
      <c r="BF381" s="215"/>
      <c r="BG381" s="215"/>
      <c r="BH381" s="215"/>
    </row>
    <row r="382" spans="1:60" outlineLevel="1">
      <c r="A382" s="249">
        <v>166</v>
      </c>
      <c r="B382" s="250" t="s">
        <v>654</v>
      </c>
      <c r="C382" s="264" t="s">
        <v>655</v>
      </c>
      <c r="D382" s="251" t="s">
        <v>176</v>
      </c>
      <c r="E382" s="252">
        <v>2</v>
      </c>
      <c r="F382" s="253"/>
      <c r="G382" s="254">
        <f>ROUND(E382*F382,2)</f>
        <v>0</v>
      </c>
      <c r="H382" s="253"/>
      <c r="I382" s="254">
        <f>ROUND(E382*H382,2)</f>
        <v>0</v>
      </c>
      <c r="J382" s="253"/>
      <c r="K382" s="254">
        <f>ROUND(E382*J382,2)</f>
        <v>0</v>
      </c>
      <c r="L382" s="254">
        <v>15</v>
      </c>
      <c r="M382" s="254">
        <f>G382*(1+L382/100)</f>
        <v>0</v>
      </c>
      <c r="N382" s="252">
        <v>2.4000000000000001E-4</v>
      </c>
      <c r="O382" s="252">
        <f>ROUND(E382*N382,2)</f>
        <v>0</v>
      </c>
      <c r="P382" s="252">
        <v>0</v>
      </c>
      <c r="Q382" s="252">
        <f>ROUND(E382*P382,2)</f>
        <v>0</v>
      </c>
      <c r="R382" s="254" t="s">
        <v>209</v>
      </c>
      <c r="S382" s="254" t="s">
        <v>160</v>
      </c>
      <c r="T382" s="255" t="s">
        <v>202</v>
      </c>
      <c r="U382" s="226">
        <v>0</v>
      </c>
      <c r="V382" s="226">
        <f>ROUND(E382*U382,2)</f>
        <v>0</v>
      </c>
      <c r="W382" s="226"/>
      <c r="X382" s="226" t="s">
        <v>203</v>
      </c>
      <c r="Y382" s="215"/>
      <c r="Z382" s="215"/>
      <c r="AA382" s="215"/>
      <c r="AB382" s="215"/>
      <c r="AC382" s="215"/>
      <c r="AD382" s="215"/>
      <c r="AE382" s="215"/>
      <c r="AF382" s="215"/>
      <c r="AG382" s="215" t="s">
        <v>395</v>
      </c>
      <c r="AH382" s="215"/>
      <c r="AI382" s="215"/>
      <c r="AJ382" s="215"/>
      <c r="AK382" s="215"/>
      <c r="AL382" s="215"/>
      <c r="AM382" s="215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5"/>
      <c r="AY382" s="215"/>
      <c r="AZ382" s="215"/>
      <c r="BA382" s="215"/>
      <c r="BB382" s="215"/>
      <c r="BC382" s="215"/>
      <c r="BD382" s="215"/>
      <c r="BE382" s="215"/>
      <c r="BF382" s="215"/>
      <c r="BG382" s="215"/>
      <c r="BH382" s="215"/>
    </row>
    <row r="383" spans="1:60" outlineLevel="1">
      <c r="A383" s="249">
        <v>167</v>
      </c>
      <c r="B383" s="250" t="s">
        <v>656</v>
      </c>
      <c r="C383" s="264" t="s">
        <v>657</v>
      </c>
      <c r="D383" s="251" t="s">
        <v>176</v>
      </c>
      <c r="E383" s="252">
        <v>11</v>
      </c>
      <c r="F383" s="253"/>
      <c r="G383" s="254">
        <f>ROUND(E383*F383,2)</f>
        <v>0</v>
      </c>
      <c r="H383" s="253"/>
      <c r="I383" s="254">
        <f>ROUND(E383*H383,2)</f>
        <v>0</v>
      </c>
      <c r="J383" s="253"/>
      <c r="K383" s="254">
        <f>ROUND(E383*J383,2)</f>
        <v>0</v>
      </c>
      <c r="L383" s="254">
        <v>15</v>
      </c>
      <c r="M383" s="254">
        <f>G383*(1+L383/100)</f>
        <v>0</v>
      </c>
      <c r="N383" s="252">
        <v>1.0000000000000001E-5</v>
      </c>
      <c r="O383" s="252">
        <f>ROUND(E383*N383,2)</f>
        <v>0</v>
      </c>
      <c r="P383" s="252">
        <v>0</v>
      </c>
      <c r="Q383" s="252">
        <f>ROUND(E383*P383,2)</f>
        <v>0</v>
      </c>
      <c r="R383" s="254" t="s">
        <v>209</v>
      </c>
      <c r="S383" s="254" t="s">
        <v>160</v>
      </c>
      <c r="T383" s="255" t="s">
        <v>202</v>
      </c>
      <c r="U383" s="226">
        <v>0</v>
      </c>
      <c r="V383" s="226">
        <f>ROUND(E383*U383,2)</f>
        <v>0</v>
      </c>
      <c r="W383" s="226"/>
      <c r="X383" s="226" t="s">
        <v>203</v>
      </c>
      <c r="Y383" s="215"/>
      <c r="Z383" s="215"/>
      <c r="AA383" s="215"/>
      <c r="AB383" s="215"/>
      <c r="AC383" s="215"/>
      <c r="AD383" s="215"/>
      <c r="AE383" s="215"/>
      <c r="AF383" s="215"/>
      <c r="AG383" s="215" t="s">
        <v>395</v>
      </c>
      <c r="AH383" s="215"/>
      <c r="AI383" s="215"/>
      <c r="AJ383" s="215"/>
      <c r="AK383" s="215"/>
      <c r="AL383" s="215"/>
      <c r="AM383" s="215"/>
      <c r="AN383" s="215"/>
      <c r="AO383" s="215"/>
      <c r="AP383" s="215"/>
      <c r="AQ383" s="215"/>
      <c r="AR383" s="215"/>
      <c r="AS383" s="215"/>
      <c r="AT383" s="215"/>
      <c r="AU383" s="215"/>
      <c r="AV383" s="215"/>
      <c r="AW383" s="215"/>
      <c r="AX383" s="215"/>
      <c r="AY383" s="215"/>
      <c r="AZ383" s="215"/>
      <c r="BA383" s="215"/>
      <c r="BB383" s="215"/>
      <c r="BC383" s="215"/>
      <c r="BD383" s="215"/>
      <c r="BE383" s="215"/>
      <c r="BF383" s="215"/>
      <c r="BG383" s="215"/>
      <c r="BH383" s="215"/>
    </row>
    <row r="384" spans="1:60" outlineLevel="1">
      <c r="A384" s="249">
        <v>168</v>
      </c>
      <c r="B384" s="250" t="s">
        <v>658</v>
      </c>
      <c r="C384" s="264" t="s">
        <v>659</v>
      </c>
      <c r="D384" s="251" t="s">
        <v>176</v>
      </c>
      <c r="E384" s="252">
        <v>11</v>
      </c>
      <c r="F384" s="253"/>
      <c r="G384" s="254">
        <f>ROUND(E384*F384,2)</f>
        <v>0</v>
      </c>
      <c r="H384" s="253"/>
      <c r="I384" s="254">
        <f>ROUND(E384*H384,2)</f>
        <v>0</v>
      </c>
      <c r="J384" s="253"/>
      <c r="K384" s="254">
        <f>ROUND(E384*J384,2)</f>
        <v>0</v>
      </c>
      <c r="L384" s="254">
        <v>15</v>
      </c>
      <c r="M384" s="254">
        <f>G384*(1+L384/100)</f>
        <v>0</v>
      </c>
      <c r="N384" s="252">
        <v>5.0000000000000002E-5</v>
      </c>
      <c r="O384" s="252">
        <f>ROUND(E384*N384,2)</f>
        <v>0</v>
      </c>
      <c r="P384" s="252">
        <v>0</v>
      </c>
      <c r="Q384" s="252">
        <f>ROUND(E384*P384,2)</f>
        <v>0</v>
      </c>
      <c r="R384" s="254" t="s">
        <v>209</v>
      </c>
      <c r="S384" s="254" t="s">
        <v>160</v>
      </c>
      <c r="T384" s="255" t="s">
        <v>202</v>
      </c>
      <c r="U384" s="226">
        <v>0</v>
      </c>
      <c r="V384" s="226">
        <f>ROUND(E384*U384,2)</f>
        <v>0</v>
      </c>
      <c r="W384" s="226"/>
      <c r="X384" s="226" t="s">
        <v>203</v>
      </c>
      <c r="Y384" s="215"/>
      <c r="Z384" s="215"/>
      <c r="AA384" s="215"/>
      <c r="AB384" s="215"/>
      <c r="AC384" s="215"/>
      <c r="AD384" s="215"/>
      <c r="AE384" s="215"/>
      <c r="AF384" s="215"/>
      <c r="AG384" s="215" t="s">
        <v>395</v>
      </c>
      <c r="AH384" s="215"/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15"/>
      <c r="BB384" s="215"/>
      <c r="BC384" s="215"/>
      <c r="BD384" s="215"/>
      <c r="BE384" s="215"/>
      <c r="BF384" s="215"/>
      <c r="BG384" s="215"/>
      <c r="BH384" s="215"/>
    </row>
    <row r="385" spans="1:60" outlineLevel="1">
      <c r="A385" s="249">
        <v>169</v>
      </c>
      <c r="B385" s="250" t="s">
        <v>660</v>
      </c>
      <c r="C385" s="264" t="s">
        <v>661</v>
      </c>
      <c r="D385" s="251" t="s">
        <v>176</v>
      </c>
      <c r="E385" s="252">
        <v>2</v>
      </c>
      <c r="F385" s="253"/>
      <c r="G385" s="254">
        <f>ROUND(E385*F385,2)</f>
        <v>0</v>
      </c>
      <c r="H385" s="253"/>
      <c r="I385" s="254">
        <f>ROUND(E385*H385,2)</f>
        <v>0</v>
      </c>
      <c r="J385" s="253"/>
      <c r="K385" s="254">
        <f>ROUND(E385*J385,2)</f>
        <v>0</v>
      </c>
      <c r="L385" s="254">
        <v>15</v>
      </c>
      <c r="M385" s="254">
        <f>G385*(1+L385/100)</f>
        <v>0</v>
      </c>
      <c r="N385" s="252">
        <v>0</v>
      </c>
      <c r="O385" s="252">
        <f>ROUND(E385*N385,2)</f>
        <v>0</v>
      </c>
      <c r="P385" s="252">
        <v>0</v>
      </c>
      <c r="Q385" s="252">
        <f>ROUND(E385*P385,2)</f>
        <v>0</v>
      </c>
      <c r="R385" s="254" t="s">
        <v>209</v>
      </c>
      <c r="S385" s="254" t="s">
        <v>160</v>
      </c>
      <c r="T385" s="255" t="s">
        <v>202</v>
      </c>
      <c r="U385" s="226">
        <v>0</v>
      </c>
      <c r="V385" s="226">
        <f>ROUND(E385*U385,2)</f>
        <v>0</v>
      </c>
      <c r="W385" s="226"/>
      <c r="X385" s="226" t="s">
        <v>203</v>
      </c>
      <c r="Y385" s="215"/>
      <c r="Z385" s="215"/>
      <c r="AA385" s="215"/>
      <c r="AB385" s="215"/>
      <c r="AC385" s="215"/>
      <c r="AD385" s="215"/>
      <c r="AE385" s="215"/>
      <c r="AF385" s="215"/>
      <c r="AG385" s="215" t="s">
        <v>395</v>
      </c>
      <c r="AH385" s="215"/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</row>
    <row r="386" spans="1:60" outlineLevel="1">
      <c r="A386" s="249">
        <v>170</v>
      </c>
      <c r="B386" s="250" t="s">
        <v>662</v>
      </c>
      <c r="C386" s="264" t="s">
        <v>663</v>
      </c>
      <c r="D386" s="251" t="s">
        <v>176</v>
      </c>
      <c r="E386" s="252">
        <v>25</v>
      </c>
      <c r="F386" s="253"/>
      <c r="G386" s="254">
        <f>ROUND(E386*F386,2)</f>
        <v>0</v>
      </c>
      <c r="H386" s="253"/>
      <c r="I386" s="254">
        <f>ROUND(E386*H386,2)</f>
        <v>0</v>
      </c>
      <c r="J386" s="253"/>
      <c r="K386" s="254">
        <f>ROUND(E386*J386,2)</f>
        <v>0</v>
      </c>
      <c r="L386" s="254">
        <v>15</v>
      </c>
      <c r="M386" s="254">
        <f>G386*(1+L386/100)</f>
        <v>0</v>
      </c>
      <c r="N386" s="252">
        <v>4.0000000000000003E-5</v>
      </c>
      <c r="O386" s="252">
        <f>ROUND(E386*N386,2)</f>
        <v>0</v>
      </c>
      <c r="P386" s="252">
        <v>0</v>
      </c>
      <c r="Q386" s="252">
        <f>ROUND(E386*P386,2)</f>
        <v>0</v>
      </c>
      <c r="R386" s="254" t="s">
        <v>209</v>
      </c>
      <c r="S386" s="254" t="s">
        <v>160</v>
      </c>
      <c r="T386" s="255" t="s">
        <v>202</v>
      </c>
      <c r="U386" s="226">
        <v>0</v>
      </c>
      <c r="V386" s="226">
        <f>ROUND(E386*U386,2)</f>
        <v>0</v>
      </c>
      <c r="W386" s="226"/>
      <c r="X386" s="226" t="s">
        <v>203</v>
      </c>
      <c r="Y386" s="215"/>
      <c r="Z386" s="215"/>
      <c r="AA386" s="215"/>
      <c r="AB386" s="215"/>
      <c r="AC386" s="215"/>
      <c r="AD386" s="215"/>
      <c r="AE386" s="215"/>
      <c r="AF386" s="215"/>
      <c r="AG386" s="215" t="s">
        <v>395</v>
      </c>
      <c r="AH386" s="215"/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</row>
    <row r="387" spans="1:60" ht="30.6" outlineLevel="1">
      <c r="A387" s="249">
        <v>171</v>
      </c>
      <c r="B387" s="250" t="s">
        <v>664</v>
      </c>
      <c r="C387" s="264" t="s">
        <v>665</v>
      </c>
      <c r="D387" s="251" t="s">
        <v>176</v>
      </c>
      <c r="E387" s="252">
        <v>5</v>
      </c>
      <c r="F387" s="253"/>
      <c r="G387" s="254">
        <f>ROUND(E387*F387,2)</f>
        <v>0</v>
      </c>
      <c r="H387" s="253"/>
      <c r="I387" s="254">
        <f>ROUND(E387*H387,2)</f>
        <v>0</v>
      </c>
      <c r="J387" s="253"/>
      <c r="K387" s="254">
        <f>ROUND(E387*J387,2)</f>
        <v>0</v>
      </c>
      <c r="L387" s="254">
        <v>15</v>
      </c>
      <c r="M387" s="254">
        <f>G387*(1+L387/100)</f>
        <v>0</v>
      </c>
      <c r="N387" s="252">
        <v>4.0000000000000001E-3</v>
      </c>
      <c r="O387" s="252">
        <f>ROUND(E387*N387,2)</f>
        <v>0.02</v>
      </c>
      <c r="P387" s="252">
        <v>0</v>
      </c>
      <c r="Q387" s="252">
        <f>ROUND(E387*P387,2)</f>
        <v>0</v>
      </c>
      <c r="R387" s="254" t="s">
        <v>209</v>
      </c>
      <c r="S387" s="254" t="s">
        <v>160</v>
      </c>
      <c r="T387" s="255" t="s">
        <v>202</v>
      </c>
      <c r="U387" s="226">
        <v>0</v>
      </c>
      <c r="V387" s="226">
        <f>ROUND(E387*U387,2)</f>
        <v>0</v>
      </c>
      <c r="W387" s="226"/>
      <c r="X387" s="226" t="s">
        <v>203</v>
      </c>
      <c r="Y387" s="215"/>
      <c r="Z387" s="215"/>
      <c r="AA387" s="215"/>
      <c r="AB387" s="215"/>
      <c r="AC387" s="215"/>
      <c r="AD387" s="215"/>
      <c r="AE387" s="215"/>
      <c r="AF387" s="215"/>
      <c r="AG387" s="215" t="s">
        <v>204</v>
      </c>
      <c r="AH387" s="215"/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</row>
    <row r="388" spans="1:60" outlineLevel="1">
      <c r="A388" s="249">
        <v>172</v>
      </c>
      <c r="B388" s="250" t="s">
        <v>666</v>
      </c>
      <c r="C388" s="264" t="s">
        <v>667</v>
      </c>
      <c r="D388" s="251" t="s">
        <v>176</v>
      </c>
      <c r="E388" s="252">
        <v>3</v>
      </c>
      <c r="F388" s="253"/>
      <c r="G388" s="254">
        <f>ROUND(E388*F388,2)</f>
        <v>0</v>
      </c>
      <c r="H388" s="253"/>
      <c r="I388" s="254">
        <f>ROUND(E388*H388,2)</f>
        <v>0</v>
      </c>
      <c r="J388" s="253"/>
      <c r="K388" s="254">
        <f>ROUND(E388*J388,2)</f>
        <v>0</v>
      </c>
      <c r="L388" s="254">
        <v>15</v>
      </c>
      <c r="M388" s="254">
        <f>G388*(1+L388/100)</f>
        <v>0</v>
      </c>
      <c r="N388" s="252">
        <v>4.0000000000000001E-3</v>
      </c>
      <c r="O388" s="252">
        <f>ROUND(E388*N388,2)</f>
        <v>0.01</v>
      </c>
      <c r="P388" s="252">
        <v>0</v>
      </c>
      <c r="Q388" s="252">
        <f>ROUND(E388*P388,2)</f>
        <v>0</v>
      </c>
      <c r="R388" s="254"/>
      <c r="S388" s="254" t="s">
        <v>201</v>
      </c>
      <c r="T388" s="255" t="s">
        <v>202</v>
      </c>
      <c r="U388" s="226">
        <v>0</v>
      </c>
      <c r="V388" s="226">
        <f>ROUND(E388*U388,2)</f>
        <v>0</v>
      </c>
      <c r="W388" s="226"/>
      <c r="X388" s="226" t="s">
        <v>203</v>
      </c>
      <c r="Y388" s="215"/>
      <c r="Z388" s="215"/>
      <c r="AA388" s="215"/>
      <c r="AB388" s="215"/>
      <c r="AC388" s="215"/>
      <c r="AD388" s="215"/>
      <c r="AE388" s="215"/>
      <c r="AF388" s="215"/>
      <c r="AG388" s="215" t="s">
        <v>395</v>
      </c>
      <c r="AH388" s="215"/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5"/>
      <c r="AY388" s="215"/>
      <c r="AZ388" s="215"/>
      <c r="BA388" s="215"/>
      <c r="BB388" s="215"/>
      <c r="BC388" s="215"/>
      <c r="BD388" s="215"/>
      <c r="BE388" s="215"/>
      <c r="BF388" s="215"/>
      <c r="BG388" s="215"/>
      <c r="BH388" s="215"/>
    </row>
    <row r="389" spans="1:60" outlineLevel="1">
      <c r="A389" s="249">
        <v>173</v>
      </c>
      <c r="B389" s="250" t="s">
        <v>668</v>
      </c>
      <c r="C389" s="264" t="s">
        <v>669</v>
      </c>
      <c r="D389" s="251" t="s">
        <v>176</v>
      </c>
      <c r="E389" s="252">
        <v>1</v>
      </c>
      <c r="F389" s="253"/>
      <c r="G389" s="254">
        <f>ROUND(E389*F389,2)</f>
        <v>0</v>
      </c>
      <c r="H389" s="253"/>
      <c r="I389" s="254">
        <f>ROUND(E389*H389,2)</f>
        <v>0</v>
      </c>
      <c r="J389" s="253"/>
      <c r="K389" s="254">
        <f>ROUND(E389*J389,2)</f>
        <v>0</v>
      </c>
      <c r="L389" s="254">
        <v>15</v>
      </c>
      <c r="M389" s="254">
        <f>G389*(1+L389/100)</f>
        <v>0</v>
      </c>
      <c r="N389" s="252">
        <v>2.63E-2</v>
      </c>
      <c r="O389" s="252">
        <f>ROUND(E389*N389,2)</f>
        <v>0.03</v>
      </c>
      <c r="P389" s="252">
        <v>0</v>
      </c>
      <c r="Q389" s="252">
        <f>ROUND(E389*P389,2)</f>
        <v>0</v>
      </c>
      <c r="R389" s="254"/>
      <c r="S389" s="254" t="s">
        <v>201</v>
      </c>
      <c r="T389" s="255" t="s">
        <v>202</v>
      </c>
      <c r="U389" s="226">
        <v>0</v>
      </c>
      <c r="V389" s="226">
        <f>ROUND(E389*U389,2)</f>
        <v>0</v>
      </c>
      <c r="W389" s="226"/>
      <c r="X389" s="226" t="s">
        <v>203</v>
      </c>
      <c r="Y389" s="215"/>
      <c r="Z389" s="215"/>
      <c r="AA389" s="215"/>
      <c r="AB389" s="215"/>
      <c r="AC389" s="215"/>
      <c r="AD389" s="215"/>
      <c r="AE389" s="215"/>
      <c r="AF389" s="215"/>
      <c r="AG389" s="215" t="s">
        <v>395</v>
      </c>
      <c r="AH389" s="215"/>
      <c r="AI389" s="215"/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</row>
    <row r="390" spans="1:60" ht="20.399999999999999" outlineLevel="1">
      <c r="A390" s="249">
        <v>174</v>
      </c>
      <c r="B390" s="250" t="s">
        <v>670</v>
      </c>
      <c r="C390" s="264" t="s">
        <v>671</v>
      </c>
      <c r="D390" s="251" t="s">
        <v>176</v>
      </c>
      <c r="E390" s="252">
        <v>2</v>
      </c>
      <c r="F390" s="253"/>
      <c r="G390" s="254">
        <f>ROUND(E390*F390,2)</f>
        <v>0</v>
      </c>
      <c r="H390" s="253"/>
      <c r="I390" s="254">
        <f>ROUND(E390*H390,2)</f>
        <v>0</v>
      </c>
      <c r="J390" s="253"/>
      <c r="K390" s="254">
        <f>ROUND(E390*J390,2)</f>
        <v>0</v>
      </c>
      <c r="L390" s="254">
        <v>15</v>
      </c>
      <c r="M390" s="254">
        <f>G390*(1+L390/100)</f>
        <v>0</v>
      </c>
      <c r="N390" s="252">
        <v>1.8000000000000001E-4</v>
      </c>
      <c r="O390" s="252">
        <f>ROUND(E390*N390,2)</f>
        <v>0</v>
      </c>
      <c r="P390" s="252">
        <v>0</v>
      </c>
      <c r="Q390" s="252">
        <f>ROUND(E390*P390,2)</f>
        <v>0</v>
      </c>
      <c r="R390" s="254" t="s">
        <v>209</v>
      </c>
      <c r="S390" s="254" t="s">
        <v>160</v>
      </c>
      <c r="T390" s="255" t="s">
        <v>202</v>
      </c>
      <c r="U390" s="226">
        <v>0</v>
      </c>
      <c r="V390" s="226">
        <f>ROUND(E390*U390,2)</f>
        <v>0</v>
      </c>
      <c r="W390" s="226"/>
      <c r="X390" s="226" t="s">
        <v>203</v>
      </c>
      <c r="Y390" s="215"/>
      <c r="Z390" s="215"/>
      <c r="AA390" s="215"/>
      <c r="AB390" s="215"/>
      <c r="AC390" s="215"/>
      <c r="AD390" s="215"/>
      <c r="AE390" s="215"/>
      <c r="AF390" s="215"/>
      <c r="AG390" s="215" t="s">
        <v>395</v>
      </c>
      <c r="AH390" s="215"/>
      <c r="AI390" s="215"/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</row>
    <row r="391" spans="1:60" ht="20.399999999999999" outlineLevel="1">
      <c r="A391" s="249">
        <v>175</v>
      </c>
      <c r="B391" s="250" t="s">
        <v>672</v>
      </c>
      <c r="C391" s="264" t="s">
        <v>673</v>
      </c>
      <c r="D391" s="251" t="s">
        <v>176</v>
      </c>
      <c r="E391" s="252">
        <v>3</v>
      </c>
      <c r="F391" s="253"/>
      <c r="G391" s="254">
        <f>ROUND(E391*F391,2)</f>
        <v>0</v>
      </c>
      <c r="H391" s="253"/>
      <c r="I391" s="254">
        <f>ROUND(E391*H391,2)</f>
        <v>0</v>
      </c>
      <c r="J391" s="253"/>
      <c r="K391" s="254">
        <f>ROUND(E391*J391,2)</f>
        <v>0</v>
      </c>
      <c r="L391" s="254">
        <v>15</v>
      </c>
      <c r="M391" s="254">
        <f>G391*(1+L391/100)</f>
        <v>0</v>
      </c>
      <c r="N391" s="252">
        <v>1.8000000000000001E-4</v>
      </c>
      <c r="O391" s="252">
        <f>ROUND(E391*N391,2)</f>
        <v>0</v>
      </c>
      <c r="P391" s="252">
        <v>0</v>
      </c>
      <c r="Q391" s="252">
        <f>ROUND(E391*P391,2)</f>
        <v>0</v>
      </c>
      <c r="R391" s="254" t="s">
        <v>209</v>
      </c>
      <c r="S391" s="254" t="s">
        <v>160</v>
      </c>
      <c r="T391" s="255" t="s">
        <v>202</v>
      </c>
      <c r="U391" s="226">
        <v>0</v>
      </c>
      <c r="V391" s="226">
        <f>ROUND(E391*U391,2)</f>
        <v>0</v>
      </c>
      <c r="W391" s="226"/>
      <c r="X391" s="226" t="s">
        <v>203</v>
      </c>
      <c r="Y391" s="215"/>
      <c r="Z391" s="215"/>
      <c r="AA391" s="215"/>
      <c r="AB391" s="215"/>
      <c r="AC391" s="215"/>
      <c r="AD391" s="215"/>
      <c r="AE391" s="215"/>
      <c r="AF391" s="215"/>
      <c r="AG391" s="215" t="s">
        <v>395</v>
      </c>
      <c r="AH391" s="215"/>
      <c r="AI391" s="215"/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</row>
    <row r="392" spans="1:60" ht="20.399999999999999" outlineLevel="1">
      <c r="A392" s="249">
        <v>176</v>
      </c>
      <c r="B392" s="250" t="s">
        <v>674</v>
      </c>
      <c r="C392" s="264" t="s">
        <v>675</v>
      </c>
      <c r="D392" s="251" t="s">
        <v>176</v>
      </c>
      <c r="E392" s="252">
        <v>3</v>
      </c>
      <c r="F392" s="253"/>
      <c r="G392" s="254">
        <f>ROUND(E392*F392,2)</f>
        <v>0</v>
      </c>
      <c r="H392" s="253"/>
      <c r="I392" s="254">
        <f>ROUND(E392*H392,2)</f>
        <v>0</v>
      </c>
      <c r="J392" s="253"/>
      <c r="K392" s="254">
        <f>ROUND(E392*J392,2)</f>
        <v>0</v>
      </c>
      <c r="L392" s="254">
        <v>15</v>
      </c>
      <c r="M392" s="254">
        <f>G392*(1+L392/100)</f>
        <v>0</v>
      </c>
      <c r="N392" s="252">
        <v>1.8000000000000001E-4</v>
      </c>
      <c r="O392" s="252">
        <f>ROUND(E392*N392,2)</f>
        <v>0</v>
      </c>
      <c r="P392" s="252">
        <v>0</v>
      </c>
      <c r="Q392" s="252">
        <f>ROUND(E392*P392,2)</f>
        <v>0</v>
      </c>
      <c r="R392" s="254" t="s">
        <v>209</v>
      </c>
      <c r="S392" s="254" t="s">
        <v>160</v>
      </c>
      <c r="T392" s="255" t="s">
        <v>202</v>
      </c>
      <c r="U392" s="226">
        <v>0</v>
      </c>
      <c r="V392" s="226">
        <f>ROUND(E392*U392,2)</f>
        <v>0</v>
      </c>
      <c r="W392" s="226"/>
      <c r="X392" s="226" t="s">
        <v>203</v>
      </c>
      <c r="Y392" s="215"/>
      <c r="Z392" s="215"/>
      <c r="AA392" s="215"/>
      <c r="AB392" s="215"/>
      <c r="AC392" s="215"/>
      <c r="AD392" s="215"/>
      <c r="AE392" s="215"/>
      <c r="AF392" s="215"/>
      <c r="AG392" s="215" t="s">
        <v>395</v>
      </c>
      <c r="AH392" s="215"/>
      <c r="AI392" s="215"/>
      <c r="AJ392" s="215"/>
      <c r="AK392" s="215"/>
      <c r="AL392" s="215"/>
      <c r="AM392" s="215"/>
      <c r="AN392" s="215"/>
      <c r="AO392" s="215"/>
      <c r="AP392" s="215"/>
      <c r="AQ392" s="215"/>
      <c r="AR392" s="215"/>
      <c r="AS392" s="215"/>
      <c r="AT392" s="215"/>
      <c r="AU392" s="215"/>
      <c r="AV392" s="215"/>
      <c r="AW392" s="215"/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</row>
    <row r="393" spans="1:60" ht="20.399999999999999" outlineLevel="1">
      <c r="A393" s="249">
        <v>177</v>
      </c>
      <c r="B393" s="250" t="s">
        <v>676</v>
      </c>
      <c r="C393" s="264" t="s">
        <v>677</v>
      </c>
      <c r="D393" s="251" t="s">
        <v>176</v>
      </c>
      <c r="E393" s="252">
        <v>1</v>
      </c>
      <c r="F393" s="253"/>
      <c r="G393" s="254">
        <f>ROUND(E393*F393,2)</f>
        <v>0</v>
      </c>
      <c r="H393" s="253"/>
      <c r="I393" s="254">
        <f>ROUND(E393*H393,2)</f>
        <v>0</v>
      </c>
      <c r="J393" s="253"/>
      <c r="K393" s="254">
        <f>ROUND(E393*J393,2)</f>
        <v>0</v>
      </c>
      <c r="L393" s="254">
        <v>15</v>
      </c>
      <c r="M393" s="254">
        <f>G393*(1+L393/100)</f>
        <v>0</v>
      </c>
      <c r="N393" s="252">
        <v>4.0000000000000002E-4</v>
      </c>
      <c r="O393" s="252">
        <f>ROUND(E393*N393,2)</f>
        <v>0</v>
      </c>
      <c r="P393" s="252">
        <v>0</v>
      </c>
      <c r="Q393" s="252">
        <f>ROUND(E393*P393,2)</f>
        <v>0</v>
      </c>
      <c r="R393" s="254" t="s">
        <v>209</v>
      </c>
      <c r="S393" s="254" t="s">
        <v>160</v>
      </c>
      <c r="T393" s="255" t="s">
        <v>202</v>
      </c>
      <c r="U393" s="226">
        <v>0</v>
      </c>
      <c r="V393" s="226">
        <f>ROUND(E393*U393,2)</f>
        <v>0</v>
      </c>
      <c r="W393" s="226"/>
      <c r="X393" s="226" t="s">
        <v>203</v>
      </c>
      <c r="Y393" s="215"/>
      <c r="Z393" s="215"/>
      <c r="AA393" s="215"/>
      <c r="AB393" s="215"/>
      <c r="AC393" s="215"/>
      <c r="AD393" s="215"/>
      <c r="AE393" s="215"/>
      <c r="AF393" s="215"/>
      <c r="AG393" s="215" t="s">
        <v>395</v>
      </c>
      <c r="AH393" s="215"/>
      <c r="AI393" s="215"/>
      <c r="AJ393" s="215"/>
      <c r="AK393" s="215"/>
      <c r="AL393" s="215"/>
      <c r="AM393" s="215"/>
      <c r="AN393" s="215"/>
      <c r="AO393" s="215"/>
      <c r="AP393" s="215"/>
      <c r="AQ393" s="215"/>
      <c r="AR393" s="215"/>
      <c r="AS393" s="215"/>
      <c r="AT393" s="215"/>
      <c r="AU393" s="215"/>
      <c r="AV393" s="215"/>
      <c r="AW393" s="215"/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</row>
    <row r="394" spans="1:60" ht="20.399999999999999" outlineLevel="1">
      <c r="A394" s="249">
        <v>178</v>
      </c>
      <c r="B394" s="250" t="s">
        <v>678</v>
      </c>
      <c r="C394" s="264" t="s">
        <v>679</v>
      </c>
      <c r="D394" s="251" t="s">
        <v>176</v>
      </c>
      <c r="E394" s="252">
        <v>1</v>
      </c>
      <c r="F394" s="253"/>
      <c r="G394" s="254">
        <f>ROUND(E394*F394,2)</f>
        <v>0</v>
      </c>
      <c r="H394" s="253"/>
      <c r="I394" s="254">
        <f>ROUND(E394*H394,2)</f>
        <v>0</v>
      </c>
      <c r="J394" s="253"/>
      <c r="K394" s="254">
        <f>ROUND(E394*J394,2)</f>
        <v>0</v>
      </c>
      <c r="L394" s="254">
        <v>15</v>
      </c>
      <c r="M394" s="254">
        <f>G394*(1+L394/100)</f>
        <v>0</v>
      </c>
      <c r="N394" s="252">
        <v>5.0000000000000001E-4</v>
      </c>
      <c r="O394" s="252">
        <f>ROUND(E394*N394,2)</f>
        <v>0</v>
      </c>
      <c r="P394" s="252">
        <v>0</v>
      </c>
      <c r="Q394" s="252">
        <f>ROUND(E394*P394,2)</f>
        <v>0</v>
      </c>
      <c r="R394" s="254" t="s">
        <v>209</v>
      </c>
      <c r="S394" s="254" t="s">
        <v>160</v>
      </c>
      <c r="T394" s="255" t="s">
        <v>202</v>
      </c>
      <c r="U394" s="226">
        <v>0</v>
      </c>
      <c r="V394" s="226">
        <f>ROUND(E394*U394,2)</f>
        <v>0</v>
      </c>
      <c r="W394" s="226"/>
      <c r="X394" s="226" t="s">
        <v>203</v>
      </c>
      <c r="Y394" s="215"/>
      <c r="Z394" s="215"/>
      <c r="AA394" s="215"/>
      <c r="AB394" s="215"/>
      <c r="AC394" s="215"/>
      <c r="AD394" s="215"/>
      <c r="AE394" s="215"/>
      <c r="AF394" s="215"/>
      <c r="AG394" s="215" t="s">
        <v>204</v>
      </c>
      <c r="AH394" s="215"/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15"/>
      <c r="BB394" s="215"/>
      <c r="BC394" s="215"/>
      <c r="BD394" s="215"/>
      <c r="BE394" s="215"/>
      <c r="BF394" s="215"/>
      <c r="BG394" s="215"/>
      <c r="BH394" s="215"/>
    </row>
    <row r="395" spans="1:60" outlineLevel="1">
      <c r="A395" s="249">
        <v>179</v>
      </c>
      <c r="B395" s="250" t="s">
        <v>680</v>
      </c>
      <c r="C395" s="264" t="s">
        <v>681</v>
      </c>
      <c r="D395" s="251" t="s">
        <v>505</v>
      </c>
      <c r="E395" s="252">
        <v>30</v>
      </c>
      <c r="F395" s="253"/>
      <c r="G395" s="254">
        <f>ROUND(E395*F395,2)</f>
        <v>0</v>
      </c>
      <c r="H395" s="253"/>
      <c r="I395" s="254">
        <f>ROUND(E395*H395,2)</f>
        <v>0</v>
      </c>
      <c r="J395" s="253"/>
      <c r="K395" s="254">
        <f>ROUND(E395*J395,2)</f>
        <v>0</v>
      </c>
      <c r="L395" s="254">
        <v>15</v>
      </c>
      <c r="M395" s="254">
        <f>G395*(1+L395/100)</f>
        <v>0</v>
      </c>
      <c r="N395" s="252">
        <v>1</v>
      </c>
      <c r="O395" s="252">
        <f>ROUND(E395*N395,2)</f>
        <v>30</v>
      </c>
      <c r="P395" s="252">
        <v>0</v>
      </c>
      <c r="Q395" s="252">
        <f>ROUND(E395*P395,2)</f>
        <v>0</v>
      </c>
      <c r="R395" s="254" t="s">
        <v>209</v>
      </c>
      <c r="S395" s="254" t="s">
        <v>160</v>
      </c>
      <c r="T395" s="255" t="s">
        <v>202</v>
      </c>
      <c r="U395" s="226">
        <v>0</v>
      </c>
      <c r="V395" s="226">
        <f>ROUND(E395*U395,2)</f>
        <v>0</v>
      </c>
      <c r="W395" s="226"/>
      <c r="X395" s="226" t="s">
        <v>203</v>
      </c>
      <c r="Y395" s="215"/>
      <c r="Z395" s="215"/>
      <c r="AA395" s="215"/>
      <c r="AB395" s="215"/>
      <c r="AC395" s="215"/>
      <c r="AD395" s="215"/>
      <c r="AE395" s="215"/>
      <c r="AF395" s="215"/>
      <c r="AG395" s="215" t="s">
        <v>395</v>
      </c>
      <c r="AH395" s="215"/>
      <c r="AI395" s="215"/>
      <c r="AJ395" s="215"/>
      <c r="AK395" s="215"/>
      <c r="AL395" s="215"/>
      <c r="AM395" s="215"/>
      <c r="AN395" s="215"/>
      <c r="AO395" s="215"/>
      <c r="AP395" s="215"/>
      <c r="AQ395" s="215"/>
      <c r="AR395" s="215"/>
      <c r="AS395" s="215"/>
      <c r="AT395" s="215"/>
      <c r="AU395" s="215"/>
      <c r="AV395" s="215"/>
      <c r="AW395" s="215"/>
      <c r="AX395" s="215"/>
      <c r="AY395" s="215"/>
      <c r="AZ395" s="215"/>
      <c r="BA395" s="215"/>
      <c r="BB395" s="215"/>
      <c r="BC395" s="215"/>
      <c r="BD395" s="215"/>
      <c r="BE395" s="215"/>
      <c r="BF395" s="215"/>
      <c r="BG395" s="215"/>
      <c r="BH395" s="215"/>
    </row>
    <row r="396" spans="1:60">
      <c r="A396" s="231" t="s">
        <v>154</v>
      </c>
      <c r="B396" s="232" t="s">
        <v>123</v>
      </c>
      <c r="C396" s="258" t="s">
        <v>124</v>
      </c>
      <c r="D396" s="233"/>
      <c r="E396" s="234"/>
      <c r="F396" s="235"/>
      <c r="G396" s="235">
        <f>SUMIF(AG397:AG411,"&lt;&gt;NOR",G397:G411)</f>
        <v>0</v>
      </c>
      <c r="H396" s="235"/>
      <c r="I396" s="235">
        <f>SUM(I397:I411)</f>
        <v>0</v>
      </c>
      <c r="J396" s="235"/>
      <c r="K396" s="235">
        <f>SUM(K397:K411)</f>
        <v>0</v>
      </c>
      <c r="L396" s="235"/>
      <c r="M396" s="235">
        <f>SUM(M397:M411)</f>
        <v>0</v>
      </c>
      <c r="N396" s="234"/>
      <c r="O396" s="234">
        <f>SUM(O397:O411)</f>
        <v>0</v>
      </c>
      <c r="P396" s="234"/>
      <c r="Q396" s="234">
        <f>SUM(Q397:Q411)</f>
        <v>0</v>
      </c>
      <c r="R396" s="235"/>
      <c r="S396" s="235"/>
      <c r="T396" s="236"/>
      <c r="U396" s="230"/>
      <c r="V396" s="230">
        <f>SUM(V397:V411)</f>
        <v>12.640000000000002</v>
      </c>
      <c r="W396" s="230"/>
      <c r="X396" s="230"/>
      <c r="AG396" t="s">
        <v>155</v>
      </c>
    </row>
    <row r="397" spans="1:60" outlineLevel="1">
      <c r="A397" s="249">
        <v>180</v>
      </c>
      <c r="B397" s="250" t="s">
        <v>682</v>
      </c>
      <c r="C397" s="264" t="s">
        <v>683</v>
      </c>
      <c r="D397" s="251" t="s">
        <v>684</v>
      </c>
      <c r="E397" s="252">
        <v>2</v>
      </c>
      <c r="F397" s="253"/>
      <c r="G397" s="254">
        <f>ROUND(E397*F397,2)</f>
        <v>0</v>
      </c>
      <c r="H397" s="253"/>
      <c r="I397" s="254">
        <f>ROUND(E397*H397,2)</f>
        <v>0</v>
      </c>
      <c r="J397" s="253"/>
      <c r="K397" s="254">
        <f>ROUND(E397*J397,2)</f>
        <v>0</v>
      </c>
      <c r="L397" s="254">
        <v>15</v>
      </c>
      <c r="M397" s="254">
        <f>G397*(1+L397/100)</f>
        <v>0</v>
      </c>
      <c r="N397" s="252">
        <v>0</v>
      </c>
      <c r="O397" s="252">
        <f>ROUND(E397*N397,2)</f>
        <v>0</v>
      </c>
      <c r="P397" s="252">
        <v>0</v>
      </c>
      <c r="Q397" s="252">
        <f>ROUND(E397*P397,2)</f>
        <v>0</v>
      </c>
      <c r="R397" s="254" t="s">
        <v>267</v>
      </c>
      <c r="S397" s="254" t="s">
        <v>160</v>
      </c>
      <c r="T397" s="255" t="s">
        <v>160</v>
      </c>
      <c r="U397" s="226">
        <v>0</v>
      </c>
      <c r="V397" s="226">
        <f>ROUND(E397*U397,2)</f>
        <v>0</v>
      </c>
      <c r="W397" s="226"/>
      <c r="X397" s="226" t="s">
        <v>161</v>
      </c>
      <c r="Y397" s="215"/>
      <c r="Z397" s="215"/>
      <c r="AA397" s="215"/>
      <c r="AB397" s="215"/>
      <c r="AC397" s="215"/>
      <c r="AD397" s="215"/>
      <c r="AE397" s="215"/>
      <c r="AF397" s="215"/>
      <c r="AG397" s="215" t="s">
        <v>162</v>
      </c>
      <c r="AH397" s="215"/>
      <c r="AI397" s="215"/>
      <c r="AJ397" s="215"/>
      <c r="AK397" s="215"/>
      <c r="AL397" s="215"/>
      <c r="AM397" s="215"/>
      <c r="AN397" s="215"/>
      <c r="AO397" s="215"/>
      <c r="AP397" s="215"/>
      <c r="AQ397" s="215"/>
      <c r="AR397" s="215"/>
      <c r="AS397" s="215"/>
      <c r="AT397" s="215"/>
      <c r="AU397" s="215"/>
      <c r="AV397" s="215"/>
      <c r="AW397" s="215"/>
      <c r="AX397" s="215"/>
      <c r="AY397" s="215"/>
      <c r="AZ397" s="215"/>
      <c r="BA397" s="215"/>
      <c r="BB397" s="215"/>
      <c r="BC397" s="215"/>
      <c r="BD397" s="215"/>
      <c r="BE397" s="215"/>
      <c r="BF397" s="215"/>
      <c r="BG397" s="215"/>
      <c r="BH397" s="215"/>
    </row>
    <row r="398" spans="1:60" ht="20.399999999999999" outlineLevel="1">
      <c r="A398" s="238">
        <v>181</v>
      </c>
      <c r="B398" s="239" t="s">
        <v>685</v>
      </c>
      <c r="C398" s="259" t="s">
        <v>686</v>
      </c>
      <c r="D398" s="240" t="s">
        <v>158</v>
      </c>
      <c r="E398" s="241">
        <v>1.89954</v>
      </c>
      <c r="F398" s="242"/>
      <c r="G398" s="243">
        <f>ROUND(E398*F398,2)</f>
        <v>0</v>
      </c>
      <c r="H398" s="242"/>
      <c r="I398" s="243">
        <f>ROUND(E398*H398,2)</f>
        <v>0</v>
      </c>
      <c r="J398" s="242"/>
      <c r="K398" s="243">
        <f>ROUND(E398*J398,2)</f>
        <v>0</v>
      </c>
      <c r="L398" s="243">
        <v>15</v>
      </c>
      <c r="M398" s="243">
        <f>G398*(1+L398/100)</f>
        <v>0</v>
      </c>
      <c r="N398" s="241">
        <v>0</v>
      </c>
      <c r="O398" s="241">
        <f>ROUND(E398*N398,2)</f>
        <v>0</v>
      </c>
      <c r="P398" s="241">
        <v>0</v>
      </c>
      <c r="Q398" s="241">
        <f>ROUND(E398*P398,2)</f>
        <v>0</v>
      </c>
      <c r="R398" s="243" t="s">
        <v>687</v>
      </c>
      <c r="S398" s="243" t="s">
        <v>160</v>
      </c>
      <c r="T398" s="244" t="s">
        <v>160</v>
      </c>
      <c r="U398" s="226">
        <v>0.27700000000000002</v>
      </c>
      <c r="V398" s="226">
        <f>ROUND(E398*U398,2)</f>
        <v>0.53</v>
      </c>
      <c r="W398" s="226"/>
      <c r="X398" s="226" t="s">
        <v>688</v>
      </c>
      <c r="Y398" s="215"/>
      <c r="Z398" s="215"/>
      <c r="AA398" s="215"/>
      <c r="AB398" s="215"/>
      <c r="AC398" s="215"/>
      <c r="AD398" s="215"/>
      <c r="AE398" s="215"/>
      <c r="AF398" s="215"/>
      <c r="AG398" s="215" t="s">
        <v>689</v>
      </c>
      <c r="AH398" s="215"/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</row>
    <row r="399" spans="1:60" outlineLevel="1">
      <c r="A399" s="222"/>
      <c r="B399" s="223"/>
      <c r="C399" s="260" t="s">
        <v>690</v>
      </c>
      <c r="D399" s="245"/>
      <c r="E399" s="245"/>
      <c r="F399" s="245"/>
      <c r="G399" s="245"/>
      <c r="H399" s="226"/>
      <c r="I399" s="226"/>
      <c r="J399" s="226"/>
      <c r="K399" s="226"/>
      <c r="L399" s="226"/>
      <c r="M399" s="226"/>
      <c r="N399" s="225"/>
      <c r="O399" s="225"/>
      <c r="P399" s="225"/>
      <c r="Q399" s="225"/>
      <c r="R399" s="226"/>
      <c r="S399" s="226"/>
      <c r="T399" s="226"/>
      <c r="U399" s="226"/>
      <c r="V399" s="226"/>
      <c r="W399" s="226"/>
      <c r="X399" s="226"/>
      <c r="Y399" s="215"/>
      <c r="Z399" s="215"/>
      <c r="AA399" s="215"/>
      <c r="AB399" s="215"/>
      <c r="AC399" s="215"/>
      <c r="AD399" s="215"/>
      <c r="AE399" s="215"/>
      <c r="AF399" s="215"/>
      <c r="AG399" s="215" t="s">
        <v>164</v>
      </c>
      <c r="AH399" s="215"/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C399" s="215"/>
      <c r="BD399" s="215"/>
      <c r="BE399" s="215"/>
      <c r="BF399" s="215"/>
      <c r="BG399" s="215"/>
      <c r="BH399" s="215"/>
    </row>
    <row r="400" spans="1:60" outlineLevel="1">
      <c r="A400" s="222"/>
      <c r="B400" s="223"/>
      <c r="C400" s="263" t="s">
        <v>691</v>
      </c>
      <c r="D400" s="247"/>
      <c r="E400" s="247"/>
      <c r="F400" s="247"/>
      <c r="G400" s="247"/>
      <c r="H400" s="226"/>
      <c r="I400" s="226"/>
      <c r="J400" s="226"/>
      <c r="K400" s="226"/>
      <c r="L400" s="226"/>
      <c r="M400" s="226"/>
      <c r="N400" s="225"/>
      <c r="O400" s="225"/>
      <c r="P400" s="225"/>
      <c r="Q400" s="225"/>
      <c r="R400" s="226"/>
      <c r="S400" s="226"/>
      <c r="T400" s="226"/>
      <c r="U400" s="226"/>
      <c r="V400" s="226"/>
      <c r="W400" s="226"/>
      <c r="X400" s="226"/>
      <c r="Y400" s="215"/>
      <c r="Z400" s="215"/>
      <c r="AA400" s="215"/>
      <c r="AB400" s="215"/>
      <c r="AC400" s="215"/>
      <c r="AD400" s="215"/>
      <c r="AE400" s="215"/>
      <c r="AF400" s="215"/>
      <c r="AG400" s="215" t="s">
        <v>178</v>
      </c>
      <c r="AH400" s="215"/>
      <c r="AI400" s="215"/>
      <c r="AJ400" s="215"/>
      <c r="AK400" s="215"/>
      <c r="AL400" s="215"/>
      <c r="AM400" s="215"/>
      <c r="AN400" s="215"/>
      <c r="AO400" s="215"/>
      <c r="AP400" s="215"/>
      <c r="AQ400" s="215"/>
      <c r="AR400" s="215"/>
      <c r="AS400" s="215"/>
      <c r="AT400" s="215"/>
      <c r="AU400" s="215"/>
      <c r="AV400" s="215"/>
      <c r="AW400" s="215"/>
      <c r="AX400" s="215"/>
      <c r="AY400" s="215"/>
      <c r="AZ400" s="215"/>
      <c r="BA400" s="215"/>
      <c r="BB400" s="215"/>
      <c r="BC400" s="215"/>
      <c r="BD400" s="215"/>
      <c r="BE400" s="215"/>
      <c r="BF400" s="215"/>
      <c r="BG400" s="215"/>
      <c r="BH400" s="215"/>
    </row>
    <row r="401" spans="1:60" outlineLevel="1">
      <c r="A401" s="222"/>
      <c r="B401" s="223"/>
      <c r="C401" s="263" t="s">
        <v>692</v>
      </c>
      <c r="D401" s="247"/>
      <c r="E401" s="247"/>
      <c r="F401" s="247"/>
      <c r="G401" s="247"/>
      <c r="H401" s="226"/>
      <c r="I401" s="226"/>
      <c r="J401" s="226"/>
      <c r="K401" s="226"/>
      <c r="L401" s="226"/>
      <c r="M401" s="226"/>
      <c r="N401" s="225"/>
      <c r="O401" s="225"/>
      <c r="P401" s="225"/>
      <c r="Q401" s="225"/>
      <c r="R401" s="226"/>
      <c r="S401" s="226"/>
      <c r="T401" s="226"/>
      <c r="U401" s="226"/>
      <c r="V401" s="226"/>
      <c r="W401" s="226"/>
      <c r="X401" s="226"/>
      <c r="Y401" s="215"/>
      <c r="Z401" s="215"/>
      <c r="AA401" s="215"/>
      <c r="AB401" s="215"/>
      <c r="AC401" s="215"/>
      <c r="AD401" s="215"/>
      <c r="AE401" s="215"/>
      <c r="AF401" s="215"/>
      <c r="AG401" s="215" t="s">
        <v>178</v>
      </c>
      <c r="AH401" s="215"/>
      <c r="AI401" s="215"/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  <c r="BB401" s="215"/>
      <c r="BC401" s="215"/>
      <c r="BD401" s="215"/>
      <c r="BE401" s="215"/>
      <c r="BF401" s="215"/>
      <c r="BG401" s="215"/>
      <c r="BH401" s="215"/>
    </row>
    <row r="402" spans="1:60" ht="21" outlineLevel="1">
      <c r="A402" s="222"/>
      <c r="B402" s="223"/>
      <c r="C402" s="263" t="s">
        <v>693</v>
      </c>
      <c r="D402" s="247"/>
      <c r="E402" s="247"/>
      <c r="F402" s="247"/>
      <c r="G402" s="247"/>
      <c r="H402" s="226"/>
      <c r="I402" s="226"/>
      <c r="J402" s="226"/>
      <c r="K402" s="226"/>
      <c r="L402" s="226"/>
      <c r="M402" s="226"/>
      <c r="N402" s="225"/>
      <c r="O402" s="225"/>
      <c r="P402" s="225"/>
      <c r="Q402" s="225"/>
      <c r="R402" s="226"/>
      <c r="S402" s="226"/>
      <c r="T402" s="226"/>
      <c r="U402" s="226"/>
      <c r="V402" s="226"/>
      <c r="W402" s="226"/>
      <c r="X402" s="226"/>
      <c r="Y402" s="215"/>
      <c r="Z402" s="215"/>
      <c r="AA402" s="215"/>
      <c r="AB402" s="215"/>
      <c r="AC402" s="215"/>
      <c r="AD402" s="215"/>
      <c r="AE402" s="215"/>
      <c r="AF402" s="215"/>
      <c r="AG402" s="215" t="s">
        <v>178</v>
      </c>
      <c r="AH402" s="215"/>
      <c r="AI402" s="215"/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48" t="str">
        <f>C402</f>
        <v>- při vodorovné dopravě po vodě : vyložení na hromady na suchu nebo na přeložení na dopravní prostředek na suchu do 15 m vodorovně a současně do 4 m svisle,</v>
      </c>
      <c r="BB402" s="215"/>
      <c r="BC402" s="215"/>
      <c r="BD402" s="215"/>
      <c r="BE402" s="215"/>
      <c r="BF402" s="215"/>
      <c r="BG402" s="215"/>
      <c r="BH402" s="215"/>
    </row>
    <row r="403" spans="1:60" outlineLevel="1">
      <c r="A403" s="222"/>
      <c r="B403" s="223"/>
      <c r="C403" s="263" t="s">
        <v>694</v>
      </c>
      <c r="D403" s="247"/>
      <c r="E403" s="247"/>
      <c r="F403" s="247"/>
      <c r="G403" s="247"/>
      <c r="H403" s="226"/>
      <c r="I403" s="226"/>
      <c r="J403" s="226"/>
      <c r="K403" s="226"/>
      <c r="L403" s="226"/>
      <c r="M403" s="226"/>
      <c r="N403" s="225"/>
      <c r="O403" s="225"/>
      <c r="P403" s="225"/>
      <c r="Q403" s="225"/>
      <c r="R403" s="226"/>
      <c r="S403" s="226"/>
      <c r="T403" s="226"/>
      <c r="U403" s="226"/>
      <c r="V403" s="226"/>
      <c r="W403" s="226"/>
      <c r="X403" s="226"/>
      <c r="Y403" s="215"/>
      <c r="Z403" s="215"/>
      <c r="AA403" s="215"/>
      <c r="AB403" s="215"/>
      <c r="AC403" s="215"/>
      <c r="AD403" s="215"/>
      <c r="AE403" s="215"/>
      <c r="AF403" s="215"/>
      <c r="AG403" s="215" t="s">
        <v>178</v>
      </c>
      <c r="AH403" s="215"/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</row>
    <row r="404" spans="1:60" outlineLevel="1">
      <c r="A404" s="249">
        <v>182</v>
      </c>
      <c r="B404" s="250" t="s">
        <v>695</v>
      </c>
      <c r="C404" s="264" t="s">
        <v>696</v>
      </c>
      <c r="D404" s="251" t="s">
        <v>158</v>
      </c>
      <c r="E404" s="252">
        <v>7.5981699999999996</v>
      </c>
      <c r="F404" s="253"/>
      <c r="G404" s="254">
        <f>ROUND(E404*F404,2)</f>
        <v>0</v>
      </c>
      <c r="H404" s="253"/>
      <c r="I404" s="254">
        <f>ROUND(E404*H404,2)</f>
        <v>0</v>
      </c>
      <c r="J404" s="253"/>
      <c r="K404" s="254">
        <f>ROUND(E404*J404,2)</f>
        <v>0</v>
      </c>
      <c r="L404" s="254">
        <v>15</v>
      </c>
      <c r="M404" s="254">
        <f>G404*(1+L404/100)</f>
        <v>0</v>
      </c>
      <c r="N404" s="252">
        <v>0</v>
      </c>
      <c r="O404" s="252">
        <f>ROUND(E404*N404,2)</f>
        <v>0</v>
      </c>
      <c r="P404" s="252">
        <v>0</v>
      </c>
      <c r="Q404" s="252">
        <f>ROUND(E404*P404,2)</f>
        <v>0</v>
      </c>
      <c r="R404" s="254" t="s">
        <v>267</v>
      </c>
      <c r="S404" s="254" t="s">
        <v>160</v>
      </c>
      <c r="T404" s="255" t="s">
        <v>160</v>
      </c>
      <c r="U404" s="226">
        <v>0.65</v>
      </c>
      <c r="V404" s="226">
        <f>ROUND(E404*U404,2)</f>
        <v>4.9400000000000004</v>
      </c>
      <c r="W404" s="226"/>
      <c r="X404" s="226" t="s">
        <v>688</v>
      </c>
      <c r="Y404" s="215"/>
      <c r="Z404" s="215"/>
      <c r="AA404" s="215"/>
      <c r="AB404" s="215"/>
      <c r="AC404" s="215"/>
      <c r="AD404" s="215"/>
      <c r="AE404" s="215"/>
      <c r="AF404" s="215"/>
      <c r="AG404" s="215" t="s">
        <v>689</v>
      </c>
      <c r="AH404" s="215"/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</row>
    <row r="405" spans="1:60" outlineLevel="1">
      <c r="A405" s="249">
        <v>183</v>
      </c>
      <c r="B405" s="250" t="s">
        <v>697</v>
      </c>
      <c r="C405" s="264" t="s">
        <v>698</v>
      </c>
      <c r="D405" s="251" t="s">
        <v>158</v>
      </c>
      <c r="E405" s="252">
        <v>1.89954</v>
      </c>
      <c r="F405" s="253"/>
      <c r="G405" s="254">
        <f>ROUND(E405*F405,2)</f>
        <v>0</v>
      </c>
      <c r="H405" s="253"/>
      <c r="I405" s="254">
        <f>ROUND(E405*H405,2)</f>
        <v>0</v>
      </c>
      <c r="J405" s="253"/>
      <c r="K405" s="254">
        <f>ROUND(E405*J405,2)</f>
        <v>0</v>
      </c>
      <c r="L405" s="254">
        <v>15</v>
      </c>
      <c r="M405" s="254">
        <f>G405*(1+L405/100)</f>
        <v>0</v>
      </c>
      <c r="N405" s="252">
        <v>0</v>
      </c>
      <c r="O405" s="252">
        <f>ROUND(E405*N405,2)</f>
        <v>0</v>
      </c>
      <c r="P405" s="252">
        <v>0</v>
      </c>
      <c r="Q405" s="252">
        <f>ROUND(E405*P405,2)</f>
        <v>0</v>
      </c>
      <c r="R405" s="254" t="s">
        <v>267</v>
      </c>
      <c r="S405" s="254" t="s">
        <v>160</v>
      </c>
      <c r="T405" s="255" t="s">
        <v>160</v>
      </c>
      <c r="U405" s="226">
        <v>2.0089999999999999</v>
      </c>
      <c r="V405" s="226">
        <f>ROUND(E405*U405,2)</f>
        <v>3.82</v>
      </c>
      <c r="W405" s="226"/>
      <c r="X405" s="226" t="s">
        <v>688</v>
      </c>
      <c r="Y405" s="215"/>
      <c r="Z405" s="215"/>
      <c r="AA405" s="215"/>
      <c r="AB405" s="215"/>
      <c r="AC405" s="215"/>
      <c r="AD405" s="215"/>
      <c r="AE405" s="215"/>
      <c r="AF405" s="215"/>
      <c r="AG405" s="215" t="s">
        <v>689</v>
      </c>
      <c r="AH405" s="215"/>
      <c r="AI405" s="215"/>
      <c r="AJ405" s="215"/>
      <c r="AK405" s="215"/>
      <c r="AL405" s="215"/>
      <c r="AM405" s="215"/>
      <c r="AN405" s="215"/>
      <c r="AO405" s="215"/>
      <c r="AP405" s="215"/>
      <c r="AQ405" s="215"/>
      <c r="AR405" s="215"/>
      <c r="AS405" s="215"/>
      <c r="AT405" s="215"/>
      <c r="AU405" s="215"/>
      <c r="AV405" s="215"/>
      <c r="AW405" s="215"/>
      <c r="AX405" s="215"/>
      <c r="AY405" s="215"/>
      <c r="AZ405" s="215"/>
      <c r="BA405" s="215"/>
      <c r="BB405" s="215"/>
      <c r="BC405" s="215"/>
      <c r="BD405" s="215"/>
      <c r="BE405" s="215"/>
      <c r="BF405" s="215"/>
      <c r="BG405" s="215"/>
      <c r="BH405" s="215"/>
    </row>
    <row r="406" spans="1:60" outlineLevel="1">
      <c r="A406" s="238">
        <v>184</v>
      </c>
      <c r="B406" s="239" t="s">
        <v>699</v>
      </c>
      <c r="C406" s="259" t="s">
        <v>700</v>
      </c>
      <c r="D406" s="240" t="s">
        <v>158</v>
      </c>
      <c r="E406" s="241">
        <v>1.89954</v>
      </c>
      <c r="F406" s="242"/>
      <c r="G406" s="243">
        <f>ROUND(E406*F406,2)</f>
        <v>0</v>
      </c>
      <c r="H406" s="242"/>
      <c r="I406" s="243">
        <f>ROUND(E406*H406,2)</f>
        <v>0</v>
      </c>
      <c r="J406" s="242"/>
      <c r="K406" s="243">
        <f>ROUND(E406*J406,2)</f>
        <v>0</v>
      </c>
      <c r="L406" s="243">
        <v>15</v>
      </c>
      <c r="M406" s="243">
        <f>G406*(1+L406/100)</f>
        <v>0</v>
      </c>
      <c r="N406" s="241">
        <v>0</v>
      </c>
      <c r="O406" s="241">
        <f>ROUND(E406*N406,2)</f>
        <v>0</v>
      </c>
      <c r="P406" s="241">
        <v>0</v>
      </c>
      <c r="Q406" s="241">
        <f>ROUND(E406*P406,2)</f>
        <v>0</v>
      </c>
      <c r="R406" s="243" t="s">
        <v>267</v>
      </c>
      <c r="S406" s="243" t="s">
        <v>160</v>
      </c>
      <c r="T406" s="244" t="s">
        <v>160</v>
      </c>
      <c r="U406" s="226">
        <v>0.49</v>
      </c>
      <c r="V406" s="226">
        <f>ROUND(E406*U406,2)</f>
        <v>0.93</v>
      </c>
      <c r="W406" s="226"/>
      <c r="X406" s="226" t="s">
        <v>688</v>
      </c>
      <c r="Y406" s="215"/>
      <c r="Z406" s="215"/>
      <c r="AA406" s="215"/>
      <c r="AB406" s="215"/>
      <c r="AC406" s="215"/>
      <c r="AD406" s="215"/>
      <c r="AE406" s="215"/>
      <c r="AF406" s="215"/>
      <c r="AG406" s="215" t="s">
        <v>689</v>
      </c>
      <c r="AH406" s="215"/>
      <c r="AI406" s="215"/>
      <c r="AJ406" s="215"/>
      <c r="AK406" s="215"/>
      <c r="AL406" s="215"/>
      <c r="AM406" s="215"/>
      <c r="AN406" s="215"/>
      <c r="AO406" s="215"/>
      <c r="AP406" s="215"/>
      <c r="AQ406" s="215"/>
      <c r="AR406" s="215"/>
      <c r="AS406" s="215"/>
      <c r="AT406" s="215"/>
      <c r="AU406" s="215"/>
      <c r="AV406" s="215"/>
      <c r="AW406" s="215"/>
      <c r="AX406" s="215"/>
      <c r="AY406" s="215"/>
      <c r="AZ406" s="215"/>
      <c r="BA406" s="215"/>
      <c r="BB406" s="215"/>
      <c r="BC406" s="215"/>
      <c r="BD406" s="215"/>
      <c r="BE406" s="215"/>
      <c r="BF406" s="215"/>
      <c r="BG406" s="215"/>
      <c r="BH406" s="215"/>
    </row>
    <row r="407" spans="1:60" outlineLevel="1">
      <c r="A407" s="222"/>
      <c r="B407" s="223"/>
      <c r="C407" s="262" t="s">
        <v>701</v>
      </c>
      <c r="D407" s="246"/>
      <c r="E407" s="246"/>
      <c r="F407" s="246"/>
      <c r="G407" s="246"/>
      <c r="H407" s="226"/>
      <c r="I407" s="226"/>
      <c r="J407" s="226"/>
      <c r="K407" s="226"/>
      <c r="L407" s="226"/>
      <c r="M407" s="226"/>
      <c r="N407" s="225"/>
      <c r="O407" s="225"/>
      <c r="P407" s="225"/>
      <c r="Q407" s="225"/>
      <c r="R407" s="226"/>
      <c r="S407" s="226"/>
      <c r="T407" s="226"/>
      <c r="U407" s="226"/>
      <c r="V407" s="226"/>
      <c r="W407" s="226"/>
      <c r="X407" s="226"/>
      <c r="Y407" s="215"/>
      <c r="Z407" s="215"/>
      <c r="AA407" s="215"/>
      <c r="AB407" s="215"/>
      <c r="AC407" s="215"/>
      <c r="AD407" s="215"/>
      <c r="AE407" s="215"/>
      <c r="AF407" s="215"/>
      <c r="AG407" s="215" t="s">
        <v>178</v>
      </c>
      <c r="AH407" s="215"/>
      <c r="AI407" s="215"/>
      <c r="AJ407" s="215"/>
      <c r="AK407" s="215"/>
      <c r="AL407" s="215"/>
      <c r="AM407" s="215"/>
      <c r="AN407" s="215"/>
      <c r="AO407" s="215"/>
      <c r="AP407" s="215"/>
      <c r="AQ407" s="215"/>
      <c r="AR407" s="215"/>
      <c r="AS407" s="215"/>
      <c r="AT407" s="215"/>
      <c r="AU407" s="215"/>
      <c r="AV407" s="215"/>
      <c r="AW407" s="215"/>
      <c r="AX407" s="215"/>
      <c r="AY407" s="215"/>
      <c r="AZ407" s="215"/>
      <c r="BA407" s="215"/>
      <c r="BB407" s="215"/>
      <c r="BC407" s="215"/>
      <c r="BD407" s="215"/>
      <c r="BE407" s="215"/>
      <c r="BF407" s="215"/>
      <c r="BG407" s="215"/>
      <c r="BH407" s="215"/>
    </row>
    <row r="408" spans="1:60" outlineLevel="1">
      <c r="A408" s="249">
        <v>185</v>
      </c>
      <c r="B408" s="250" t="s">
        <v>702</v>
      </c>
      <c r="C408" s="264" t="s">
        <v>703</v>
      </c>
      <c r="D408" s="251" t="s">
        <v>158</v>
      </c>
      <c r="E408" s="252">
        <v>37.990870000000001</v>
      </c>
      <c r="F408" s="253"/>
      <c r="G408" s="254">
        <f>ROUND(E408*F408,2)</f>
        <v>0</v>
      </c>
      <c r="H408" s="253"/>
      <c r="I408" s="254">
        <f>ROUND(E408*H408,2)</f>
        <v>0</v>
      </c>
      <c r="J408" s="253"/>
      <c r="K408" s="254">
        <f>ROUND(E408*J408,2)</f>
        <v>0</v>
      </c>
      <c r="L408" s="254">
        <v>15</v>
      </c>
      <c r="M408" s="254">
        <f>G408*(1+L408/100)</f>
        <v>0</v>
      </c>
      <c r="N408" s="252">
        <v>0</v>
      </c>
      <c r="O408" s="252">
        <f>ROUND(E408*N408,2)</f>
        <v>0</v>
      </c>
      <c r="P408" s="252">
        <v>0</v>
      </c>
      <c r="Q408" s="252">
        <f>ROUND(E408*P408,2)</f>
        <v>0</v>
      </c>
      <c r="R408" s="254" t="s">
        <v>267</v>
      </c>
      <c r="S408" s="254" t="s">
        <v>160</v>
      </c>
      <c r="T408" s="255" t="s">
        <v>160</v>
      </c>
      <c r="U408" s="226">
        <v>0</v>
      </c>
      <c r="V408" s="226">
        <f>ROUND(E408*U408,2)</f>
        <v>0</v>
      </c>
      <c r="W408" s="226"/>
      <c r="X408" s="226" t="s">
        <v>688</v>
      </c>
      <c r="Y408" s="215"/>
      <c r="Z408" s="215"/>
      <c r="AA408" s="215"/>
      <c r="AB408" s="215"/>
      <c r="AC408" s="215"/>
      <c r="AD408" s="215"/>
      <c r="AE408" s="215"/>
      <c r="AF408" s="215"/>
      <c r="AG408" s="215" t="s">
        <v>689</v>
      </c>
      <c r="AH408" s="215"/>
      <c r="AI408" s="215"/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5"/>
      <c r="AX408" s="215"/>
      <c r="AY408" s="215"/>
      <c r="AZ408" s="215"/>
      <c r="BA408" s="215"/>
      <c r="BB408" s="215"/>
      <c r="BC408" s="215"/>
      <c r="BD408" s="215"/>
      <c r="BE408" s="215"/>
      <c r="BF408" s="215"/>
      <c r="BG408" s="215"/>
      <c r="BH408" s="215"/>
    </row>
    <row r="409" spans="1:60" outlineLevel="1">
      <c r="A409" s="249">
        <v>186</v>
      </c>
      <c r="B409" s="250" t="s">
        <v>704</v>
      </c>
      <c r="C409" s="264" t="s">
        <v>705</v>
      </c>
      <c r="D409" s="251" t="s">
        <v>158</v>
      </c>
      <c r="E409" s="252">
        <v>1.89954</v>
      </c>
      <c r="F409" s="253"/>
      <c r="G409" s="254">
        <f>ROUND(E409*F409,2)</f>
        <v>0</v>
      </c>
      <c r="H409" s="253"/>
      <c r="I409" s="254">
        <f>ROUND(E409*H409,2)</f>
        <v>0</v>
      </c>
      <c r="J409" s="253"/>
      <c r="K409" s="254">
        <f>ROUND(E409*J409,2)</f>
        <v>0</v>
      </c>
      <c r="L409" s="254">
        <v>15</v>
      </c>
      <c r="M409" s="254">
        <f>G409*(1+L409/100)</f>
        <v>0</v>
      </c>
      <c r="N409" s="252">
        <v>0</v>
      </c>
      <c r="O409" s="252">
        <f>ROUND(E409*N409,2)</f>
        <v>0</v>
      </c>
      <c r="P409" s="252">
        <v>0</v>
      </c>
      <c r="Q409" s="252">
        <f>ROUND(E409*P409,2)</f>
        <v>0</v>
      </c>
      <c r="R409" s="254" t="s">
        <v>267</v>
      </c>
      <c r="S409" s="254" t="s">
        <v>160</v>
      </c>
      <c r="T409" s="255" t="s">
        <v>160</v>
      </c>
      <c r="U409" s="226">
        <v>0.94199999999999995</v>
      </c>
      <c r="V409" s="226">
        <f>ROUND(E409*U409,2)</f>
        <v>1.79</v>
      </c>
      <c r="W409" s="226"/>
      <c r="X409" s="226" t="s">
        <v>688</v>
      </c>
      <c r="Y409" s="215"/>
      <c r="Z409" s="215"/>
      <c r="AA409" s="215"/>
      <c r="AB409" s="215"/>
      <c r="AC409" s="215"/>
      <c r="AD409" s="215"/>
      <c r="AE409" s="215"/>
      <c r="AF409" s="215"/>
      <c r="AG409" s="215" t="s">
        <v>689</v>
      </c>
      <c r="AH409" s="215"/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5"/>
      <c r="AT409" s="215"/>
      <c r="AU409" s="215"/>
      <c r="AV409" s="215"/>
      <c r="AW409" s="215"/>
      <c r="AX409" s="215"/>
      <c r="AY409" s="215"/>
      <c r="AZ409" s="215"/>
      <c r="BA409" s="215"/>
      <c r="BB409" s="215"/>
      <c r="BC409" s="215"/>
      <c r="BD409" s="215"/>
      <c r="BE409" s="215"/>
      <c r="BF409" s="215"/>
      <c r="BG409" s="215"/>
      <c r="BH409" s="215"/>
    </row>
    <row r="410" spans="1:60" outlineLevel="1">
      <c r="A410" s="249">
        <v>187</v>
      </c>
      <c r="B410" s="250" t="s">
        <v>706</v>
      </c>
      <c r="C410" s="264" t="s">
        <v>707</v>
      </c>
      <c r="D410" s="251" t="s">
        <v>158</v>
      </c>
      <c r="E410" s="252">
        <v>5.6986299999999996</v>
      </c>
      <c r="F410" s="253"/>
      <c r="G410" s="254">
        <f>ROUND(E410*F410,2)</f>
        <v>0</v>
      </c>
      <c r="H410" s="253"/>
      <c r="I410" s="254">
        <f>ROUND(E410*H410,2)</f>
        <v>0</v>
      </c>
      <c r="J410" s="253"/>
      <c r="K410" s="254">
        <f>ROUND(E410*J410,2)</f>
        <v>0</v>
      </c>
      <c r="L410" s="254">
        <v>15</v>
      </c>
      <c r="M410" s="254">
        <f>G410*(1+L410/100)</f>
        <v>0</v>
      </c>
      <c r="N410" s="252">
        <v>0</v>
      </c>
      <c r="O410" s="252">
        <f>ROUND(E410*N410,2)</f>
        <v>0</v>
      </c>
      <c r="P410" s="252">
        <v>0</v>
      </c>
      <c r="Q410" s="252">
        <f>ROUND(E410*P410,2)</f>
        <v>0</v>
      </c>
      <c r="R410" s="254" t="s">
        <v>267</v>
      </c>
      <c r="S410" s="254" t="s">
        <v>160</v>
      </c>
      <c r="T410" s="255" t="s">
        <v>160</v>
      </c>
      <c r="U410" s="226">
        <v>0.11</v>
      </c>
      <c r="V410" s="226">
        <f>ROUND(E410*U410,2)</f>
        <v>0.63</v>
      </c>
      <c r="W410" s="226"/>
      <c r="X410" s="226" t="s">
        <v>688</v>
      </c>
      <c r="Y410" s="215"/>
      <c r="Z410" s="215"/>
      <c r="AA410" s="215"/>
      <c r="AB410" s="215"/>
      <c r="AC410" s="215"/>
      <c r="AD410" s="215"/>
      <c r="AE410" s="215"/>
      <c r="AF410" s="215"/>
      <c r="AG410" s="215" t="s">
        <v>689</v>
      </c>
      <c r="AH410" s="215"/>
      <c r="AI410" s="215"/>
      <c r="AJ410" s="215"/>
      <c r="AK410" s="215"/>
      <c r="AL410" s="215"/>
      <c r="AM410" s="215"/>
      <c r="AN410" s="215"/>
      <c r="AO410" s="215"/>
      <c r="AP410" s="215"/>
      <c r="AQ410" s="215"/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C410" s="215"/>
      <c r="BD410" s="215"/>
      <c r="BE410" s="215"/>
      <c r="BF410" s="215"/>
      <c r="BG410" s="215"/>
      <c r="BH410" s="215"/>
    </row>
    <row r="411" spans="1:60" outlineLevel="1">
      <c r="A411" s="238">
        <v>188</v>
      </c>
      <c r="B411" s="239" t="s">
        <v>708</v>
      </c>
      <c r="C411" s="259" t="s">
        <v>709</v>
      </c>
      <c r="D411" s="240" t="s">
        <v>158</v>
      </c>
      <c r="E411" s="241">
        <v>1.89954</v>
      </c>
      <c r="F411" s="242"/>
      <c r="G411" s="243">
        <f>ROUND(E411*F411,2)</f>
        <v>0</v>
      </c>
      <c r="H411" s="242"/>
      <c r="I411" s="243">
        <f>ROUND(E411*H411,2)</f>
        <v>0</v>
      </c>
      <c r="J411" s="242"/>
      <c r="K411" s="243">
        <f>ROUND(E411*J411,2)</f>
        <v>0</v>
      </c>
      <c r="L411" s="243">
        <v>15</v>
      </c>
      <c r="M411" s="243">
        <f>G411*(1+L411/100)</f>
        <v>0</v>
      </c>
      <c r="N411" s="241">
        <v>0</v>
      </c>
      <c r="O411" s="241">
        <f>ROUND(E411*N411,2)</f>
        <v>0</v>
      </c>
      <c r="P411" s="241">
        <v>0</v>
      </c>
      <c r="Q411" s="241">
        <f>ROUND(E411*P411,2)</f>
        <v>0</v>
      </c>
      <c r="R411" s="243" t="s">
        <v>267</v>
      </c>
      <c r="S411" s="243" t="s">
        <v>710</v>
      </c>
      <c r="T411" s="244" t="s">
        <v>710</v>
      </c>
      <c r="U411" s="226">
        <v>0</v>
      </c>
      <c r="V411" s="226">
        <f>ROUND(E411*U411,2)</f>
        <v>0</v>
      </c>
      <c r="W411" s="226"/>
      <c r="X411" s="226" t="s">
        <v>688</v>
      </c>
      <c r="Y411" s="215"/>
      <c r="Z411" s="215"/>
      <c r="AA411" s="215"/>
      <c r="AB411" s="215"/>
      <c r="AC411" s="215"/>
      <c r="AD411" s="215"/>
      <c r="AE411" s="215"/>
      <c r="AF411" s="215"/>
      <c r="AG411" s="215" t="s">
        <v>689</v>
      </c>
      <c r="AH411" s="215"/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/>
    </row>
    <row r="412" spans="1:60">
      <c r="A412" s="3"/>
      <c r="B412" s="4"/>
      <c r="C412" s="267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AE412">
        <v>15</v>
      </c>
      <c r="AF412">
        <v>21</v>
      </c>
      <c r="AG412" t="s">
        <v>141</v>
      </c>
    </row>
    <row r="413" spans="1:60">
      <c r="A413" s="218"/>
      <c r="B413" s="219" t="s">
        <v>29</v>
      </c>
      <c r="C413" s="268"/>
      <c r="D413" s="220"/>
      <c r="E413" s="221"/>
      <c r="F413" s="221"/>
      <c r="G413" s="237">
        <f>G8+G41+G46+G74+G78+G82+G89+G94+G111+G114+G124+G126+G140+G150+G180+G187+G215+G240+G267+G303+G320+G330+G354+G357+G396</f>
        <v>0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AE413">
        <f>SUMIF(L7:L411,AE412,G7:G411)</f>
        <v>0</v>
      </c>
      <c r="AF413">
        <f>SUMIF(L7:L411,AF412,G7:G411)</f>
        <v>0</v>
      </c>
      <c r="AG413" t="s">
        <v>711</v>
      </c>
    </row>
    <row r="414" spans="1:60">
      <c r="C414" s="269"/>
      <c r="D414" s="10"/>
      <c r="AG414" t="s">
        <v>712</v>
      </c>
    </row>
    <row r="415" spans="1:60">
      <c r="D415" s="10"/>
    </row>
    <row r="416" spans="1:60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65">
    <mergeCell ref="C400:G400"/>
    <mergeCell ref="C401:G401"/>
    <mergeCell ref="C402:G402"/>
    <mergeCell ref="C403:G403"/>
    <mergeCell ref="C407:G407"/>
    <mergeCell ref="C326:G326"/>
    <mergeCell ref="C328:G328"/>
    <mergeCell ref="C346:G346"/>
    <mergeCell ref="C347:G347"/>
    <mergeCell ref="C366:G366"/>
    <mergeCell ref="C399:G399"/>
    <mergeCell ref="C287:G287"/>
    <mergeCell ref="C288:G288"/>
    <mergeCell ref="C302:G302"/>
    <mergeCell ref="C314:G314"/>
    <mergeCell ref="C315:G315"/>
    <mergeCell ref="C322:G322"/>
    <mergeCell ref="C251:G251"/>
    <mergeCell ref="C252:G252"/>
    <mergeCell ref="C266:G266"/>
    <mergeCell ref="C269:G269"/>
    <mergeCell ref="C273:G273"/>
    <mergeCell ref="C277:G277"/>
    <mergeCell ref="C214:G214"/>
    <mergeCell ref="C232:G232"/>
    <mergeCell ref="C233:G233"/>
    <mergeCell ref="C239:G239"/>
    <mergeCell ref="C245:G245"/>
    <mergeCell ref="C246:G246"/>
    <mergeCell ref="C139:G139"/>
    <mergeCell ref="C142:G142"/>
    <mergeCell ref="C149:G149"/>
    <mergeCell ref="C158:G158"/>
    <mergeCell ref="C179:G179"/>
    <mergeCell ref="C186:G186"/>
    <mergeCell ref="C113:G113"/>
    <mergeCell ref="C123:G123"/>
    <mergeCell ref="C128:G128"/>
    <mergeCell ref="C130:G130"/>
    <mergeCell ref="C132:G132"/>
    <mergeCell ref="C134:G134"/>
    <mergeCell ref="C63:G63"/>
    <mergeCell ref="C76:G76"/>
    <mergeCell ref="C96:G96"/>
    <mergeCell ref="C101:G101"/>
    <mergeCell ref="C104:G104"/>
    <mergeCell ref="C109:G109"/>
    <mergeCell ref="C32:G32"/>
    <mergeCell ref="C33:G33"/>
    <mergeCell ref="C43:G43"/>
    <mergeCell ref="C48:G48"/>
    <mergeCell ref="C55:G55"/>
    <mergeCell ref="C60:G60"/>
    <mergeCell ref="C18:G18"/>
    <mergeCell ref="C21:G21"/>
    <mergeCell ref="C24:G24"/>
    <mergeCell ref="C25:G25"/>
    <mergeCell ref="C30:G30"/>
    <mergeCell ref="C31:G31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128</v>
      </c>
      <c r="B1" s="200"/>
      <c r="C1" s="200"/>
      <c r="D1" s="200"/>
      <c r="E1" s="200"/>
      <c r="F1" s="200"/>
      <c r="G1" s="200"/>
      <c r="AG1" t="s">
        <v>129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130</v>
      </c>
    </row>
    <row r="3" spans="1:60" ht="25.05" customHeight="1">
      <c r="A3" s="201" t="s">
        <v>8</v>
      </c>
      <c r="B3" s="49" t="s">
        <v>59</v>
      </c>
      <c r="C3" s="204" t="s">
        <v>59</v>
      </c>
      <c r="D3" s="202"/>
      <c r="E3" s="202"/>
      <c r="F3" s="202"/>
      <c r="G3" s="203"/>
      <c r="AC3" s="180" t="s">
        <v>130</v>
      </c>
      <c r="AG3" t="s">
        <v>131</v>
      </c>
    </row>
    <row r="4" spans="1:60" ht="25.05" customHeight="1">
      <c r="A4" s="205" t="s">
        <v>9</v>
      </c>
      <c r="B4" s="206" t="s">
        <v>55</v>
      </c>
      <c r="C4" s="207" t="s">
        <v>59</v>
      </c>
      <c r="D4" s="208"/>
      <c r="E4" s="208"/>
      <c r="F4" s="208"/>
      <c r="G4" s="209"/>
      <c r="AG4" t="s">
        <v>132</v>
      </c>
    </row>
    <row r="5" spans="1:60">
      <c r="D5" s="10"/>
    </row>
    <row r="6" spans="1:60" ht="39.6">
      <c r="A6" s="211" t="s">
        <v>133</v>
      </c>
      <c r="B6" s="213" t="s">
        <v>134</v>
      </c>
      <c r="C6" s="213" t="s">
        <v>135</v>
      </c>
      <c r="D6" s="212" t="s">
        <v>136</v>
      </c>
      <c r="E6" s="211" t="s">
        <v>137</v>
      </c>
      <c r="F6" s="210" t="s">
        <v>138</v>
      </c>
      <c r="G6" s="211" t="s">
        <v>29</v>
      </c>
      <c r="H6" s="214" t="s">
        <v>30</v>
      </c>
      <c r="I6" s="214" t="s">
        <v>139</v>
      </c>
      <c r="J6" s="214" t="s">
        <v>31</v>
      </c>
      <c r="K6" s="214" t="s">
        <v>140</v>
      </c>
      <c r="L6" s="214" t="s">
        <v>141</v>
      </c>
      <c r="M6" s="214" t="s">
        <v>142</v>
      </c>
      <c r="N6" s="214" t="s">
        <v>143</v>
      </c>
      <c r="O6" s="214" t="s">
        <v>144</v>
      </c>
      <c r="P6" s="214" t="s">
        <v>145</v>
      </c>
      <c r="Q6" s="214" t="s">
        <v>146</v>
      </c>
      <c r="R6" s="214" t="s">
        <v>147</v>
      </c>
      <c r="S6" s="214" t="s">
        <v>148</v>
      </c>
      <c r="T6" s="214" t="s">
        <v>149</v>
      </c>
      <c r="U6" s="214" t="s">
        <v>150</v>
      </c>
      <c r="V6" s="214" t="s">
        <v>151</v>
      </c>
      <c r="W6" s="214" t="s">
        <v>152</v>
      </c>
      <c r="X6" s="214" t="s">
        <v>153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154</v>
      </c>
      <c r="B8" s="232" t="s">
        <v>59</v>
      </c>
      <c r="C8" s="258" t="s">
        <v>59</v>
      </c>
      <c r="D8" s="233"/>
      <c r="E8" s="234"/>
      <c r="F8" s="235"/>
      <c r="G8" s="235">
        <f>SUMIF(AG9:AG15,"&lt;&gt;NOR",G9:G15)</f>
        <v>0</v>
      </c>
      <c r="H8" s="235"/>
      <c r="I8" s="235">
        <f>SUM(I9:I15)</f>
        <v>0</v>
      </c>
      <c r="J8" s="235"/>
      <c r="K8" s="235">
        <f>SUM(K9:K15)</f>
        <v>0</v>
      </c>
      <c r="L8" s="235"/>
      <c r="M8" s="235">
        <f>SUM(M9:M15)</f>
        <v>0</v>
      </c>
      <c r="N8" s="234"/>
      <c r="O8" s="234">
        <f>SUM(O9:O15)</f>
        <v>0</v>
      </c>
      <c r="P8" s="234"/>
      <c r="Q8" s="234">
        <f>SUM(Q9:Q15)</f>
        <v>0</v>
      </c>
      <c r="R8" s="235"/>
      <c r="S8" s="235"/>
      <c r="T8" s="236"/>
      <c r="U8" s="230"/>
      <c r="V8" s="230">
        <f>SUM(V9:V15)</f>
        <v>0</v>
      </c>
      <c r="W8" s="230"/>
      <c r="X8" s="230"/>
      <c r="AG8" t="s">
        <v>155</v>
      </c>
    </row>
    <row r="9" spans="1:60" outlineLevel="1">
      <c r="A9" s="249">
        <v>1</v>
      </c>
      <c r="B9" s="250" t="s">
        <v>791</v>
      </c>
      <c r="C9" s="264" t="s">
        <v>792</v>
      </c>
      <c r="D9" s="251" t="s">
        <v>308</v>
      </c>
      <c r="E9" s="252">
        <v>2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15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/>
      <c r="S9" s="254" t="s">
        <v>201</v>
      </c>
      <c r="T9" s="255" t="s">
        <v>202</v>
      </c>
      <c r="U9" s="226">
        <v>0</v>
      </c>
      <c r="V9" s="226">
        <f>ROUND(E9*U9,2)</f>
        <v>0</v>
      </c>
      <c r="W9" s="226"/>
      <c r="X9" s="226" t="s">
        <v>161</v>
      </c>
      <c r="Y9" s="215"/>
      <c r="Z9" s="215"/>
      <c r="AA9" s="215"/>
      <c r="AB9" s="215"/>
      <c r="AC9" s="215"/>
      <c r="AD9" s="215"/>
      <c r="AE9" s="215"/>
      <c r="AF9" s="215"/>
      <c r="AG9" s="215" t="s">
        <v>162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9">
        <v>2</v>
      </c>
      <c r="B10" s="250" t="s">
        <v>793</v>
      </c>
      <c r="C10" s="264" t="s">
        <v>794</v>
      </c>
      <c r="D10" s="251" t="s">
        <v>308</v>
      </c>
      <c r="E10" s="252">
        <v>1</v>
      </c>
      <c r="F10" s="253"/>
      <c r="G10" s="254">
        <f>ROUND(E10*F10,2)</f>
        <v>0</v>
      </c>
      <c r="H10" s="253"/>
      <c r="I10" s="254">
        <f>ROUND(E10*H10,2)</f>
        <v>0</v>
      </c>
      <c r="J10" s="253"/>
      <c r="K10" s="254">
        <f>ROUND(E10*J10,2)</f>
        <v>0</v>
      </c>
      <c r="L10" s="254">
        <v>15</v>
      </c>
      <c r="M10" s="254">
        <f>G10*(1+L10/100)</f>
        <v>0</v>
      </c>
      <c r="N10" s="252">
        <v>0</v>
      </c>
      <c r="O10" s="252">
        <f>ROUND(E10*N10,2)</f>
        <v>0</v>
      </c>
      <c r="P10" s="252">
        <v>0</v>
      </c>
      <c r="Q10" s="252">
        <f>ROUND(E10*P10,2)</f>
        <v>0</v>
      </c>
      <c r="R10" s="254"/>
      <c r="S10" s="254" t="s">
        <v>201</v>
      </c>
      <c r="T10" s="255" t="s">
        <v>202</v>
      </c>
      <c r="U10" s="226">
        <v>0</v>
      </c>
      <c r="V10" s="226">
        <f>ROUND(E10*U10,2)</f>
        <v>0</v>
      </c>
      <c r="W10" s="226"/>
      <c r="X10" s="226" t="s">
        <v>161</v>
      </c>
      <c r="Y10" s="215"/>
      <c r="Z10" s="215"/>
      <c r="AA10" s="215"/>
      <c r="AB10" s="215"/>
      <c r="AC10" s="215"/>
      <c r="AD10" s="215"/>
      <c r="AE10" s="215"/>
      <c r="AF10" s="215"/>
      <c r="AG10" s="215" t="s">
        <v>162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9">
        <v>3</v>
      </c>
      <c r="B11" s="250" t="s">
        <v>795</v>
      </c>
      <c r="C11" s="264" t="s">
        <v>796</v>
      </c>
      <c r="D11" s="251" t="s">
        <v>308</v>
      </c>
      <c r="E11" s="252">
        <v>1</v>
      </c>
      <c r="F11" s="253"/>
      <c r="G11" s="254">
        <f>ROUND(E11*F11,2)</f>
        <v>0</v>
      </c>
      <c r="H11" s="253"/>
      <c r="I11" s="254">
        <f>ROUND(E11*H11,2)</f>
        <v>0</v>
      </c>
      <c r="J11" s="253"/>
      <c r="K11" s="254">
        <f>ROUND(E11*J11,2)</f>
        <v>0</v>
      </c>
      <c r="L11" s="254">
        <v>15</v>
      </c>
      <c r="M11" s="254">
        <f>G11*(1+L11/100)</f>
        <v>0</v>
      </c>
      <c r="N11" s="252">
        <v>0</v>
      </c>
      <c r="O11" s="252">
        <f>ROUND(E11*N11,2)</f>
        <v>0</v>
      </c>
      <c r="P11" s="252">
        <v>0</v>
      </c>
      <c r="Q11" s="252">
        <f>ROUND(E11*P11,2)</f>
        <v>0</v>
      </c>
      <c r="R11" s="254"/>
      <c r="S11" s="254" t="s">
        <v>201</v>
      </c>
      <c r="T11" s="255" t="s">
        <v>202</v>
      </c>
      <c r="U11" s="226">
        <v>0</v>
      </c>
      <c r="V11" s="226">
        <f>ROUND(E11*U11,2)</f>
        <v>0</v>
      </c>
      <c r="W11" s="226"/>
      <c r="X11" s="226" t="s">
        <v>161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162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9">
        <v>4</v>
      </c>
      <c r="B12" s="250" t="s">
        <v>797</v>
      </c>
      <c r="C12" s="264" t="s">
        <v>798</v>
      </c>
      <c r="D12" s="251" t="s">
        <v>308</v>
      </c>
      <c r="E12" s="252">
        <v>1</v>
      </c>
      <c r="F12" s="253"/>
      <c r="G12" s="254">
        <f>ROUND(E12*F12,2)</f>
        <v>0</v>
      </c>
      <c r="H12" s="253"/>
      <c r="I12" s="254">
        <f>ROUND(E12*H12,2)</f>
        <v>0</v>
      </c>
      <c r="J12" s="253"/>
      <c r="K12" s="254">
        <f>ROUND(E12*J12,2)</f>
        <v>0</v>
      </c>
      <c r="L12" s="254">
        <v>15</v>
      </c>
      <c r="M12" s="254">
        <f>G12*(1+L12/100)</f>
        <v>0</v>
      </c>
      <c r="N12" s="252">
        <v>0</v>
      </c>
      <c r="O12" s="252">
        <f>ROUND(E12*N12,2)</f>
        <v>0</v>
      </c>
      <c r="P12" s="252">
        <v>0</v>
      </c>
      <c r="Q12" s="252">
        <f>ROUND(E12*P12,2)</f>
        <v>0</v>
      </c>
      <c r="R12" s="254"/>
      <c r="S12" s="254" t="s">
        <v>201</v>
      </c>
      <c r="T12" s="255" t="s">
        <v>202</v>
      </c>
      <c r="U12" s="226">
        <v>0</v>
      </c>
      <c r="V12" s="226">
        <f>ROUND(E12*U12,2)</f>
        <v>0</v>
      </c>
      <c r="W12" s="226"/>
      <c r="X12" s="226" t="s">
        <v>161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162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49">
        <v>5</v>
      </c>
      <c r="B13" s="250" t="s">
        <v>799</v>
      </c>
      <c r="C13" s="264" t="s">
        <v>800</v>
      </c>
      <c r="D13" s="251" t="s">
        <v>308</v>
      </c>
      <c r="E13" s="252">
        <v>1</v>
      </c>
      <c r="F13" s="253"/>
      <c r="G13" s="254">
        <f>ROUND(E13*F13,2)</f>
        <v>0</v>
      </c>
      <c r="H13" s="253"/>
      <c r="I13" s="254">
        <f>ROUND(E13*H13,2)</f>
        <v>0</v>
      </c>
      <c r="J13" s="253"/>
      <c r="K13" s="254">
        <f>ROUND(E13*J13,2)</f>
        <v>0</v>
      </c>
      <c r="L13" s="254">
        <v>15</v>
      </c>
      <c r="M13" s="254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4"/>
      <c r="S13" s="254" t="s">
        <v>201</v>
      </c>
      <c r="T13" s="255" t="s">
        <v>202</v>
      </c>
      <c r="U13" s="226">
        <v>0</v>
      </c>
      <c r="V13" s="226">
        <f>ROUND(E13*U13,2)</f>
        <v>0</v>
      </c>
      <c r="W13" s="226"/>
      <c r="X13" s="226" t="s">
        <v>161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162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49">
        <v>6</v>
      </c>
      <c r="B14" s="250" t="s">
        <v>801</v>
      </c>
      <c r="C14" s="264" t="s">
        <v>802</v>
      </c>
      <c r="D14" s="251" t="s">
        <v>308</v>
      </c>
      <c r="E14" s="252">
        <v>1</v>
      </c>
      <c r="F14" s="253"/>
      <c r="G14" s="254">
        <f>ROUND(E14*F14,2)</f>
        <v>0</v>
      </c>
      <c r="H14" s="253"/>
      <c r="I14" s="254">
        <f>ROUND(E14*H14,2)</f>
        <v>0</v>
      </c>
      <c r="J14" s="253"/>
      <c r="K14" s="254">
        <f>ROUND(E14*J14,2)</f>
        <v>0</v>
      </c>
      <c r="L14" s="254">
        <v>15</v>
      </c>
      <c r="M14" s="254">
        <f>G14*(1+L14/100)</f>
        <v>0</v>
      </c>
      <c r="N14" s="252">
        <v>0</v>
      </c>
      <c r="O14" s="252">
        <f>ROUND(E14*N14,2)</f>
        <v>0</v>
      </c>
      <c r="P14" s="252">
        <v>0</v>
      </c>
      <c r="Q14" s="252">
        <f>ROUND(E14*P14,2)</f>
        <v>0</v>
      </c>
      <c r="R14" s="254"/>
      <c r="S14" s="254" t="s">
        <v>201</v>
      </c>
      <c r="T14" s="255" t="s">
        <v>202</v>
      </c>
      <c r="U14" s="226">
        <v>0</v>
      </c>
      <c r="V14" s="226">
        <f>ROUND(E14*U14,2)</f>
        <v>0</v>
      </c>
      <c r="W14" s="226"/>
      <c r="X14" s="226" t="s">
        <v>161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162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38">
        <v>7</v>
      </c>
      <c r="B15" s="239" t="s">
        <v>803</v>
      </c>
      <c r="C15" s="259" t="s">
        <v>804</v>
      </c>
      <c r="D15" s="240" t="s">
        <v>308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15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201</v>
      </c>
      <c r="T15" s="244" t="s">
        <v>202</v>
      </c>
      <c r="U15" s="226">
        <v>0</v>
      </c>
      <c r="V15" s="226">
        <f>ROUND(E15*U15,2)</f>
        <v>0</v>
      </c>
      <c r="W15" s="226"/>
      <c r="X15" s="226" t="s">
        <v>161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162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>
      <c r="A16" s="3"/>
      <c r="B16" s="4"/>
      <c r="C16" s="267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141</v>
      </c>
    </row>
    <row r="17" spans="1:33">
      <c r="A17" s="218"/>
      <c r="B17" s="219" t="s">
        <v>29</v>
      </c>
      <c r="C17" s="268"/>
      <c r="D17" s="220"/>
      <c r="E17" s="221"/>
      <c r="F17" s="221"/>
      <c r="G17" s="237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711</v>
      </c>
    </row>
    <row r="18" spans="1:33">
      <c r="C18" s="269"/>
      <c r="D18" s="10"/>
      <c r="AG18" t="s">
        <v>712</v>
      </c>
    </row>
    <row r="19" spans="1:33">
      <c r="D19" s="10"/>
    </row>
    <row r="20" spans="1:33">
      <c r="D20" s="10"/>
    </row>
    <row r="21" spans="1:33">
      <c r="D21" s="10"/>
    </row>
    <row r="22" spans="1:33">
      <c r="D22" s="10"/>
    </row>
    <row r="23" spans="1:33">
      <c r="D23" s="10"/>
    </row>
    <row r="24" spans="1:33">
      <c r="D24" s="10"/>
    </row>
    <row r="25" spans="1:33">
      <c r="D25" s="10"/>
    </row>
    <row r="26" spans="1:33">
      <c r="D26" s="10"/>
    </row>
    <row r="27" spans="1:33">
      <c r="D27" s="10"/>
    </row>
    <row r="28" spans="1:33">
      <c r="D28" s="10"/>
    </row>
    <row r="29" spans="1:33">
      <c r="D29" s="10"/>
    </row>
    <row r="30" spans="1:33">
      <c r="D30" s="10"/>
    </row>
    <row r="31" spans="1:33">
      <c r="D31" s="10"/>
    </row>
    <row r="32" spans="1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A Pol</vt:lpstr>
      <vt:lpstr>02 A Pol</vt:lpstr>
      <vt:lpstr>VRN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A Pol'!Názvy_tisku</vt:lpstr>
      <vt:lpstr>'02 A Pol'!Názvy_tisku</vt:lpstr>
      <vt:lpstr>'VRN A Pol'!Názvy_tisku</vt:lpstr>
      <vt:lpstr>oadresa</vt:lpstr>
      <vt:lpstr>Stavba!Objednatel</vt:lpstr>
      <vt:lpstr>Stavba!Objekt</vt:lpstr>
      <vt:lpstr>'01 A Pol'!Oblast_tisku</vt:lpstr>
      <vt:lpstr>'02 A Pol'!Oblast_tisku</vt:lpstr>
      <vt:lpstr>Stavba!Oblast_tisku</vt:lpstr>
      <vt:lpstr>'VRN A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Fisarova</dc:creator>
  <cp:lastModifiedBy>Fisarova</cp:lastModifiedBy>
  <cp:lastPrinted>2019-03-19T12:27:02Z</cp:lastPrinted>
  <dcterms:created xsi:type="dcterms:W3CDTF">2009-04-08T07:15:50Z</dcterms:created>
  <dcterms:modified xsi:type="dcterms:W3CDTF">2022-12-14T12:49:55Z</dcterms:modified>
</cp:coreProperties>
</file>