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70AEC765-7AC8-4E28-A0C5-06032ED70CB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A Pol" sheetId="12" r:id="rId4"/>
  </sheets>
  <externalReferences>
    <externalReference r:id="rId5"/>
  </externalReferences>
  <definedNames>
    <definedName name="_xlnm._FilterDatabase" localSheetId="3" hidden="1">'01 A Pol'!$A$9:$V$357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'01 A Pol'!$A$1:$X$359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8" i="12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9" i="12"/>
  <c r="M49" i="12" s="1"/>
  <c r="I49" i="12"/>
  <c r="K49" i="12"/>
  <c r="O49" i="12"/>
  <c r="Q49" i="12"/>
  <c r="V49" i="12"/>
  <c r="G52" i="12"/>
  <c r="G51" i="12" s="1"/>
  <c r="I52" i="12"/>
  <c r="I51" i="12" s="1"/>
  <c r="K52" i="12"/>
  <c r="K51" i="12" s="1"/>
  <c r="O52" i="12"/>
  <c r="O51" i="12" s="1"/>
  <c r="Q52" i="12"/>
  <c r="Q51" i="12" s="1"/>
  <c r="V52" i="12"/>
  <c r="V51" i="12" s="1"/>
  <c r="G57" i="12"/>
  <c r="O57" i="12"/>
  <c r="Q57" i="12"/>
  <c r="G58" i="12"/>
  <c r="I58" i="12"/>
  <c r="I57" i="12" s="1"/>
  <c r="K58" i="12"/>
  <c r="K57" i="12" s="1"/>
  <c r="M58" i="12"/>
  <c r="M57" i="12" s="1"/>
  <c r="O58" i="12"/>
  <c r="Q58" i="12"/>
  <c r="V58" i="12"/>
  <c r="V57" i="12" s="1"/>
  <c r="G59" i="12"/>
  <c r="G60" i="12"/>
  <c r="M60" i="12" s="1"/>
  <c r="I60" i="12"/>
  <c r="K60" i="12"/>
  <c r="O60" i="12"/>
  <c r="Q60" i="12"/>
  <c r="V60" i="12"/>
  <c r="V59" i="12" s="1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3" i="12"/>
  <c r="G82" i="12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O84" i="12" s="1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O92" i="12" s="1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O99" i="12"/>
  <c r="G100" i="12"/>
  <c r="M100" i="12" s="1"/>
  <c r="M99" i="12" s="1"/>
  <c r="I100" i="12"/>
  <c r="I99" i="12" s="1"/>
  <c r="K100" i="12"/>
  <c r="K99" i="12" s="1"/>
  <c r="O100" i="12"/>
  <c r="Q100" i="12"/>
  <c r="Q99" i="12" s="1"/>
  <c r="V100" i="12"/>
  <c r="V99" i="12" s="1"/>
  <c r="G102" i="12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G155" i="12" s="1"/>
  <c r="I156" i="12"/>
  <c r="I155" i="12" s="1"/>
  <c r="K156" i="12"/>
  <c r="O156" i="12"/>
  <c r="Q156" i="12"/>
  <c r="V156" i="12"/>
  <c r="V155" i="12" s="1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8" i="12"/>
  <c r="I228" i="12"/>
  <c r="K228" i="12"/>
  <c r="O228" i="12"/>
  <c r="Q228" i="12"/>
  <c r="V228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40" i="12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6" i="12"/>
  <c r="M246" i="12" s="1"/>
  <c r="I246" i="12"/>
  <c r="K246" i="12"/>
  <c r="O246" i="12"/>
  <c r="Q246" i="12"/>
  <c r="V246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8" i="12"/>
  <c r="M258" i="12" s="1"/>
  <c r="I258" i="12"/>
  <c r="K258" i="12"/>
  <c r="O258" i="12"/>
  <c r="Q258" i="12"/>
  <c r="V258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I280" i="12" s="1"/>
  <c r="K281" i="12"/>
  <c r="O281" i="12"/>
  <c r="Q281" i="12"/>
  <c r="V281" i="12"/>
  <c r="G283" i="12"/>
  <c r="I283" i="12"/>
  <c r="K283" i="12"/>
  <c r="M283" i="12"/>
  <c r="O283" i="12"/>
  <c r="Q283" i="12"/>
  <c r="V283" i="12"/>
  <c r="G284" i="12"/>
  <c r="M284" i="12" s="1"/>
  <c r="I284" i="12"/>
  <c r="K284" i="12"/>
  <c r="O284" i="12"/>
  <c r="Q284" i="12"/>
  <c r="V284" i="12"/>
  <c r="G287" i="12"/>
  <c r="M287" i="12" s="1"/>
  <c r="I287" i="12"/>
  <c r="K287" i="12"/>
  <c r="O287" i="12"/>
  <c r="Q287" i="12"/>
  <c r="V287" i="12"/>
  <c r="G288" i="12"/>
  <c r="I288" i="12"/>
  <c r="K288" i="12"/>
  <c r="O288" i="12"/>
  <c r="Q288" i="12"/>
  <c r="V288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I323" i="12"/>
  <c r="K323" i="12"/>
  <c r="M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I353" i="12"/>
  <c r="K353" i="12"/>
  <c r="M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M83" i="12" l="1"/>
  <c r="M82" i="12" s="1"/>
  <c r="K286" i="12"/>
  <c r="Q286" i="12"/>
  <c r="O234" i="12"/>
  <c r="Q92" i="12"/>
  <c r="O59" i="12"/>
  <c r="V280" i="12"/>
  <c r="K59" i="12"/>
  <c r="O155" i="12"/>
  <c r="Q234" i="12"/>
  <c r="M280" i="12"/>
  <c r="K92" i="12"/>
  <c r="G224" i="12"/>
  <c r="V224" i="12"/>
  <c r="K280" i="12"/>
  <c r="Q59" i="12"/>
  <c r="K349" i="12"/>
  <c r="Q311" i="12"/>
  <c r="V203" i="12"/>
  <c r="M349" i="12"/>
  <c r="G267" i="12"/>
  <c r="I234" i="12"/>
  <c r="M203" i="12"/>
  <c r="Q203" i="12"/>
  <c r="Q161" i="12"/>
  <c r="V118" i="12"/>
  <c r="O110" i="12"/>
  <c r="I64" i="12"/>
  <c r="O29" i="12"/>
  <c r="I29" i="12"/>
  <c r="G8" i="12"/>
  <c r="O311" i="12"/>
  <c r="Q110" i="12"/>
  <c r="K29" i="12"/>
  <c r="G349" i="12"/>
  <c r="O286" i="12"/>
  <c r="O203" i="12"/>
  <c r="O161" i="12"/>
  <c r="K148" i="12"/>
  <c r="Q118" i="12"/>
  <c r="K110" i="12"/>
  <c r="K101" i="12"/>
  <c r="G101" i="12"/>
  <c r="G64" i="12"/>
  <c r="I286" i="12"/>
  <c r="G280" i="12"/>
  <c r="V267" i="12"/>
  <c r="G234" i="12"/>
  <c r="K224" i="12"/>
  <c r="K161" i="12"/>
  <c r="Q148" i="12"/>
  <c r="O148" i="12"/>
  <c r="I148" i="12"/>
  <c r="O118" i="12"/>
  <c r="G99" i="12"/>
  <c r="K84" i="12"/>
  <c r="I84" i="12"/>
  <c r="V64" i="12"/>
  <c r="O64" i="12"/>
  <c r="G29" i="12"/>
  <c r="Q8" i="12"/>
  <c r="I349" i="12"/>
  <c r="I311" i="12"/>
  <c r="V349" i="12"/>
  <c r="K311" i="12"/>
  <c r="V234" i="12"/>
  <c r="Q224" i="12"/>
  <c r="O224" i="12"/>
  <c r="I224" i="12"/>
  <c r="M148" i="12"/>
  <c r="K118" i="12"/>
  <c r="I110" i="12"/>
  <c r="I92" i="12"/>
  <c r="V8" i="12"/>
  <c r="O8" i="12"/>
  <c r="Q349" i="12"/>
  <c r="G311" i="12"/>
  <c r="V311" i="12"/>
  <c r="G286" i="12"/>
  <c r="Q280" i="12"/>
  <c r="O267" i="12"/>
  <c r="K234" i="12"/>
  <c r="M228" i="12"/>
  <c r="M224" i="12" s="1"/>
  <c r="K203" i="12"/>
  <c r="I203" i="12"/>
  <c r="I161" i="12"/>
  <c r="Q155" i="12"/>
  <c r="G148" i="12"/>
  <c r="I59" i="12"/>
  <c r="V29" i="12"/>
  <c r="K8" i="12"/>
  <c r="V161" i="12"/>
  <c r="K64" i="12"/>
  <c r="O349" i="12"/>
  <c r="V286" i="12"/>
  <c r="K267" i="12"/>
  <c r="I118" i="12"/>
  <c r="V101" i="12"/>
  <c r="Q101" i="12"/>
  <c r="O101" i="12"/>
  <c r="V84" i="12"/>
  <c r="Q64" i="12"/>
  <c r="Q29" i="12"/>
  <c r="I8" i="12"/>
  <c r="O280" i="12"/>
  <c r="Q267" i="12"/>
  <c r="I267" i="12"/>
  <c r="K155" i="12"/>
  <c r="V148" i="12"/>
  <c r="V110" i="12"/>
  <c r="I101" i="12"/>
  <c r="M102" i="12"/>
  <c r="M101" i="12" s="1"/>
  <c r="V92" i="12"/>
  <c r="Q84" i="12"/>
  <c r="M59" i="12"/>
  <c r="M311" i="12"/>
  <c r="M267" i="12"/>
  <c r="M110" i="12"/>
  <c r="M161" i="12"/>
  <c r="M118" i="12"/>
  <c r="M29" i="12"/>
  <c r="M92" i="12"/>
  <c r="M84" i="12"/>
  <c r="G203" i="12"/>
  <c r="G161" i="12"/>
  <c r="G118" i="12"/>
  <c r="G110" i="12"/>
  <c r="G92" i="12"/>
  <c r="G84" i="12"/>
  <c r="M288" i="12"/>
  <c r="M286" i="12" s="1"/>
  <c r="M240" i="12"/>
  <c r="M234" i="12" s="1"/>
  <c r="M28" i="12"/>
  <c r="M8" i="12" s="1"/>
  <c r="M156" i="12"/>
  <c r="M155" i="12" s="1"/>
  <c r="M65" i="12"/>
  <c r="M64" i="12" s="1"/>
  <c r="M52" i="12"/>
  <c r="M51" i="12" s="1"/>
  <c r="J31" i="1"/>
  <c r="J34" i="1" s="1"/>
  <c r="J32" i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EA267C4-70E9-42A8-B389-475C00CE75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0172DF-8960-4A21-B933-3DDCF4587E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<sst xmlns="http://schemas.openxmlformats.org/spreadsheetml/2006/main" count="1887" uniqueCount="659">
  <si>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</si>
  <si>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</si>
  <si>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</si>
  <si>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</si>
  <si>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</si>
  <si>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</si>
  <si>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</si>
  <si>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</si>
  <si>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</si>
  <si>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</si>
  <si>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</si>
  <si>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</si>
  <si>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</si>
  <si>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</si>
  <si>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</si>
  <si>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</si>
  <si>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</si>
  <si>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</si>
  <si>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</si>
  <si>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</si>
  <si>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</si>
  <si>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</si>
  <si>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</si>
  <si>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</si>
  <si>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</si>
  <si>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</si>
  <si>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</si>
  <si>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</si>
  <si>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</si>
  <si>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</si>
  <si>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</si>
  <si>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</si>
  <si>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</si>
  <si>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</si>
  <si>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</si>
  <si>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</si>
  <si>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</t>
  </si>
  <si>
    <t>Stavební rozpočet</t>
  </si>
  <si>
    <t>01</t>
  </si>
  <si>
    <t>Rekonstrukce bytu</t>
  </si>
  <si>
    <t>Objekt:</t>
  </si>
  <si>
    <t>Rozpočet:</t>
  </si>
  <si>
    <t>K027/2022</t>
  </si>
  <si>
    <t>Rekonstrukce bytu SPC M53 - byt 7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</si>
  <si>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</si>
  <si>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</si>
  <si>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</si>
  <si>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</si>
  <si>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</si>
  <si>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</si>
  <si>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</si>
  <si>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</si>
  <si>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</si>
  <si>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</si>
  <si>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</si>
  <si>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</si>
  <si>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</si>
  <si>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</si>
  <si>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</si>
  <si>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</si>
  <si>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</si>
  <si>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</si>
  <si>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</si>
  <si>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</si>
  <si>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</si>
  <si>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</si>
  <si>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</si>
  <si>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</si>
  <si>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</si>
  <si>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</si>
  <si>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</si>
  <si>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</si>
  <si>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</si>
  <si>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</si>
  <si>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</si>
  <si>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</si>
  <si>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</si>
  <si>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</si>
  <si>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</si>
  <si>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</si>
  <si>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</si>
  <si>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</si>
  <si>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</si>
  <si>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</si>
  <si>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</si>
  <si>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</si>
  <si>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</si>
  <si>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</si>
  <si>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</si>
  <si>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</si>
  <si>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</si>
  <si>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</si>
  <si>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</si>
  <si>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</si>
  <si>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</si>
  <si>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</si>
  <si>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</si>
  <si>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</si>
  <si>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</si>
  <si>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</si>
  <si>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</si>
  <si>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</si>
  <si>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</si>
  <si>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</si>
  <si>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</si>
  <si>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</si>
  <si>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</si>
  <si>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</si>
  <si>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</si>
  <si>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</si>
  <si>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</si>
  <si>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</si>
  <si>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</si>
  <si>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</si>
  <si>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</si>
  <si>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</si>
  <si>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</si>
  <si>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</si>
  <si>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</si>
  <si>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</si>
  <si>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</si>
  <si>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317941121</t>
  </si>
  <si>
    <t>Osazení ocelových válcovaných nosníků do č. 12</t>
  </si>
  <si>
    <t>t</t>
  </si>
  <si>
    <t>RTS 21/ II</t>
  </si>
  <si>
    <t>Indiv</t>
  </si>
  <si>
    <t>Práce</t>
  </si>
  <si>
    <t>POL1_</t>
  </si>
  <si>
    <t xml:space="preserve">nad zárubně : </t>
  </si>
  <si>
    <t>VV</t>
  </si>
  <si>
    <t>chodba/koupelna : 2*1,00*0,0025</t>
  </si>
  <si>
    <t>chodba/wc : 2*1,00*0,0025</t>
  </si>
  <si>
    <t>319201315</t>
  </si>
  <si>
    <t>Vyrovnání zdiva pod omítku maltou ze suché maltové směsi tl. 10 mm</t>
  </si>
  <si>
    <t>m2</t>
  </si>
  <si>
    <t>koupelna : (2,40+0,60)*2,00</t>
  </si>
  <si>
    <t>kuchyň : (2*(1,97+2,17)-2*0,60)*1,50</t>
  </si>
  <si>
    <t>340271610</t>
  </si>
  <si>
    <t>Zazdívka otvorů pl.do 4 m2, pórobet.tvár.,tl.10 cm</t>
  </si>
  <si>
    <t>m3</t>
  </si>
  <si>
    <t>otvor kuchyň/koupelna : 0,70*2,10*0,10</t>
  </si>
  <si>
    <t>342263420</t>
  </si>
  <si>
    <t>Osazení revizních dvířek do SDK příček, do 0,50 m2</t>
  </si>
  <si>
    <t>kus</t>
  </si>
  <si>
    <t>wc : 1</t>
  </si>
  <si>
    <t>346244313</t>
  </si>
  <si>
    <t>Obezdívky van a WC nádržek z desek Ytong tl. 100 mm</t>
  </si>
  <si>
    <t>podezdívka vany : 2*(1,60+0,70)*0,50</t>
  </si>
  <si>
    <t>347013113</t>
  </si>
  <si>
    <t>Předstěna SDK,tl.55mm,1xoc.kce CD,1xRBI 12,5mm,izo</t>
  </si>
  <si>
    <t>wc : 0,95*2,60</t>
  </si>
  <si>
    <t>319001</t>
  </si>
  <si>
    <t>Úhelník 40x40x4mm</t>
  </si>
  <si>
    <t>Vlastní</t>
  </si>
  <si>
    <t>Specifikace</t>
  </si>
  <si>
    <t>POL3_</t>
  </si>
  <si>
    <t>chodba/koupelna : 2*1,00*0,0025*1,05</t>
  </si>
  <si>
    <t>chodba/wc : 2*1,00*0,0025*1,05</t>
  </si>
  <si>
    <t>553476598</t>
  </si>
  <si>
    <t>Dvířka revizní do SDK 600x600 mm,tl.12,5 mm suché prostředí</t>
  </si>
  <si>
    <t>SPCM</t>
  </si>
  <si>
    <t>602011141</t>
  </si>
  <si>
    <t>Štuk na stěnách vnitřní, ručně</t>
  </si>
  <si>
    <t>611421231</t>
  </si>
  <si>
    <t>Oprava váp.omítek stropů do 10% plochy - štukových</t>
  </si>
  <si>
    <t>chodba : 4,55*1,40</t>
  </si>
  <si>
    <t>komora : 0,70*1,40</t>
  </si>
  <si>
    <t>wc : 0,95*1,25</t>
  </si>
  <si>
    <t>koupelna : 1,97*2,17</t>
  </si>
  <si>
    <t>pokoj : 3,20*5,05</t>
  </si>
  <si>
    <t>kuchyň : 3,00*2,80</t>
  </si>
  <si>
    <t>612403380</t>
  </si>
  <si>
    <t>Hrubá výplň rýh ve stěnách do 3x3 cm maltou ze SMS</t>
  </si>
  <si>
    <t>m</t>
  </si>
  <si>
    <t>elektro : 80</t>
  </si>
  <si>
    <t>612403386</t>
  </si>
  <si>
    <t>Hrubá výplň rýh ve stěnách do 10x10cm maltou z SMS</t>
  </si>
  <si>
    <t>voda a kanalizace : 10</t>
  </si>
  <si>
    <t>612421231</t>
  </si>
  <si>
    <t>Oprava vápen.omítek stěn do 10 % pl. - štukových</t>
  </si>
  <si>
    <t>chodba : 2*(4,55+1,40)*2,60-0,80*1,97-1,45*1,97-2*0,70*1,97-0,60*1,97</t>
  </si>
  <si>
    <t>komora : 2*(0,70+1,40)*2,60-0,60*1,97</t>
  </si>
  <si>
    <t>wc : (0,95+2*1,25)*2,60-0,70*1,97</t>
  </si>
  <si>
    <t>koupelna : 2*(1,97+2,17)*(2,60-1,50)-0,70*(1,97-1,50)</t>
  </si>
  <si>
    <t>pokoj : 2*(3,20+5,05)*2,60-1,45*1,97-0,80*1,97-1,10*1,38-0,80*2,00</t>
  </si>
  <si>
    <t>kuchyň : 2*(3,00+2,80)*2,60-0,80*1,97-1,70*1,38</t>
  </si>
  <si>
    <t>612481219RT2</t>
  </si>
  <si>
    <t>Montáž výztužné sítě(perlinky)do stěrky-vnit.stěny včetně výztužné sítě a stěrkového tmelu</t>
  </si>
  <si>
    <t>otvor kuchyň/koupelna : 0,80*2,20*2</t>
  </si>
  <si>
    <t>632421129KR1</t>
  </si>
  <si>
    <t>Potěr, ručně zpracovaný, samonivelační tl.15 mm s vlákny včetně penetrace (spojovacího můstku - parkety)</t>
  </si>
  <si>
    <t>941955001</t>
  </si>
  <si>
    <t>Lešení lehké pomocné, výška podlahy do 1,2 m</t>
  </si>
  <si>
    <t>952901111</t>
  </si>
  <si>
    <t>Vyčištění budov o výšce podlaží do 4 m</t>
  </si>
  <si>
    <t>POL1_1</t>
  </si>
  <si>
    <t>953941199R00</t>
  </si>
  <si>
    <t>Osazení dvířek</t>
  </si>
  <si>
    <t>pod vanu : 1</t>
  </si>
  <si>
    <t>725980113</t>
  </si>
  <si>
    <t>Dvířka vanová 300 x 300 mm</t>
  </si>
  <si>
    <t>965081713</t>
  </si>
  <si>
    <t>Bourání dlažeb keramických tl.10 mm, nad 1 m2</t>
  </si>
  <si>
    <t>wc - dvě vrstvy : 0,95*1,25*2</t>
  </si>
  <si>
    <t>koupelna - pod pvc : 1,97*2,17</t>
  </si>
  <si>
    <t>965081702</t>
  </si>
  <si>
    <t>Bourání soklíků z dlažeb keramických</t>
  </si>
  <si>
    <t>wc : (2*(0,95+1,25)-0,60)</t>
  </si>
  <si>
    <t>968061125</t>
  </si>
  <si>
    <t>Vyvěšení dřevěných dveřních křídel pl. do 2 m2</t>
  </si>
  <si>
    <t>968072455</t>
  </si>
  <si>
    <t>Vybourání kovových dveřních zárubní pl. do 2 m2</t>
  </si>
  <si>
    <t>kuchyň/koupelna : 0,60*2,00</t>
  </si>
  <si>
    <t>974031121</t>
  </si>
  <si>
    <t>Vysekání rýh ve zdi cihelné 3 x 3 cm</t>
  </si>
  <si>
    <t>974031153</t>
  </si>
  <si>
    <t>Vysekání rýh ve zdi cihelné 10 x 10 cm</t>
  </si>
  <si>
    <t>978011121</t>
  </si>
  <si>
    <t>Otlučení omítek vnitřních vápenných stropů do 10 %</t>
  </si>
  <si>
    <t>978013121</t>
  </si>
  <si>
    <t>Otlučení omítek vnitřních stěn v rozsahu do 10 %</t>
  </si>
  <si>
    <t>978059521</t>
  </si>
  <si>
    <t>Odsekání vnitřních obkladů stěn do 2 m2</t>
  </si>
  <si>
    <t>999281111</t>
  </si>
  <si>
    <t>Přesun hmot pro opravy a údržbu do výšky 25 m</t>
  </si>
  <si>
    <t>Přesun hmot</t>
  </si>
  <si>
    <t>POL7_</t>
  </si>
  <si>
    <t>VRN01</t>
  </si>
  <si>
    <t>Celkový úklid (vytření podlah, umytí oken, obkladů, zásuvek, vypínačů, radiátorů, atd..)</t>
  </si>
  <si>
    <t>kpl</t>
  </si>
  <si>
    <t>005121R</t>
  </si>
  <si>
    <t>Zařízení staveniště</t>
  </si>
  <si>
    <t>Soubor</t>
  </si>
  <si>
    <t>POL99_</t>
  </si>
  <si>
    <t>005122R</t>
  </si>
  <si>
    <t>Provozní vlivy</t>
  </si>
  <si>
    <t>VRN04</t>
  </si>
  <si>
    <t>Průběžný úklid společných prostor</t>
  </si>
  <si>
    <t>VRN05</t>
  </si>
  <si>
    <t>Mimostaveništní doprava materiálu</t>
  </si>
  <si>
    <t>VRN06</t>
  </si>
  <si>
    <t>Vzorkování dlažeb, obkladů, PVC, Kuch. linky</t>
  </si>
  <si>
    <t>VRN07</t>
  </si>
  <si>
    <t>Dokumentace skutečného provedení včetně řemesel (ZTI, elektro, atd.)</t>
  </si>
  <si>
    <t>711212000</t>
  </si>
  <si>
    <t>Izolace proti vodě a vlhkosti, penetrace podkladu pod hydroizolační nátěr, včetně dodávky</t>
  </si>
  <si>
    <t>koupelna : 1,97*2,17+(1,97+2,17)*2,00+(1,97+2,17-0,60)*0,10</t>
  </si>
  <si>
    <t>711212002</t>
  </si>
  <si>
    <t>Hydroizolační povlak - nátěr nebo stěrka</t>
  </si>
  <si>
    <t>POL1_7</t>
  </si>
  <si>
    <t>711212601</t>
  </si>
  <si>
    <t>Těsnicí pás do spoje podlaha - stěna</t>
  </si>
  <si>
    <t>koupelna : 2*(1,97+2,17)-0,70+2,00</t>
  </si>
  <si>
    <t>998711203</t>
  </si>
  <si>
    <t>Přesun hmot pro izolace proti vodě, výšky do 60 m</t>
  </si>
  <si>
    <t>7201947774</t>
  </si>
  <si>
    <t>Podružný materiál pro ZTI (vyústění, přechodky, hadice)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</si>
  <si>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</si>
  <si>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</si>
  <si>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</si>
  <si>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</si>
  <si>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</si>
  <si>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</si>
  <si>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</si>
  <si>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</si>
  <si>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</si>
  <si>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</si>
  <si>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</si>
  <si>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</si>
  <si>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</si>
  <si>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</si>
  <si>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</si>
  <si>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998721203</t>
  </si>
  <si>
    <t>Přesun hmot pro vnitřní kanalizaci, výšky do 24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</si>
  <si>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</si>
  <si>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</si>
  <si>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</si>
  <si>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</si>
  <si>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</si>
  <si>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</si>
  <si>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</si>
  <si>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</si>
  <si>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</si>
  <si>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</si>
  <si>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</si>
  <si>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722999111KR1</t>
  </si>
  <si>
    <t>Výměna hlavních vod. Ventilů DN 3/4", vč. dem a opětovné montáže vodoměrů a zaplombování</t>
  </si>
  <si>
    <t>998722203</t>
  </si>
  <si>
    <t>Přesun hmot pro vnitřní vodovod, výšky do 24 m</t>
  </si>
  <si>
    <t>725110811</t>
  </si>
  <si>
    <t>Demontáž klozetů splachovacích</t>
  </si>
  <si>
    <t>soubor</t>
  </si>
  <si>
    <t>725013138</t>
  </si>
  <si>
    <t>Klozet kombi OLYMP,nádrž s armat.odpad svislý,bílý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</si>
  <si>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</si>
  <si>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</si>
  <si>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</si>
  <si>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</si>
  <si>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</si>
  <si>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</si>
  <si>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</si>
  <si>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vany, vaniček</t>
  </si>
  <si>
    <t>725229102</t>
  </si>
  <si>
    <t>Montáž van se zápach.uzávěrkou HL 500-5/4 plastových</t>
  </si>
  <si>
    <t>725299101</t>
  </si>
  <si>
    <t>Montáž koupelnových doplňků - mýdelníků, držáků ap</t>
  </si>
  <si>
    <t>725619101</t>
  </si>
  <si>
    <t>Montáž sporáků</t>
  </si>
  <si>
    <t>725610810</t>
  </si>
  <si>
    <t>Demontáž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</si>
  <si>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</si>
  <si>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</si>
  <si>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</si>
  <si>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</si>
  <si>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</si>
  <si>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</si>
  <si>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</si>
  <si>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</si>
  <si>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</si>
  <si>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</si>
  <si>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</si>
  <si>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</si>
  <si>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725839203</t>
  </si>
  <si>
    <t>Montáž baterie vanové nástěnné G 1/2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</si>
  <si>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</si>
  <si>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</si>
  <si>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</si>
  <si>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</si>
  <si>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</si>
  <si>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</si>
  <si>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</si>
  <si>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</si>
  <si>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koupelna : 0,60*0,60</t>
  </si>
  <si>
    <t>725001</t>
  </si>
  <si>
    <t>Sporák kombinovaný - počet hořáků 4, senzory StopGas, integrovaným zapalováním a klasickou elektrickou troubu s dvojicí topných těles a horkovzdušným ventilátorem</t>
  </si>
  <si>
    <t>R-položka</t>
  </si>
  <si>
    <t>POL12_0</t>
  </si>
  <si>
    <t>55144162</t>
  </si>
  <si>
    <t>Baterie vanová nástěnná včetně sprchová sada 3-funkční ruční sprcha d 1000 mm, Chrom</t>
  </si>
  <si>
    <t>POL3_0</t>
  </si>
  <si>
    <t>55149005</t>
  </si>
  <si>
    <t>Držák toaletního papíru nerez SLZN 09</t>
  </si>
  <si>
    <t>552205789</t>
  </si>
  <si>
    <t>Vana akrylátová Klasik bílá 160x70x41 cm</t>
  </si>
  <si>
    <t>634651249R</t>
  </si>
  <si>
    <t>Zrcadlo nemontované čiré tl. 4 mm 60x60cm</t>
  </si>
  <si>
    <t>64214330</t>
  </si>
  <si>
    <t>Umyvadlo keram. s otv. pro baterii 550x450 mm bílé, na šrouby</t>
  </si>
  <si>
    <t>998725203</t>
  </si>
  <si>
    <t>Přesun hmot pro zařizovací předměty, výšky do 24 m</t>
  </si>
  <si>
    <t>728415112</t>
  </si>
  <si>
    <t>Montáž mřížky větrací nebo ventilační do 0,10 m2</t>
  </si>
  <si>
    <t>728415812</t>
  </si>
  <si>
    <t>Demontáž mřížky větrací nebo ventilační do 0,10 m2</t>
  </si>
  <si>
    <t>728611211</t>
  </si>
  <si>
    <t>Mtž ventilátoru radiál.nízkotl.potrub.do d 100 mm</t>
  </si>
  <si>
    <t>429148013</t>
  </si>
  <si>
    <t>Ventilátor axiální do koupelny VENTS 100ST</t>
  </si>
  <si>
    <t>728001</t>
  </si>
  <si>
    <t>Ventiláční mřížka 200x300mm</t>
  </si>
  <si>
    <t>998728203</t>
  </si>
  <si>
    <t>Přesun hmot pro vzduchotechniku, výšky do 24 m</t>
  </si>
  <si>
    <t>763614142</t>
  </si>
  <si>
    <t>M.podlahy z desek do tl.18 mm, P+D, lepením bez dodávky desek</t>
  </si>
  <si>
    <t>pokoj - dvě vrstvy : 3,20*5,05*2</t>
  </si>
  <si>
    <t>60725036</t>
  </si>
  <si>
    <t>Deska dřevoštěpková OSB ECO 3 N - 4PD tl. 12 mm</t>
  </si>
  <si>
    <t>32,32*1,1</t>
  </si>
  <si>
    <t>998763201</t>
  </si>
  <si>
    <t>Přesun hmot pro dřevostavby, výšky do 12 m</t>
  </si>
  <si>
    <t>766661112</t>
  </si>
  <si>
    <t>Montáž dveří do zárubně,otevíravých 1kř.do 0,8 m</t>
  </si>
  <si>
    <t>766661132</t>
  </si>
  <si>
    <t>Montáž dveří do zárubně,otevíravých 2kř.do 1,45 m</t>
  </si>
  <si>
    <t>766661412</t>
  </si>
  <si>
    <t>Montáž dveří protipožár.1kř.do 80 cm, s kukátkem</t>
  </si>
  <si>
    <t>766662811</t>
  </si>
  <si>
    <t>Demontáž prahů dveří 1křídlových</t>
  </si>
  <si>
    <t>766695213</t>
  </si>
  <si>
    <t>Montáž prahů dveří jednokřídlových š. nad 10 cm</t>
  </si>
  <si>
    <t>vchodové dveře : 1</t>
  </si>
  <si>
    <t>766812840</t>
  </si>
  <si>
    <t>Demontáž kuchyňských linek do 2,1 m</t>
  </si>
  <si>
    <t>766825821</t>
  </si>
  <si>
    <t>Demontáž vestavěných skříní</t>
  </si>
  <si>
    <t>06</t>
  </si>
  <si>
    <t>D+M Odsavač par bílý 630W rekuperační</t>
  </si>
  <si>
    <t>7665488</t>
  </si>
  <si>
    <t>Vystěhování bytu - kuchyň. linka, šatní skříň včetně odvozu a poplatku za skládku</t>
  </si>
  <si>
    <t>766601299KR1</t>
  </si>
  <si>
    <t>Oprava těsnění oken.spáry,ostění,provazec, tmel</t>
  </si>
  <si>
    <t>z venkovní strany : 2,00+2,00</t>
  </si>
  <si>
    <t>766872840R00</t>
  </si>
  <si>
    <t>D+M polic a dveří kuchyň. špíze - laminát, barva dle kuchyň. linky (sonoma) nerez úchy 600x600x2400mm</t>
  </si>
  <si>
    <t>766877115R00</t>
  </si>
  <si>
    <t>D+M Kuchyňské linky spodní a vrchní skříňky nad digestoří</t>
  </si>
  <si>
    <t>- Pod pracovní deskou vynechat prostor š. 620 mm pro pračku : 2,10</t>
  </si>
  <si>
    <t xml:space="preserve">Vod. Ventil, sifón a zásuvku pro pračku osadit mimo tento prostor : </t>
  </si>
  <si>
    <t xml:space="preserve">Lamino barvy dle požadavku invesotra, hrany ABS, dekor dřeva (sonoma) : </t>
  </si>
  <si>
    <t xml:space="preserve">'dolní i horní skříňky, dřez se stojánkovou baterií : </t>
  </si>
  <si>
    <t xml:space="preserve">výškově stavitelné nožky se soklovou lištou : </t>
  </si>
  <si>
    <t xml:space="preserve">- pracovní deska vysokotlaký HPL tl. 38mm, korpus tl. min. 18mm : : </t>
  </si>
  <si>
    <t xml:space="preserve">- v horní části skříněk počítat s digestoří : : </t>
  </si>
  <si>
    <t xml:space="preserve">- obkladový panel i pracovní deska - šedá  (bez rohové lišty) /transparentní tmel : </t>
  </si>
  <si>
    <t xml:space="preserve">- dvířka i šuplíky osadit kvalitním systémem pro tlumení : : </t>
  </si>
  <si>
    <t xml:space="preserve">- výstroj šuplíků : : </t>
  </si>
  <si>
    <t xml:space="preserve">- nerezové úchyty skříněk dl=200mm : : </t>
  </si>
  <si>
    <t xml:space="preserve">- osvětlení led páskem v zafrézované AL liště : : </t>
  </si>
  <si>
    <t xml:space="preserve">- nerezový dřez (chromnikl) 340 mm x 400 mm x 150 mm : : </t>
  </si>
  <si>
    <t xml:space="preserve">- pod dřezem prostor pro uzavřené nádoby na tříděný odpad : : </t>
  </si>
  <si>
    <t>766999112KR1</t>
  </si>
  <si>
    <t>Seřízení oken</t>
  </si>
  <si>
    <t>766999115KR1</t>
  </si>
  <si>
    <t>Dodávka a montáž bezpečnostního řetízku</t>
  </si>
  <si>
    <t>766999116KR1</t>
  </si>
  <si>
    <t>D+M Šatní skříně 1600x420x2600mm - dvě části - jedna šaty+police, druhá police</t>
  </si>
  <si>
    <t xml:space="preserve">900      </t>
  </si>
  <si>
    <t>HZS Práce v tarifní třídě 4 (např. tesař)</t>
  </si>
  <si>
    <t>h</t>
  </si>
  <si>
    <t>Prav.M</t>
  </si>
  <si>
    <t>HZS</t>
  </si>
  <si>
    <t>POL10_</t>
  </si>
  <si>
    <t>nepředvídatelné práce : 2</t>
  </si>
  <si>
    <t>61160100KR</t>
  </si>
  <si>
    <t>Dveře vnitřní hladké plné 1kř. 60x197 bílé včetně kování</t>
  </si>
  <si>
    <t>61160603</t>
  </si>
  <si>
    <t>Dveře vnitřní hladké 2/3 sklo 1kř. 80x197 bílé včetně kování</t>
  </si>
  <si>
    <t>61160606</t>
  </si>
  <si>
    <t>Dveře vnitřní hladké 2/3 sklo 2kř. 145x197 bílé</t>
  </si>
  <si>
    <t>611656049R</t>
  </si>
  <si>
    <t>Dveře protipožární EI30 plné 90x197 cm dekor dřevo včetně bezpečnostního kování</t>
  </si>
  <si>
    <t>61187176</t>
  </si>
  <si>
    <t>Prah dubový délka 90 cm šířka 10 cm tl. 2 cm včetně nátěru</t>
  </si>
  <si>
    <t>611899999</t>
  </si>
  <si>
    <t>Kukátko pro dveře protipožární</t>
  </si>
  <si>
    <t>998766203</t>
  </si>
  <si>
    <t>Přesun hmot pro truhlářské konstr., výšky do 24 m</t>
  </si>
  <si>
    <t>771101115</t>
  </si>
  <si>
    <t>Vyrovnání podkladů samonivel. hmotou tl. do 10 mm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</si>
  <si>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</si>
  <si>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</si>
  <si>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</si>
  <si>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</si>
  <si>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</si>
  <si>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</si>
  <si>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2*(0,95+1,25)-0,70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</si>
  <si>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</si>
  <si>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</si>
  <si>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</si>
  <si>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</si>
  <si>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</si>
  <si>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</si>
  <si>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koupelna : 2*(1,97+2,17)-0,70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</si>
  <si>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</si>
  <si>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</si>
  <si>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</si>
  <si>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</si>
  <si>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</si>
  <si>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</si>
  <si>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>5,4624*1,1</t>
  </si>
  <si>
    <t>sokl : 3,70*0,10*1,5</t>
  </si>
  <si>
    <t>235215999</t>
  </si>
  <si>
    <t>Stěrka podlahová samonivelační</t>
  </si>
  <si>
    <t>kg</t>
  </si>
  <si>
    <t>5,4624*1,7*10*1,1</t>
  </si>
  <si>
    <t>998771203</t>
  </si>
  <si>
    <t>Přesun hmot pro podlahy z dlaždic, výšky do 24 m</t>
  </si>
  <si>
    <t>775411810</t>
  </si>
  <si>
    <t>Demontáž lišt dřevěných, přibíjených</t>
  </si>
  <si>
    <t>pokoj : 2*(3,20+5,05)-0,80-1,45</t>
  </si>
  <si>
    <t>775561805</t>
  </si>
  <si>
    <t>Demontáž podlah lamelových se zámk.spojem vč. lišt</t>
  </si>
  <si>
    <t>775599199KR1</t>
  </si>
  <si>
    <t>Vyspravení podlah parketových přetmelením, jemné přebroušení (pro pokládku PVC)</t>
  </si>
  <si>
    <t>998775203</t>
  </si>
  <si>
    <t>Přesun hmot pro podlahy vlysové, výšky do 24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</si>
  <si>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</si>
  <si>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</si>
  <si>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</si>
  <si>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</si>
  <si>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</si>
  <si>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</si>
  <si>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2*(4,55+1,40)-1,45-0,80-3*0,60</t>
  </si>
  <si>
    <t>komora : 2*(0,70+1,40)-0,60</t>
  </si>
  <si>
    <t>koupelna : 2*(1,97+2,17)-2*0,60</t>
  </si>
  <si>
    <t>kuchyň : 2*(3,00+2,80)-0,80-0,60</t>
  </si>
  <si>
    <t>776421100</t>
  </si>
  <si>
    <t>Lepení podlahových soklíků z PVC a vinylu včetně dodávky soklíku PVC</t>
  </si>
  <si>
    <t>chodba : 2*(4,55+1,40)-1,45-0,80-2*0,70-0,60</t>
  </si>
  <si>
    <t>pokoj : 2*(3,20+5,05)-1,45-0,80</t>
  </si>
  <si>
    <t>kuchyň : 2*(3,00+2,80)-0,80</t>
  </si>
  <si>
    <t>776981101</t>
  </si>
  <si>
    <t>Montáž přechodové, podlahové lišty samolepicí</t>
  </si>
  <si>
    <t>1,45+0,80+2*0,70+0,60</t>
  </si>
  <si>
    <t>776994111</t>
  </si>
  <si>
    <t>Svařování povlakových podlah z pásů nebo čtverců včetně svařovací šňůry PVC 1179</t>
  </si>
  <si>
    <t>chodba : 4,55*1</t>
  </si>
  <si>
    <t>komora : 0,70*1</t>
  </si>
  <si>
    <t>pokoj : 5,05*3</t>
  </si>
  <si>
    <t>kuchyň : 3,00*3</t>
  </si>
  <si>
    <t>776511720R00</t>
  </si>
  <si>
    <t>Odstranění PVC a koberců volně</t>
  </si>
  <si>
    <t>chodba - dvě vrstvy : 4,55*1,40*2</t>
  </si>
  <si>
    <t>komora - dvě vrstvy : 0,70*1,40*2</t>
  </si>
  <si>
    <t>kuchyň - dvě vrstvy : 3,00*2,80*2</t>
  </si>
  <si>
    <t>776521199KR1</t>
  </si>
  <si>
    <t>Lepení povlak.podlah z pásů PVC na Chemopren včetně podlahoviny Novoflor standard tl. 2 mm (nášlapná vrstva min. 0,55mm)</t>
  </si>
  <si>
    <t>5537000111</t>
  </si>
  <si>
    <t>Lišta přechodová Al 30/A lepicí l=93 cm stříbro š 30 mm</t>
  </si>
  <si>
    <t>4,25*1,1</t>
  </si>
  <si>
    <t>998776203</t>
  </si>
  <si>
    <t>Přesun hmot pro podlahy povlakové, výšky do 24 m</t>
  </si>
  <si>
    <t>781101210</t>
  </si>
  <si>
    <t>Penetrace podkladu pod obklady</t>
  </si>
  <si>
    <t>koupelna : 2*(1,97+2,17)*2,00-0,70*2,00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</si>
  <si>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</si>
  <si>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</si>
  <si>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</si>
  <si>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</si>
  <si>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</si>
  <si>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</si>
  <si>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</si>
  <si>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</si>
  <si>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2*(1,97+2,17)+4*2,00</t>
  </si>
  <si>
    <t>03</t>
  </si>
  <si>
    <t>Keramický obklad 20x40 - předpoklad ceny 350Kč/m2</t>
  </si>
  <si>
    <t>15,16*1,1</t>
  </si>
  <si>
    <t>59760720.AR</t>
  </si>
  <si>
    <t>Lišta obkl/dlažba plast v barvě obkladu</t>
  </si>
  <si>
    <t>16,28*1,1</t>
  </si>
  <si>
    <t>998781203</t>
  </si>
  <si>
    <t>Přesun hmot pro obklady keramické, výšky do 24 m</t>
  </si>
  <si>
    <t>783222100</t>
  </si>
  <si>
    <t>Nátěr syntetický kovových konstrukcí dvojnásobný</t>
  </si>
  <si>
    <t>zárubně : (1,45+2*2,00)*0,25+2*(0,80+2*2,00)*0,25+2*(0,70+2*2,00)*0,25+(0,60+2*2,00)*0,25</t>
  </si>
  <si>
    <t>783424340</t>
  </si>
  <si>
    <t>Nátěr syntet. potrubí do DN 50 mm  Z+2x +1x email</t>
  </si>
  <si>
    <t>783622900</t>
  </si>
  <si>
    <t>Údržba, nátěr syntetický truhl. výrobků 2x</t>
  </si>
  <si>
    <t>konstrukce skříňky v kuchyni : 5,00</t>
  </si>
  <si>
    <t>784403801</t>
  </si>
  <si>
    <t>Odstranění maleb omytím v místnosti H do 3,8 m</t>
  </si>
  <si>
    <t>784191101</t>
  </si>
  <si>
    <t>Penetrace podkladu univerzální Primalex 1x</t>
  </si>
  <si>
    <t xml:space="preserve">stropy : </t>
  </si>
  <si>
    <t>chodba : 5,55*1,40</t>
  </si>
  <si>
    <t xml:space="preserve">stěny : </t>
  </si>
  <si>
    <t>chodba : 2*(4,55+1,40)*2,60</t>
  </si>
  <si>
    <t>komora : 2*(0,70+1,40)*2,60</t>
  </si>
  <si>
    <t>wc : 2*(0,95+1,25)*2,60</t>
  </si>
  <si>
    <t>koupelna : 2*(1,97+2,17)*(2,60-1,50)</t>
  </si>
  <si>
    <t>pokoj : 2*(3,20+5,05)*2,60</t>
  </si>
  <si>
    <t>kuchyň : 2*(3,00+2,80)*2,60</t>
  </si>
  <si>
    <t>784195112</t>
  </si>
  <si>
    <t>Malba Primalex Standard, bílá, bez penetrace, 2x</t>
  </si>
  <si>
    <t>784011222</t>
  </si>
  <si>
    <t>Zakrytí podlah, včetně odstranění</t>
  </si>
  <si>
    <t>210100001</t>
  </si>
  <si>
    <t>Ukončení vodičů v rozvaděči + zapojení do 2,5 mm2</t>
  </si>
  <si>
    <t>POL1_9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</si>
  <si>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</si>
  <si>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</si>
  <si>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</si>
  <si>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</si>
  <si>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</si>
  <si>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</si>
  <si>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</si>
  <si>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</si>
  <si>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</si>
  <si>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</si>
  <si>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</si>
  <si>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</si>
  <si>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</si>
  <si>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</si>
  <si>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</si>
  <si>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</si>
  <si>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</si>
  <si>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</si>
  <si>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</si>
  <si>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</si>
  <si>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</si>
  <si>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</si>
  <si>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210800118</t>
  </si>
  <si>
    <t>Kabel CYKY 750 V 5 žil uložený pod omítkou včetně dodávky kabelu 5x6 mm2</t>
  </si>
  <si>
    <t>210810008</t>
  </si>
  <si>
    <t>Kabel CYKY-m 750V 3 žíly,6 až 16 mm2,volně uložený  včetně dodávky kabelu 3x6 mm2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</si>
  <si>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</si>
  <si>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</si>
  <si>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</si>
  <si>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</si>
  <si>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</si>
  <si>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</si>
  <si>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</si>
  <si>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>Demontáž stávající elektroinstalace</t>
  </si>
  <si>
    <t>21547455</t>
  </si>
  <si>
    <t>Stavební přípomoce HZS včetně materiálu</t>
  </si>
  <si>
    <t>21548777</t>
  </si>
  <si>
    <t>Revize ELEKTRO vč. přívodu a hlavního jističe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</si>
  <si>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</si>
  <si>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</si>
  <si>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</si>
  <si>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</si>
  <si>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</si>
  <si>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</si>
  <si>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</si>
  <si>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</si>
  <si>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</si>
  <si>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</si>
  <si>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</si>
  <si>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</si>
  <si>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</si>
  <si>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</si>
  <si>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</si>
  <si>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</si>
  <si>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</si>
  <si>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</si>
  <si>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</si>
  <si>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</si>
  <si>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</si>
  <si>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</si>
  <si>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</si>
  <si>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</si>
  <si>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</si>
  <si>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</si>
  <si>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</si>
  <si>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</si>
  <si>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</si>
  <si>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</si>
  <si>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</si>
  <si>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</si>
  <si>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</si>
  <si>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</si>
  <si>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</si>
  <si>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</si>
  <si>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</si>
  <si>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</si>
  <si>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</si>
  <si>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</si>
  <si>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</si>
  <si>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</si>
  <si>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</si>
  <si>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</si>
  <si>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</si>
  <si>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</si>
  <si>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</si>
  <si>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</si>
  <si>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</si>
  <si>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</si>
  <si>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</si>
  <si>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</si>
  <si>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</si>
  <si>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</si>
  <si>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</si>
  <si>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Město Krnov</t>
  </si>
  <si>
    <t>Hlavní náměstí 96/1</t>
  </si>
  <si>
    <t>79401</t>
  </si>
  <si>
    <t>Krnov-Pod Bezručovým vrchem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</si>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</sst>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33</v>
      </c>
    </row>
    <row r="2" spans="1:7" ht="57.75" customHeight="1" x14ac:dyDescent="0.25">
      <c r="A2" s="154" t="s">
        <v>34</v>
      </c>
      <c r="B2" s="154"/>
      <c r="C2" s="154"/>
      <c r="D2" s="154"/>
      <c r="E2" s="154"/>
      <c r="F2" s="154"/>
      <c r="G2" s="15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L16" sqref="L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31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5">
      <c r="A2" s="2"/>
      <c r="B2" s="66" t="s">
        <v>23</v>
      </c>
      <c r="C2" s="67"/>
      <c r="D2" s="68" t="s">
        <v>42</v>
      </c>
      <c r="E2" s="189" t="s">
        <v>43</v>
      </c>
      <c r="F2" s="190"/>
      <c r="G2" s="190"/>
      <c r="H2" s="190"/>
      <c r="I2" s="190"/>
      <c r="J2" s="191"/>
      <c r="O2" s="1"/>
    </row>
    <row r="3" spans="1:15" ht="27" customHeight="1" x14ac:dyDescent="0.25">
      <c r="A3" s="2"/>
      <c r="B3" s="69" t="s">
        <v>40</v>
      </c>
      <c r="C3" s="67"/>
      <c r="D3" s="70" t="s">
        <v>38</v>
      </c>
      <c r="E3" s="192" t="s">
        <v>39</v>
      </c>
      <c r="F3" s="193"/>
      <c r="G3" s="193"/>
      <c r="H3" s="193"/>
      <c r="I3" s="193"/>
      <c r="J3" s="194"/>
    </row>
    <row r="4" spans="1:15" ht="23.25" customHeight="1" x14ac:dyDescent="0.25">
      <c r="A4" s="65">
        <v>9129</v>
      </c>
      <c r="B4" s="71" t="s">
        <v>41</v>
      </c>
      <c r="C4" s="72"/>
      <c r="D4" s="73" t="s">
        <v>36</v>
      </c>
      <c r="E4" s="178" t="s">
        <v>37</v>
      </c>
      <c r="F4" s="179"/>
      <c r="G4" s="179"/>
      <c r="H4" s="179"/>
      <c r="I4" s="179"/>
      <c r="J4" s="180"/>
    </row>
    <row r="5" spans="1:15" ht="24" customHeight="1" x14ac:dyDescent="0.25">
      <c r="A5" s="2"/>
      <c r="B5" s="31" t="s">
        <v>22</v>
      </c>
      <c r="D5" s="155" t="s">
        <v>653</v>
      </c>
      <c r="E5" s="156"/>
      <c r="F5" s="156"/>
      <c r="G5" s="156"/>
      <c r="H5" s="18" t="s">
        <v>35</v>
      </c>
      <c r="I5" s="153" t="s">
        <v>657</v>
      </c>
      <c r="J5" s="8"/>
    </row>
    <row r="6" spans="1:15" ht="15.75" customHeight="1" x14ac:dyDescent="0.25">
      <c r="A6" s="2"/>
      <c r="B6" s="28"/>
      <c r="C6" s="50"/>
      <c r="D6" s="157" t="s">
        <v>654</v>
      </c>
      <c r="E6" s="158"/>
      <c r="F6" s="158"/>
      <c r="G6" s="158"/>
      <c r="H6" s="18" t="s">
        <v>29</v>
      </c>
      <c r="I6" s="153" t="s">
        <v>658</v>
      </c>
      <c r="J6" s="8"/>
    </row>
    <row r="7" spans="1:15" ht="15.75" customHeight="1" x14ac:dyDescent="0.25">
      <c r="A7" s="2"/>
      <c r="B7" s="29"/>
      <c r="C7" s="51"/>
      <c r="D7" s="152" t="s">
        <v>655</v>
      </c>
      <c r="E7" s="159" t="s">
        <v>656</v>
      </c>
      <c r="F7" s="160"/>
      <c r="G7" s="16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35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29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5"/>
      <c r="E11" s="195"/>
      <c r="F11" s="195"/>
      <c r="G11" s="195"/>
      <c r="H11" s="18" t="s">
        <v>35</v>
      </c>
      <c r="I11" s="150"/>
      <c r="J11" s="8"/>
    </row>
    <row r="12" spans="1:15" ht="15.75" customHeight="1" x14ac:dyDescent="0.25">
      <c r="A12" s="2"/>
      <c r="B12" s="28"/>
      <c r="C12" s="50"/>
      <c r="D12" s="177"/>
      <c r="E12" s="177"/>
      <c r="F12" s="177"/>
      <c r="G12" s="177"/>
      <c r="H12" s="18" t="s">
        <v>29</v>
      </c>
      <c r="I12" s="150"/>
      <c r="J12" s="8"/>
    </row>
    <row r="13" spans="1:15" ht="15.75" customHeight="1" x14ac:dyDescent="0.25">
      <c r="A13" s="2"/>
      <c r="B13" s="29"/>
      <c r="C13" s="51"/>
      <c r="D13" s="151"/>
      <c r="E13" s="181"/>
      <c r="F13" s="182"/>
      <c r="G13" s="182"/>
      <c r="H13" s="19"/>
      <c r="I13" s="23"/>
      <c r="J13" s="34"/>
    </row>
    <row r="14" spans="1:15" ht="33" customHeight="1" x14ac:dyDescent="0.25">
      <c r="A14" s="2"/>
      <c r="B14" s="42" t="s">
        <v>28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169">
        <f>'01 A Pol'!G8+'01 A Pol'!G29+'01 A Pol'!G51+'01 A Pol'!G57+'01 A Pol'!G59+'01 A Pol'!G64+'01 A Pol'!G82+'01 A Pol'!G84+'01 A Pol'!G92+'01 A Pol'!G99+'01 A Pol'!G101+'01 A Pol'!G110+'01 A Pol'!G118+'01 A Pol'!G148+'01 A Pol'!G155+'01 A Pol'!G161+'01 A Pol'!G203+'01 A Pol'!G224+'01 A Pol'!G234+'01 A Pol'!G267+'01 A Pol'!G280+'01 A Pol'!G286+'01 A Pol'!G311+'01 A Pol'!G349</f>
        <v>0</v>
      </c>
      <c r="H15" s="170"/>
      <c r="I15" s="170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7">
        <f>ZakladDPHSni*0.15</f>
        <v>0</v>
      </c>
      <c r="H16" s="168"/>
      <c r="I16" s="168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169">
        <v>0</v>
      </c>
      <c r="H17" s="170"/>
      <c r="I17" s="170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6">
        <v>0</v>
      </c>
      <c r="H18" s="187"/>
      <c r="I18" s="187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188">
        <v>0</v>
      </c>
      <c r="H19" s="188"/>
      <c r="I19" s="188"/>
      <c r="J19" s="41" t="str">
        <f t="shared" si="0"/>
        <v>CZK</v>
      </c>
    </row>
    <row r="20" spans="1:10" ht="27.75" hidden="1" customHeight="1" thickBot="1" x14ac:dyDescent="0.3">
      <c r="A20" s="2"/>
      <c r="B20" s="100" t="s">
        <v>24</v>
      </c>
      <c r="C20" s="101"/>
      <c r="D20" s="101"/>
      <c r="E20" s="102"/>
      <c r="F20" s="103"/>
      <c r="G20" s="171">
        <v>451007.18</v>
      </c>
      <c r="H20" s="172"/>
      <c r="I20" s="172"/>
      <c r="J20" s="104" t="str">
        <f t="shared" si="0"/>
        <v>CZK</v>
      </c>
    </row>
    <row r="21" spans="1:10" ht="27.75" customHeight="1" thickBot="1" x14ac:dyDescent="0.3">
      <c r="A21" s="2"/>
      <c r="B21" s="100" t="s">
        <v>30</v>
      </c>
      <c r="C21" s="105"/>
      <c r="D21" s="105"/>
      <c r="E21" s="105"/>
      <c r="F21" s="106"/>
      <c r="G21" s="171">
        <f>ZakladDPHSni+DPHSni</f>
        <v>0</v>
      </c>
      <c r="H21" s="171"/>
      <c r="I21" s="171"/>
      <c r="J21" s="107" t="s">
        <v>46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173"/>
      <c r="E26" s="174"/>
      <c r="G26" s="175"/>
      <c r="H26" s="176"/>
      <c r="I26" s="176"/>
      <c r="J26" s="25"/>
    </row>
    <row r="27" spans="1:10" ht="12.75" customHeight="1" x14ac:dyDescent="0.25">
      <c r="A27" s="2"/>
      <c r="B27" s="2"/>
      <c r="D27" s="166" t="s">
        <v>2</v>
      </c>
      <c r="E27" s="166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77" t="s">
        <v>17</v>
      </c>
      <c r="C29" s="78"/>
      <c r="D29" s="78"/>
      <c r="E29" s="78"/>
      <c r="F29" s="79"/>
      <c r="G29" s="79"/>
      <c r="H29" s="79"/>
      <c r="I29" s="79"/>
      <c r="J29" s="80"/>
    </row>
    <row r="30" spans="1:10" ht="25.5" hidden="1" customHeight="1" x14ac:dyDescent="0.25">
      <c r="A30" s="76" t="s">
        <v>32</v>
      </c>
      <c r="B30" s="81" t="s">
        <v>18</v>
      </c>
      <c r="C30" s="82" t="s">
        <v>6</v>
      </c>
      <c r="D30" s="82"/>
      <c r="E30" s="82"/>
      <c r="F30" s="83" t="str">
        <f>B15</f>
        <v>Základ pro sníženou DPH</v>
      </c>
      <c r="G30" s="83" t="str">
        <f>B17</f>
        <v>Základ pro základní DPH</v>
      </c>
      <c r="H30" s="84" t="s">
        <v>19</v>
      </c>
      <c r="I30" s="84" t="s">
        <v>1</v>
      </c>
      <c r="J30" s="85" t="s">
        <v>0</v>
      </c>
    </row>
    <row r="31" spans="1:10" ht="25.5" hidden="1" customHeight="1" x14ac:dyDescent="0.25">
      <c r="A31" s="76">
        <v>1</v>
      </c>
      <c r="B31" s="86" t="s">
        <v>44</v>
      </c>
      <c r="C31" s="161"/>
      <c r="D31" s="161"/>
      <c r="E31" s="161"/>
      <c r="F31" s="87">
        <v>451007.18</v>
      </c>
      <c r="G31" s="88">
        <v>0</v>
      </c>
      <c r="H31" s="89">
        <v>67651.08</v>
      </c>
      <c r="I31" s="89">
        <v>518658.26</v>
      </c>
      <c r="J31" s="90">
        <f>IF(CenaCelkemVypocet=0,"",I31/CenaCelkemVypocet*100)</f>
        <v>100</v>
      </c>
    </row>
    <row r="32" spans="1:10" ht="25.5" hidden="1" customHeight="1" x14ac:dyDescent="0.25">
      <c r="A32" s="76">
        <v>2</v>
      </c>
      <c r="B32" s="91" t="s">
        <v>38</v>
      </c>
      <c r="C32" s="162" t="s">
        <v>39</v>
      </c>
      <c r="D32" s="162"/>
      <c r="E32" s="162"/>
      <c r="F32" s="92">
        <v>451007.18</v>
      </c>
      <c r="G32" s="93">
        <v>0</v>
      </c>
      <c r="H32" s="93">
        <v>67651.08</v>
      </c>
      <c r="I32" s="93">
        <v>518658.26</v>
      </c>
      <c r="J32" s="94">
        <f>IF(CenaCelkemVypocet=0,"",I32/CenaCelkemVypocet*100)</f>
        <v>100</v>
      </c>
    </row>
    <row r="33" spans="1:10" ht="25.5" hidden="1" customHeight="1" x14ac:dyDescent="0.25">
      <c r="A33" s="76">
        <v>3</v>
      </c>
      <c r="B33" s="95" t="s">
        <v>36</v>
      </c>
      <c r="C33" s="161" t="s">
        <v>37</v>
      </c>
      <c r="D33" s="161"/>
      <c r="E33" s="161"/>
      <c r="F33" s="96">
        <v>451007.18</v>
      </c>
      <c r="G33" s="89">
        <v>0</v>
      </c>
      <c r="H33" s="89">
        <v>67651.08</v>
      </c>
      <c r="I33" s="89">
        <v>518658.26</v>
      </c>
      <c r="J33" s="90">
        <f>IF(CenaCelkemVypocet=0,"",I33/CenaCelkemVypocet*100)</f>
        <v>100</v>
      </c>
    </row>
    <row r="34" spans="1:10" ht="25.5" hidden="1" customHeight="1" x14ac:dyDescent="0.25">
      <c r="A34" s="76"/>
      <c r="B34" s="163" t="s">
        <v>45</v>
      </c>
      <c r="C34" s="164"/>
      <c r="D34" s="164"/>
      <c r="E34" s="165"/>
      <c r="F34" s="97">
        <f>SUMIF(A31:A33,"=1",F31:F33)</f>
        <v>451007.18</v>
      </c>
      <c r="G34" s="98">
        <f>SUMIF(A31:A33,"=1",G31:G33)</f>
        <v>0</v>
      </c>
      <c r="H34" s="98">
        <f>SUMIF(A31:A33,"=1",H31:H33)</f>
        <v>67651.08</v>
      </c>
      <c r="I34" s="98">
        <f>SUMIF(A31:A33,"=1",I31:I33)</f>
        <v>518658.26</v>
      </c>
      <c r="J34" s="99">
        <f>SUMIF(A31:A33,"=1",J31:J33)</f>
        <v>100</v>
      </c>
    </row>
    <row r="37" spans="1:10" x14ac:dyDescent="0.25">
      <c r="F37" s="74"/>
      <c r="G37" s="74"/>
      <c r="H37" s="74"/>
      <c r="I37" s="74"/>
      <c r="J37" s="75"/>
    </row>
    <row r="38" spans="1:10" x14ac:dyDescent="0.25">
      <c r="F38" s="74"/>
      <c r="G38" s="74"/>
      <c r="H38" s="74"/>
      <c r="I38" s="74"/>
      <c r="J38" s="7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8:I18"/>
    <mergeCell ref="G19:I19"/>
    <mergeCell ref="E2:J2"/>
    <mergeCell ref="E3:J3"/>
    <mergeCell ref="D11:G11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5:G5"/>
    <mergeCell ref="D6:G6"/>
    <mergeCell ref="E7:G7"/>
    <mergeCell ref="C31:E31"/>
    <mergeCell ref="C32:E32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96" t="s">
        <v>7</v>
      </c>
      <c r="B1" s="196"/>
      <c r="C1" s="197"/>
      <c r="D1" s="196"/>
      <c r="E1" s="196"/>
      <c r="F1" s="196"/>
      <c r="G1" s="196"/>
    </row>
    <row r="2" spans="1:7" ht="24.9" customHeight="1" x14ac:dyDescent="0.25">
      <c r="A2" s="45" t="s">
        <v>8</v>
      </c>
      <c r="B2" s="44"/>
      <c r="C2" s="198"/>
      <c r="D2" s="198"/>
      <c r="E2" s="198"/>
      <c r="F2" s="198"/>
      <c r="G2" s="199"/>
    </row>
    <row r="3" spans="1:7" ht="24.9" customHeight="1" x14ac:dyDescent="0.25">
      <c r="A3" s="45" t="s">
        <v>9</v>
      </c>
      <c r="B3" s="44"/>
      <c r="C3" s="198"/>
      <c r="D3" s="198"/>
      <c r="E3" s="198"/>
      <c r="F3" s="198"/>
      <c r="G3" s="199"/>
    </row>
    <row r="4" spans="1:7" ht="24.9" customHeight="1" x14ac:dyDescent="0.25">
      <c r="A4" s="45" t="s">
        <v>10</v>
      </c>
      <c r="B4" s="44"/>
      <c r="C4" s="198"/>
      <c r="D4" s="198"/>
      <c r="E4" s="198"/>
      <c r="F4" s="198"/>
      <c r="G4" s="19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A37A-AA31-450F-944A-03218C57CEE3}">
  <sheetPr>
    <outlinePr summaryBelow="0"/>
  </sheetPr>
  <dimension ref="A1:BH5000"/>
  <sheetViews>
    <sheetView workbookViewId="0">
      <pane ySplit="7" topLeftCell="A8" activePane="bottomLeft" state="frozen"/>
      <selection pane="bottomLeft" activeCell="Z141" sqref="Z141"/>
    </sheetView>
  </sheetViews>
  <sheetFormatPr defaultRowHeight="13.2" outlineLevelRow="1" x14ac:dyDescent="0.25"/>
  <cols>
    <col min="1" max="1" width="3.44140625" customWidth="1"/>
    <col min="2" max="2" width="12.6640625" style="108" customWidth="1"/>
    <col min="3" max="3" width="38.33203125" style="10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94</v>
      </c>
    </row>
    <row r="2" spans="1:60" ht="25.05" customHeight="1" x14ac:dyDescent="0.25">
      <c r="A2" s="109" t="s">
        <v>8</v>
      </c>
      <c r="B2" s="44" t="s">
        <v>42</v>
      </c>
      <c r="C2" s="201" t="s">
        <v>43</v>
      </c>
      <c r="D2" s="202"/>
      <c r="E2" s="202"/>
      <c r="F2" s="202"/>
      <c r="G2" s="203"/>
      <c r="AG2" t="s">
        <v>95</v>
      </c>
    </row>
    <row r="3" spans="1:60" ht="25.05" customHeight="1" x14ac:dyDescent="0.25">
      <c r="A3" s="109" t="s">
        <v>9</v>
      </c>
      <c r="B3" s="44" t="s">
        <v>38</v>
      </c>
      <c r="C3" s="201" t="s">
        <v>39</v>
      </c>
      <c r="D3" s="202"/>
      <c r="E3" s="202"/>
      <c r="F3" s="202"/>
      <c r="G3" s="203"/>
      <c r="AC3" s="108" t="s">
        <v>95</v>
      </c>
      <c r="AG3" t="s">
        <v>96</v>
      </c>
    </row>
    <row r="4" spans="1:60" ht="25.05" customHeight="1" x14ac:dyDescent="0.25">
      <c r="A4" s="110" t="s">
        <v>10</v>
      </c>
      <c r="B4" s="111" t="s">
        <v>36</v>
      </c>
      <c r="C4" s="204" t="s">
        <v>37</v>
      </c>
      <c r="D4" s="205"/>
      <c r="E4" s="205"/>
      <c r="F4" s="205"/>
      <c r="G4" s="206"/>
      <c r="AG4" t="s">
        <v>97</v>
      </c>
    </row>
    <row r="5" spans="1:60" x14ac:dyDescent="0.25">
      <c r="D5" s="10"/>
    </row>
    <row r="6" spans="1:60" ht="39.6" x14ac:dyDescent="0.25">
      <c r="A6" s="113" t="s">
        <v>98</v>
      </c>
      <c r="B6" s="115" t="s">
        <v>99</v>
      </c>
      <c r="C6" s="115" t="s">
        <v>100</v>
      </c>
      <c r="D6" s="114" t="s">
        <v>101</v>
      </c>
      <c r="E6" s="113" t="s">
        <v>102</v>
      </c>
      <c r="F6" s="112" t="s">
        <v>103</v>
      </c>
      <c r="G6" s="113" t="s">
        <v>25</v>
      </c>
      <c r="H6" s="116" t="s">
        <v>26</v>
      </c>
      <c r="I6" s="116" t="s">
        <v>104</v>
      </c>
      <c r="J6" s="116" t="s">
        <v>27</v>
      </c>
      <c r="K6" s="116" t="s">
        <v>105</v>
      </c>
      <c r="L6" s="116" t="s">
        <v>106</v>
      </c>
      <c r="M6" s="116" t="s">
        <v>107</v>
      </c>
      <c r="N6" s="116" t="s">
        <v>108</v>
      </c>
      <c r="O6" s="116" t="s">
        <v>109</v>
      </c>
      <c r="P6" s="116" t="s">
        <v>110</v>
      </c>
      <c r="Q6" s="116" t="s">
        <v>111</v>
      </c>
      <c r="R6" s="116" t="s">
        <v>112</v>
      </c>
      <c r="S6" s="116" t="s">
        <v>113</v>
      </c>
      <c r="T6" s="116" t="s">
        <v>114</v>
      </c>
      <c r="U6" s="116" t="s">
        <v>115</v>
      </c>
      <c r="V6" s="116" t="s">
        <v>116</v>
      </c>
      <c r="W6" s="116" t="s">
        <v>117</v>
      </c>
      <c r="X6" s="116" t="s">
        <v>118</v>
      </c>
    </row>
    <row r="7" spans="1:60" hidden="1" x14ac:dyDescent="0.25">
      <c r="A7" s="3"/>
      <c r="B7" s="4"/>
      <c r="C7" s="4"/>
      <c r="D7" s="6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60" x14ac:dyDescent="0.25">
      <c r="A8" s="126" t="s">
        <v>119</v>
      </c>
      <c r="B8" s="127" t="s">
        <v>47</v>
      </c>
      <c r="C8" s="144" t="s">
        <v>48</v>
      </c>
      <c r="D8" s="128"/>
      <c r="E8" s="129"/>
      <c r="F8" s="130"/>
      <c r="G8" s="131">
        <f>SUMIF(AG9:AG28,"&lt;&gt;NOR",G9:G28)</f>
        <v>0</v>
      </c>
      <c r="H8" s="125"/>
      <c r="I8" s="125">
        <f>SUM(I9:I28)</f>
        <v>5198.4500000000007</v>
      </c>
      <c r="J8" s="125"/>
      <c r="K8" s="125">
        <f>SUM(K9:K28)</f>
        <v>5877.3899999999994</v>
      </c>
      <c r="L8" s="125"/>
      <c r="M8" s="125">
        <f>SUM(M9:M28)</f>
        <v>0</v>
      </c>
      <c r="N8" s="125"/>
      <c r="O8" s="125">
        <f>SUM(O9:O28)</f>
        <v>0.45000000000000007</v>
      </c>
      <c r="P8" s="125"/>
      <c r="Q8" s="125">
        <f>SUM(Q9:Q28)</f>
        <v>0</v>
      </c>
      <c r="R8" s="125"/>
      <c r="S8" s="125"/>
      <c r="T8" s="125"/>
      <c r="U8" s="125"/>
      <c r="V8" s="125">
        <f>SUM(V9:V28)</f>
        <v>10.549999999999999</v>
      </c>
      <c r="W8" s="125"/>
      <c r="X8" s="125"/>
      <c r="AG8" t="s">
        <v>120</v>
      </c>
    </row>
    <row r="9" spans="1:60" outlineLevel="1" x14ac:dyDescent="0.25">
      <c r="A9" s="132">
        <v>1</v>
      </c>
      <c r="B9" s="133" t="s">
        <v>121</v>
      </c>
      <c r="C9" s="145" t="s">
        <v>122</v>
      </c>
      <c r="D9" s="134" t="s">
        <v>123</v>
      </c>
      <c r="E9" s="135">
        <v>0.01</v>
      </c>
      <c r="F9" s="136"/>
      <c r="G9" s="137">
        <f>ROUND(E9*F9,2)</f>
        <v>0</v>
      </c>
      <c r="H9" s="122">
        <v>24.63</v>
      </c>
      <c r="I9" s="122">
        <f>ROUND(E9*H9,2)</f>
        <v>0.25</v>
      </c>
      <c r="J9" s="122">
        <v>12245.37</v>
      </c>
      <c r="K9" s="122">
        <f>ROUND(E9*J9,2)</f>
        <v>122.45</v>
      </c>
      <c r="L9" s="122">
        <v>15</v>
      </c>
      <c r="M9" s="122">
        <f>G9*(1+L9/100)</f>
        <v>0</v>
      </c>
      <c r="N9" s="122">
        <v>1.9539999999999998E-2</v>
      </c>
      <c r="O9" s="122">
        <f>ROUND(E9*N9,2)</f>
        <v>0</v>
      </c>
      <c r="P9" s="122">
        <v>0</v>
      </c>
      <c r="Q9" s="122">
        <f>ROUND(E9*P9,2)</f>
        <v>0</v>
      </c>
      <c r="R9" s="122"/>
      <c r="S9" s="122" t="s">
        <v>124</v>
      </c>
      <c r="T9" s="122" t="s">
        <v>125</v>
      </c>
      <c r="U9" s="122">
        <v>18.175000000000001</v>
      </c>
      <c r="V9" s="122">
        <f>ROUND(E9*U9,2)</f>
        <v>0.18</v>
      </c>
      <c r="W9" s="122"/>
      <c r="X9" s="122" t="s">
        <v>126</v>
      </c>
      <c r="Y9" s="117"/>
      <c r="Z9" s="117"/>
      <c r="AA9" s="117"/>
      <c r="AB9" s="117"/>
      <c r="AC9" s="117"/>
      <c r="AD9" s="117"/>
      <c r="AE9" s="117"/>
      <c r="AF9" s="117"/>
      <c r="AG9" s="117" t="s">
        <v>127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5">
      <c r="A10" s="120"/>
      <c r="B10" s="121"/>
      <c r="C10" s="146" t="s">
        <v>128</v>
      </c>
      <c r="D10" s="123"/>
      <c r="E10" s="124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7"/>
      <c r="AF10" s="117"/>
      <c r="AG10" s="117" t="s">
        <v>129</v>
      </c>
      <c r="AH10" s="117">
        <v>0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outlineLevel="1" x14ac:dyDescent="0.25">
      <c r="A11" s="120"/>
      <c r="B11" s="121"/>
      <c r="C11" s="146" t="s">
        <v>130</v>
      </c>
      <c r="D11" s="123"/>
      <c r="E11" s="124">
        <v>0.01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7"/>
      <c r="AF11" s="117"/>
      <c r="AG11" s="117" t="s">
        <v>129</v>
      </c>
      <c r="AH11" s="117">
        <v>0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</row>
    <row r="12" spans="1:60" outlineLevel="1" x14ac:dyDescent="0.25">
      <c r="A12" s="120"/>
      <c r="B12" s="121"/>
      <c r="C12" s="146" t="s">
        <v>131</v>
      </c>
      <c r="D12" s="123"/>
      <c r="E12" s="124">
        <v>0.01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7"/>
      <c r="AF12" s="117"/>
      <c r="AG12" s="117" t="s">
        <v>129</v>
      </c>
      <c r="AH12" s="117">
        <v>0</v>
      </c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ht="20.399999999999999" outlineLevel="1" x14ac:dyDescent="0.25">
      <c r="A13" s="132">
        <v>2</v>
      </c>
      <c r="B13" s="133" t="s">
        <v>132</v>
      </c>
      <c r="C13" s="145" t="s">
        <v>133</v>
      </c>
      <c r="D13" s="134" t="s">
        <v>134</v>
      </c>
      <c r="E13" s="135">
        <v>16.62</v>
      </c>
      <c r="F13" s="136"/>
      <c r="G13" s="137">
        <f>ROUND(E13*F13,2)</f>
        <v>0</v>
      </c>
      <c r="H13" s="122">
        <v>42.05</v>
      </c>
      <c r="I13" s="122">
        <f>ROUND(E13*H13,2)</f>
        <v>698.87</v>
      </c>
      <c r="J13" s="122">
        <v>153.44999999999999</v>
      </c>
      <c r="K13" s="122">
        <f>ROUND(E13*J13,2)</f>
        <v>2550.34</v>
      </c>
      <c r="L13" s="122">
        <v>15</v>
      </c>
      <c r="M13" s="122">
        <f>G13*(1+L13/100)</f>
        <v>0</v>
      </c>
      <c r="N13" s="122">
        <v>8.2500000000000004E-3</v>
      </c>
      <c r="O13" s="122">
        <f>ROUND(E13*N13,2)</f>
        <v>0.14000000000000001</v>
      </c>
      <c r="P13" s="122">
        <v>0</v>
      </c>
      <c r="Q13" s="122">
        <f>ROUND(E13*P13,2)</f>
        <v>0</v>
      </c>
      <c r="R13" s="122"/>
      <c r="S13" s="122" t="s">
        <v>124</v>
      </c>
      <c r="T13" s="122" t="s">
        <v>125</v>
      </c>
      <c r="U13" s="122">
        <v>0.3</v>
      </c>
      <c r="V13" s="122">
        <f>ROUND(E13*U13,2)</f>
        <v>4.99</v>
      </c>
      <c r="W13" s="122"/>
      <c r="X13" s="122" t="s">
        <v>126</v>
      </c>
      <c r="Y13" s="117"/>
      <c r="Z13" s="117"/>
      <c r="AA13" s="117"/>
      <c r="AB13" s="117"/>
      <c r="AC13" s="117"/>
      <c r="AD13" s="117"/>
      <c r="AE13" s="117"/>
      <c r="AF13" s="117"/>
      <c r="AG13" s="117" t="s">
        <v>127</v>
      </c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outlineLevel="1" x14ac:dyDescent="0.25">
      <c r="A14" s="120"/>
      <c r="B14" s="121"/>
      <c r="C14" s="146" t="s">
        <v>135</v>
      </c>
      <c r="D14" s="123"/>
      <c r="E14" s="124">
        <v>6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7"/>
      <c r="Z14" s="117"/>
      <c r="AA14" s="117"/>
      <c r="AB14" s="117"/>
      <c r="AC14" s="117"/>
      <c r="AD14" s="117"/>
      <c r="AE14" s="117"/>
      <c r="AF14" s="117"/>
      <c r="AG14" s="117" t="s">
        <v>129</v>
      </c>
      <c r="AH14" s="117">
        <v>0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outlineLevel="1" x14ac:dyDescent="0.25">
      <c r="A15" s="120"/>
      <c r="B15" s="121"/>
      <c r="C15" s="146" t="s">
        <v>136</v>
      </c>
      <c r="D15" s="123"/>
      <c r="E15" s="124">
        <v>10.62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7"/>
      <c r="Z15" s="117"/>
      <c r="AA15" s="117"/>
      <c r="AB15" s="117"/>
      <c r="AC15" s="117"/>
      <c r="AD15" s="117"/>
      <c r="AE15" s="117"/>
      <c r="AF15" s="117"/>
      <c r="AG15" s="117" t="s">
        <v>129</v>
      </c>
      <c r="AH15" s="117">
        <v>0</v>
      </c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outlineLevel="1" x14ac:dyDescent="0.25">
      <c r="A16" s="132">
        <v>3</v>
      </c>
      <c r="B16" s="133" t="s">
        <v>137</v>
      </c>
      <c r="C16" s="145" t="s">
        <v>138</v>
      </c>
      <c r="D16" s="134" t="s">
        <v>139</v>
      </c>
      <c r="E16" s="135">
        <v>0.14699999999999999</v>
      </c>
      <c r="F16" s="136"/>
      <c r="G16" s="137">
        <f>ROUND(E16*F16,2)</f>
        <v>0</v>
      </c>
      <c r="H16" s="122">
        <v>5265.44</v>
      </c>
      <c r="I16" s="122">
        <f>ROUND(E16*H16,2)</f>
        <v>774.02</v>
      </c>
      <c r="J16" s="122">
        <v>1669.56</v>
      </c>
      <c r="K16" s="122">
        <f>ROUND(E16*J16,2)</f>
        <v>245.43</v>
      </c>
      <c r="L16" s="122">
        <v>15</v>
      </c>
      <c r="M16" s="122">
        <f>G16*(1+L16/100)</f>
        <v>0</v>
      </c>
      <c r="N16" s="122">
        <v>0.76182000000000005</v>
      </c>
      <c r="O16" s="122">
        <f>ROUND(E16*N16,2)</f>
        <v>0.11</v>
      </c>
      <c r="P16" s="122">
        <v>0</v>
      </c>
      <c r="Q16" s="122">
        <f>ROUND(E16*P16,2)</f>
        <v>0</v>
      </c>
      <c r="R16" s="122"/>
      <c r="S16" s="122" t="s">
        <v>124</v>
      </c>
      <c r="T16" s="122" t="s">
        <v>125</v>
      </c>
      <c r="U16" s="122">
        <v>3.08188</v>
      </c>
      <c r="V16" s="122">
        <f>ROUND(E16*U16,2)</f>
        <v>0.45</v>
      </c>
      <c r="W16" s="122"/>
      <c r="X16" s="122" t="s">
        <v>126</v>
      </c>
      <c r="Y16" s="117"/>
      <c r="Z16" s="117"/>
      <c r="AA16" s="117"/>
      <c r="AB16" s="117"/>
      <c r="AC16" s="117"/>
      <c r="AD16" s="117"/>
      <c r="AE16" s="117"/>
      <c r="AF16" s="117"/>
      <c r="AG16" s="117" t="s">
        <v>127</v>
      </c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outlineLevel="1" x14ac:dyDescent="0.25">
      <c r="A17" s="120"/>
      <c r="B17" s="121"/>
      <c r="C17" s="146" t="s">
        <v>140</v>
      </c>
      <c r="D17" s="123"/>
      <c r="E17" s="124">
        <v>0.15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7"/>
      <c r="AF17" s="117"/>
      <c r="AG17" s="117" t="s">
        <v>129</v>
      </c>
      <c r="AH17" s="117">
        <v>0</v>
      </c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</row>
    <row r="18" spans="1:60" outlineLevel="1" x14ac:dyDescent="0.25">
      <c r="A18" s="132">
        <v>4</v>
      </c>
      <c r="B18" s="133" t="s">
        <v>141</v>
      </c>
      <c r="C18" s="145" t="s">
        <v>142</v>
      </c>
      <c r="D18" s="134" t="s">
        <v>143</v>
      </c>
      <c r="E18" s="135">
        <v>1</v>
      </c>
      <c r="F18" s="136"/>
      <c r="G18" s="137">
        <f>ROUND(E18*F18,2)</f>
        <v>0</v>
      </c>
      <c r="H18" s="122">
        <v>11.47</v>
      </c>
      <c r="I18" s="122">
        <f>ROUND(E18*H18,2)</f>
        <v>11.47</v>
      </c>
      <c r="J18" s="122">
        <v>553.53</v>
      </c>
      <c r="K18" s="122">
        <f>ROUND(E18*J18,2)</f>
        <v>553.53</v>
      </c>
      <c r="L18" s="122">
        <v>15</v>
      </c>
      <c r="M18" s="122">
        <f>G18*(1+L18/100)</f>
        <v>0</v>
      </c>
      <c r="N18" s="122">
        <v>2.4000000000000001E-4</v>
      </c>
      <c r="O18" s="122">
        <f>ROUND(E18*N18,2)</f>
        <v>0</v>
      </c>
      <c r="P18" s="122">
        <v>0</v>
      </c>
      <c r="Q18" s="122">
        <f>ROUND(E18*P18,2)</f>
        <v>0</v>
      </c>
      <c r="R18" s="122"/>
      <c r="S18" s="122" t="s">
        <v>124</v>
      </c>
      <c r="T18" s="122" t="s">
        <v>125</v>
      </c>
      <c r="U18" s="122">
        <v>1.04</v>
      </c>
      <c r="V18" s="122">
        <f>ROUND(E18*U18,2)</f>
        <v>1.04</v>
      </c>
      <c r="W18" s="122"/>
      <c r="X18" s="122" t="s">
        <v>126</v>
      </c>
      <c r="Y18" s="117"/>
      <c r="Z18" s="117"/>
      <c r="AA18" s="117"/>
      <c r="AB18" s="117"/>
      <c r="AC18" s="117"/>
      <c r="AD18" s="117"/>
      <c r="AE18" s="117"/>
      <c r="AF18" s="117"/>
      <c r="AG18" s="117" t="s">
        <v>127</v>
      </c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outlineLevel="1" x14ac:dyDescent="0.25">
      <c r="A19" s="120"/>
      <c r="B19" s="121"/>
      <c r="C19" s="146" t="s">
        <v>144</v>
      </c>
      <c r="D19" s="123"/>
      <c r="E19" s="124">
        <v>1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7"/>
      <c r="AF19" s="117"/>
      <c r="AG19" s="117" t="s">
        <v>129</v>
      </c>
      <c r="AH19" s="117">
        <v>0</v>
      </c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</row>
    <row r="20" spans="1:60" outlineLevel="1" x14ac:dyDescent="0.25">
      <c r="A20" s="132">
        <v>5</v>
      </c>
      <c r="B20" s="133" t="s">
        <v>145</v>
      </c>
      <c r="C20" s="145" t="s">
        <v>146</v>
      </c>
      <c r="D20" s="134" t="s">
        <v>134</v>
      </c>
      <c r="E20" s="135">
        <v>2.2999999999999998</v>
      </c>
      <c r="F20" s="136"/>
      <c r="G20" s="137">
        <f>ROUND(E20*F20,2)</f>
        <v>0</v>
      </c>
      <c r="H20" s="122">
        <v>499.12</v>
      </c>
      <c r="I20" s="122">
        <f>ROUND(E20*H20,2)</f>
        <v>1147.98</v>
      </c>
      <c r="J20" s="122">
        <v>421.88</v>
      </c>
      <c r="K20" s="122">
        <f>ROUND(E20*J20,2)</f>
        <v>970.32</v>
      </c>
      <c r="L20" s="122">
        <v>15</v>
      </c>
      <c r="M20" s="122">
        <f>G20*(1+L20/100)</f>
        <v>0</v>
      </c>
      <c r="N20" s="122">
        <v>7.392E-2</v>
      </c>
      <c r="O20" s="122">
        <f>ROUND(E20*N20,2)</f>
        <v>0.17</v>
      </c>
      <c r="P20" s="122">
        <v>0</v>
      </c>
      <c r="Q20" s="122">
        <f>ROUND(E20*P20,2)</f>
        <v>0</v>
      </c>
      <c r="R20" s="122"/>
      <c r="S20" s="122" t="s">
        <v>124</v>
      </c>
      <c r="T20" s="122" t="s">
        <v>125</v>
      </c>
      <c r="U20" s="122">
        <v>0.77700000000000002</v>
      </c>
      <c r="V20" s="122">
        <f>ROUND(E20*U20,2)</f>
        <v>1.79</v>
      </c>
      <c r="W20" s="122"/>
      <c r="X20" s="122" t="s">
        <v>126</v>
      </c>
      <c r="Y20" s="117"/>
      <c r="Z20" s="117"/>
      <c r="AA20" s="117"/>
      <c r="AB20" s="117"/>
      <c r="AC20" s="117"/>
      <c r="AD20" s="117"/>
      <c r="AE20" s="117"/>
      <c r="AF20" s="117"/>
      <c r="AG20" s="117" t="s">
        <v>127</v>
      </c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outlineLevel="1" x14ac:dyDescent="0.25">
      <c r="A21" s="120"/>
      <c r="B21" s="121"/>
      <c r="C21" s="146" t="s">
        <v>147</v>
      </c>
      <c r="D21" s="123"/>
      <c r="E21" s="124">
        <v>2.2999999999999998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7"/>
      <c r="AF21" s="117"/>
      <c r="AG21" s="117" t="s">
        <v>129</v>
      </c>
      <c r="AH21" s="117">
        <v>0</v>
      </c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</row>
    <row r="22" spans="1:60" outlineLevel="1" x14ac:dyDescent="0.25">
      <c r="A22" s="132">
        <v>6</v>
      </c>
      <c r="B22" s="133" t="s">
        <v>148</v>
      </c>
      <c r="C22" s="145" t="s">
        <v>149</v>
      </c>
      <c r="D22" s="134" t="s">
        <v>134</v>
      </c>
      <c r="E22" s="135">
        <v>2.4700000000000002</v>
      </c>
      <c r="F22" s="136"/>
      <c r="G22" s="137">
        <f>ROUND(E22*F22,2)</f>
        <v>0</v>
      </c>
      <c r="H22" s="122">
        <v>412.9</v>
      </c>
      <c r="I22" s="122">
        <f>ROUND(E22*H22,2)</f>
        <v>1019.86</v>
      </c>
      <c r="J22" s="122">
        <v>581.1</v>
      </c>
      <c r="K22" s="122">
        <f>ROUND(E22*J22,2)</f>
        <v>1435.32</v>
      </c>
      <c r="L22" s="122">
        <v>15</v>
      </c>
      <c r="M22" s="122">
        <f>G22*(1+L22/100)</f>
        <v>0</v>
      </c>
      <c r="N22" s="122">
        <v>1.29E-2</v>
      </c>
      <c r="O22" s="122">
        <f>ROUND(E22*N22,2)</f>
        <v>0.03</v>
      </c>
      <c r="P22" s="122">
        <v>0</v>
      </c>
      <c r="Q22" s="122">
        <f>ROUND(E22*P22,2)</f>
        <v>0</v>
      </c>
      <c r="R22" s="122"/>
      <c r="S22" s="122" t="s">
        <v>124</v>
      </c>
      <c r="T22" s="122" t="s">
        <v>125</v>
      </c>
      <c r="U22" s="122">
        <v>0.85</v>
      </c>
      <c r="V22" s="122">
        <f>ROUND(E22*U22,2)</f>
        <v>2.1</v>
      </c>
      <c r="W22" s="122"/>
      <c r="X22" s="122" t="s">
        <v>126</v>
      </c>
      <c r="Y22" s="117"/>
      <c r="Z22" s="117"/>
      <c r="AA22" s="117"/>
      <c r="AB22" s="117"/>
      <c r="AC22" s="117"/>
      <c r="AD22" s="117"/>
      <c r="AE22" s="117"/>
      <c r="AF22" s="117"/>
      <c r="AG22" s="117" t="s">
        <v>127</v>
      </c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outlineLevel="1" x14ac:dyDescent="0.25">
      <c r="A23" s="120"/>
      <c r="B23" s="121"/>
      <c r="C23" s="146" t="s">
        <v>150</v>
      </c>
      <c r="D23" s="123"/>
      <c r="E23" s="124">
        <v>2.4700000000000002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7"/>
      <c r="AF23" s="117"/>
      <c r="AG23" s="117" t="s">
        <v>129</v>
      </c>
      <c r="AH23" s="117">
        <v>0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</row>
    <row r="24" spans="1:60" outlineLevel="1" x14ac:dyDescent="0.25">
      <c r="A24" s="132">
        <v>7</v>
      </c>
      <c r="B24" s="133" t="s">
        <v>151</v>
      </c>
      <c r="C24" s="145" t="s">
        <v>152</v>
      </c>
      <c r="D24" s="134" t="s">
        <v>123</v>
      </c>
      <c r="E24" s="135">
        <v>1.0500000000000001E-2</v>
      </c>
      <c r="F24" s="136"/>
      <c r="G24" s="137">
        <f>ROUND(E24*F24,2)</f>
        <v>0</v>
      </c>
      <c r="H24" s="122">
        <v>62000</v>
      </c>
      <c r="I24" s="122">
        <f>ROUND(E24*H24,2)</f>
        <v>651</v>
      </c>
      <c r="J24" s="122">
        <v>0</v>
      </c>
      <c r="K24" s="122">
        <f>ROUND(E24*J24,2)</f>
        <v>0</v>
      </c>
      <c r="L24" s="122">
        <v>15</v>
      </c>
      <c r="M24" s="122">
        <f>G24*(1+L24/100)</f>
        <v>0</v>
      </c>
      <c r="N24" s="122">
        <v>0</v>
      </c>
      <c r="O24" s="122">
        <f>ROUND(E24*N24,2)</f>
        <v>0</v>
      </c>
      <c r="P24" s="122">
        <v>0</v>
      </c>
      <c r="Q24" s="122">
        <f>ROUND(E24*P24,2)</f>
        <v>0</v>
      </c>
      <c r="R24" s="122"/>
      <c r="S24" s="122" t="s">
        <v>153</v>
      </c>
      <c r="T24" s="122" t="s">
        <v>125</v>
      </c>
      <c r="U24" s="122">
        <v>0</v>
      </c>
      <c r="V24" s="122">
        <f>ROUND(E24*U24,2)</f>
        <v>0</v>
      </c>
      <c r="W24" s="122"/>
      <c r="X24" s="122" t="s">
        <v>154</v>
      </c>
      <c r="Y24" s="117"/>
      <c r="Z24" s="117"/>
      <c r="AA24" s="117"/>
      <c r="AB24" s="117"/>
      <c r="AC24" s="117"/>
      <c r="AD24" s="117"/>
      <c r="AE24" s="117"/>
      <c r="AF24" s="117"/>
      <c r="AG24" s="117" t="s">
        <v>155</v>
      </c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outlineLevel="1" x14ac:dyDescent="0.25">
      <c r="A25" s="120"/>
      <c r="B25" s="121"/>
      <c r="C25" s="146" t="s">
        <v>128</v>
      </c>
      <c r="D25" s="123"/>
      <c r="E25" s="124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17"/>
      <c r="Z25" s="117"/>
      <c r="AA25" s="117"/>
      <c r="AB25" s="117"/>
      <c r="AC25" s="117"/>
      <c r="AD25" s="117"/>
      <c r="AE25" s="117"/>
      <c r="AF25" s="117"/>
      <c r="AG25" s="117" t="s">
        <v>129</v>
      </c>
      <c r="AH25" s="117">
        <v>0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outlineLevel="1" x14ac:dyDescent="0.25">
      <c r="A26" s="120"/>
      <c r="B26" s="121"/>
      <c r="C26" s="146" t="s">
        <v>156</v>
      </c>
      <c r="D26" s="123"/>
      <c r="E26" s="124">
        <v>0.01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7"/>
      <c r="Z26" s="117"/>
      <c r="AA26" s="117"/>
      <c r="AB26" s="117"/>
      <c r="AC26" s="117"/>
      <c r="AD26" s="117"/>
      <c r="AE26" s="117"/>
      <c r="AF26" s="117"/>
      <c r="AG26" s="117" t="s">
        <v>129</v>
      </c>
      <c r="AH26" s="117">
        <v>0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</row>
    <row r="27" spans="1:60" outlineLevel="1" x14ac:dyDescent="0.25">
      <c r="A27" s="120"/>
      <c r="B27" s="121"/>
      <c r="C27" s="146" t="s">
        <v>157</v>
      </c>
      <c r="D27" s="123"/>
      <c r="E27" s="124">
        <v>0.01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7"/>
      <c r="AF27" s="117"/>
      <c r="AG27" s="117" t="s">
        <v>129</v>
      </c>
      <c r="AH27" s="117">
        <v>0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ht="20.399999999999999" outlineLevel="1" x14ac:dyDescent="0.25">
      <c r="A28" s="138">
        <v>8</v>
      </c>
      <c r="B28" s="139" t="s">
        <v>158</v>
      </c>
      <c r="C28" s="147" t="s">
        <v>159</v>
      </c>
      <c r="D28" s="140" t="s">
        <v>143</v>
      </c>
      <c r="E28" s="141">
        <v>1</v>
      </c>
      <c r="F28" s="142"/>
      <c r="G28" s="143">
        <f>ROUND(E28*F28,2)</f>
        <v>0</v>
      </c>
      <c r="H28" s="122">
        <v>895</v>
      </c>
      <c r="I28" s="122">
        <f>ROUND(E28*H28,2)</f>
        <v>895</v>
      </c>
      <c r="J28" s="122">
        <v>0</v>
      </c>
      <c r="K28" s="122">
        <f>ROUND(E28*J28,2)</f>
        <v>0</v>
      </c>
      <c r="L28" s="122">
        <v>15</v>
      </c>
      <c r="M28" s="122">
        <f>G28*(1+L28/100)</f>
        <v>0</v>
      </c>
      <c r="N28" s="122">
        <v>4.5999999999999999E-3</v>
      </c>
      <c r="O28" s="122">
        <f>ROUND(E28*N28,2)</f>
        <v>0</v>
      </c>
      <c r="P28" s="122">
        <v>0</v>
      </c>
      <c r="Q28" s="122">
        <f>ROUND(E28*P28,2)</f>
        <v>0</v>
      </c>
      <c r="R28" s="122" t="s">
        <v>160</v>
      </c>
      <c r="S28" s="122" t="s">
        <v>124</v>
      </c>
      <c r="T28" s="122" t="s">
        <v>125</v>
      </c>
      <c r="U28" s="122">
        <v>0</v>
      </c>
      <c r="V28" s="122">
        <f>ROUND(E28*U28,2)</f>
        <v>0</v>
      </c>
      <c r="W28" s="122"/>
      <c r="X28" s="122" t="s">
        <v>154</v>
      </c>
      <c r="Y28" s="117"/>
      <c r="Z28" s="117"/>
      <c r="AA28" s="117"/>
      <c r="AB28" s="117"/>
      <c r="AC28" s="117"/>
      <c r="AD28" s="117"/>
      <c r="AE28" s="117"/>
      <c r="AF28" s="117"/>
      <c r="AG28" s="117" t="s">
        <v>155</v>
      </c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</row>
    <row r="29" spans="1:60" x14ac:dyDescent="0.25">
      <c r="A29" s="126" t="s">
        <v>119</v>
      </c>
      <c r="B29" s="127" t="s">
        <v>49</v>
      </c>
      <c r="C29" s="144" t="s">
        <v>50</v>
      </c>
      <c r="D29" s="128"/>
      <c r="E29" s="129"/>
      <c r="F29" s="130"/>
      <c r="G29" s="131">
        <f>SUMIF(AG30:AG50,"&lt;&gt;NOR",G30:G50)</f>
        <v>0</v>
      </c>
      <c r="H29" s="125"/>
      <c r="I29" s="125">
        <f>SUM(I30:I50)</f>
        <v>2635.9400000000005</v>
      </c>
      <c r="J29" s="125"/>
      <c r="K29" s="125">
        <f>SUM(K30:K50)</f>
        <v>21764.460000000003</v>
      </c>
      <c r="L29" s="125"/>
      <c r="M29" s="125">
        <f>SUM(M30:M50)</f>
        <v>0</v>
      </c>
      <c r="N29" s="125"/>
      <c r="O29" s="125">
        <f>SUM(O30:O50)</f>
        <v>1.1399999999999999</v>
      </c>
      <c r="P29" s="125"/>
      <c r="Q29" s="125">
        <f>SUM(Q30:Q50)</f>
        <v>0</v>
      </c>
      <c r="R29" s="125"/>
      <c r="S29" s="125"/>
      <c r="T29" s="125"/>
      <c r="U29" s="125"/>
      <c r="V29" s="125">
        <f>SUM(V30:V50)</f>
        <v>40.120000000000005</v>
      </c>
      <c r="W29" s="125"/>
      <c r="X29" s="125"/>
      <c r="AG29" t="s">
        <v>120</v>
      </c>
    </row>
    <row r="30" spans="1:60" outlineLevel="1" x14ac:dyDescent="0.25">
      <c r="A30" s="138">
        <v>9</v>
      </c>
      <c r="B30" s="139" t="s">
        <v>161</v>
      </c>
      <c r="C30" s="147" t="s">
        <v>162</v>
      </c>
      <c r="D30" s="140" t="s">
        <v>134</v>
      </c>
      <c r="E30" s="141">
        <v>3.52</v>
      </c>
      <c r="F30" s="142"/>
      <c r="G30" s="143">
        <f>ROUND(E30*F30,2)</f>
        <v>0</v>
      </c>
      <c r="H30" s="122">
        <v>14.76</v>
      </c>
      <c r="I30" s="122">
        <f>ROUND(E30*H30,2)</f>
        <v>51.96</v>
      </c>
      <c r="J30" s="122">
        <v>124.74</v>
      </c>
      <c r="K30" s="122">
        <f>ROUND(E30*J30,2)</f>
        <v>439.08</v>
      </c>
      <c r="L30" s="122">
        <v>15</v>
      </c>
      <c r="M30" s="122">
        <f>G30*(1+L30/100)</f>
        <v>0</v>
      </c>
      <c r="N30" s="122">
        <v>2.5000000000000001E-3</v>
      </c>
      <c r="O30" s="122">
        <f>ROUND(E30*N30,2)</f>
        <v>0.01</v>
      </c>
      <c r="P30" s="122">
        <v>0</v>
      </c>
      <c r="Q30" s="122">
        <f>ROUND(E30*P30,2)</f>
        <v>0</v>
      </c>
      <c r="R30" s="122"/>
      <c r="S30" s="122" t="s">
        <v>124</v>
      </c>
      <c r="T30" s="122" t="s">
        <v>125</v>
      </c>
      <c r="U30" s="122">
        <v>0.24</v>
      </c>
      <c r="V30" s="122">
        <f>ROUND(E30*U30,2)</f>
        <v>0.84</v>
      </c>
      <c r="W30" s="122"/>
      <c r="X30" s="122" t="s">
        <v>126</v>
      </c>
      <c r="Y30" s="117"/>
      <c r="Z30" s="117"/>
      <c r="AA30" s="117"/>
      <c r="AB30" s="117"/>
      <c r="AC30" s="117"/>
      <c r="AD30" s="117"/>
      <c r="AE30" s="117"/>
      <c r="AF30" s="117"/>
      <c r="AG30" s="117" t="s">
        <v>127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</row>
    <row r="31" spans="1:60" outlineLevel="1" x14ac:dyDescent="0.25">
      <c r="A31" s="132">
        <v>10</v>
      </c>
      <c r="B31" s="133" t="s">
        <v>163</v>
      </c>
      <c r="C31" s="145" t="s">
        <v>164</v>
      </c>
      <c r="D31" s="134" t="s">
        <v>134</v>
      </c>
      <c r="E31" s="135">
        <v>37.372399999999999</v>
      </c>
      <c r="F31" s="136"/>
      <c r="G31" s="137">
        <f>ROUND(E31*F31,2)</f>
        <v>0</v>
      </c>
      <c r="H31" s="122">
        <v>16.25</v>
      </c>
      <c r="I31" s="122">
        <f>ROUND(E31*H31,2)</f>
        <v>607.29999999999995</v>
      </c>
      <c r="J31" s="122">
        <v>104.75</v>
      </c>
      <c r="K31" s="122">
        <f>ROUND(E31*J31,2)</f>
        <v>3914.76</v>
      </c>
      <c r="L31" s="122">
        <v>15</v>
      </c>
      <c r="M31" s="122">
        <f>G31*(1+L31/100)</f>
        <v>0</v>
      </c>
      <c r="N31" s="122">
        <v>6.0899999999999999E-3</v>
      </c>
      <c r="O31" s="122">
        <f>ROUND(E31*N31,2)</f>
        <v>0.23</v>
      </c>
      <c r="P31" s="122">
        <v>0</v>
      </c>
      <c r="Q31" s="122">
        <f>ROUND(E31*P31,2)</f>
        <v>0</v>
      </c>
      <c r="R31" s="122"/>
      <c r="S31" s="122" t="s">
        <v>124</v>
      </c>
      <c r="T31" s="122" t="s">
        <v>125</v>
      </c>
      <c r="U31" s="122">
        <v>0.19273999999999999</v>
      </c>
      <c r="V31" s="122">
        <f>ROUND(E31*U31,2)</f>
        <v>7.2</v>
      </c>
      <c r="W31" s="122"/>
      <c r="X31" s="122" t="s">
        <v>126</v>
      </c>
      <c r="Y31" s="117"/>
      <c r="Z31" s="117"/>
      <c r="AA31" s="117"/>
      <c r="AB31" s="117"/>
      <c r="AC31" s="117"/>
      <c r="AD31" s="117"/>
      <c r="AE31" s="117"/>
      <c r="AF31" s="117"/>
      <c r="AG31" s="117" t="s">
        <v>127</v>
      </c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</row>
    <row r="32" spans="1:60" outlineLevel="1" x14ac:dyDescent="0.25">
      <c r="A32" s="120"/>
      <c r="B32" s="121"/>
      <c r="C32" s="146" t="s">
        <v>165</v>
      </c>
      <c r="D32" s="123"/>
      <c r="E32" s="124">
        <v>6.37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7"/>
      <c r="AF32" s="117"/>
      <c r="AG32" s="117" t="s">
        <v>129</v>
      </c>
      <c r="AH32" s="117">
        <v>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5">
      <c r="A33" s="120"/>
      <c r="B33" s="121"/>
      <c r="C33" s="146" t="s">
        <v>166</v>
      </c>
      <c r="D33" s="123"/>
      <c r="E33" s="124">
        <v>0.98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7"/>
      <c r="AF33" s="117"/>
      <c r="AG33" s="117" t="s">
        <v>129</v>
      </c>
      <c r="AH33" s="117">
        <v>0</v>
      </c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5">
      <c r="A34" s="120"/>
      <c r="B34" s="121"/>
      <c r="C34" s="146" t="s">
        <v>167</v>
      </c>
      <c r="D34" s="123"/>
      <c r="E34" s="124">
        <v>1.19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7"/>
      <c r="AF34" s="117"/>
      <c r="AG34" s="117" t="s">
        <v>129</v>
      </c>
      <c r="AH34" s="117">
        <v>0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outlineLevel="1" x14ac:dyDescent="0.25">
      <c r="A35" s="120"/>
      <c r="B35" s="121"/>
      <c r="C35" s="146" t="s">
        <v>168</v>
      </c>
      <c r="D35" s="123"/>
      <c r="E35" s="124">
        <v>4.2699999999999996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7"/>
      <c r="AF35" s="117"/>
      <c r="AG35" s="117" t="s">
        <v>129</v>
      </c>
      <c r="AH35" s="117">
        <v>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</row>
    <row r="36" spans="1:60" outlineLevel="1" x14ac:dyDescent="0.25">
      <c r="A36" s="120"/>
      <c r="B36" s="121"/>
      <c r="C36" s="146" t="s">
        <v>169</v>
      </c>
      <c r="D36" s="123"/>
      <c r="E36" s="124">
        <v>16.16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17"/>
      <c r="Z36" s="117"/>
      <c r="AA36" s="117"/>
      <c r="AB36" s="117"/>
      <c r="AC36" s="117"/>
      <c r="AD36" s="117"/>
      <c r="AE36" s="117"/>
      <c r="AF36" s="117"/>
      <c r="AG36" s="117" t="s">
        <v>129</v>
      </c>
      <c r="AH36" s="117">
        <v>0</v>
      </c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outlineLevel="1" x14ac:dyDescent="0.25">
      <c r="A37" s="120"/>
      <c r="B37" s="121"/>
      <c r="C37" s="146" t="s">
        <v>170</v>
      </c>
      <c r="D37" s="123"/>
      <c r="E37" s="124">
        <v>8.4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17"/>
      <c r="Z37" s="117"/>
      <c r="AA37" s="117"/>
      <c r="AB37" s="117"/>
      <c r="AC37" s="117"/>
      <c r="AD37" s="117"/>
      <c r="AE37" s="117"/>
      <c r="AF37" s="117"/>
      <c r="AG37" s="117" t="s">
        <v>129</v>
      </c>
      <c r="AH37" s="117">
        <v>0</v>
      </c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</row>
    <row r="38" spans="1:60" outlineLevel="1" x14ac:dyDescent="0.25">
      <c r="A38" s="132">
        <v>11</v>
      </c>
      <c r="B38" s="133" t="s">
        <v>171</v>
      </c>
      <c r="C38" s="145" t="s">
        <v>172</v>
      </c>
      <c r="D38" s="134" t="s">
        <v>173</v>
      </c>
      <c r="E38" s="135">
        <v>80</v>
      </c>
      <c r="F38" s="136"/>
      <c r="G38" s="137">
        <f>ROUND(E38*F38,2)</f>
        <v>0</v>
      </c>
      <c r="H38" s="122">
        <v>6.87</v>
      </c>
      <c r="I38" s="122">
        <f>ROUND(E38*H38,2)</f>
        <v>549.6</v>
      </c>
      <c r="J38" s="122">
        <v>58.93</v>
      </c>
      <c r="K38" s="122">
        <f>ROUND(E38*J38,2)</f>
        <v>4714.3999999999996</v>
      </c>
      <c r="L38" s="122">
        <v>15</v>
      </c>
      <c r="M38" s="122">
        <f>G38*(1+L38/100)</f>
        <v>0</v>
      </c>
      <c r="N38" s="122">
        <v>1.56E-3</v>
      </c>
      <c r="O38" s="122">
        <f>ROUND(E38*N38,2)</f>
        <v>0.12</v>
      </c>
      <c r="P38" s="122">
        <v>0</v>
      </c>
      <c r="Q38" s="122">
        <f>ROUND(E38*P38,2)</f>
        <v>0</v>
      </c>
      <c r="R38" s="122"/>
      <c r="S38" s="122" t="s">
        <v>124</v>
      </c>
      <c r="T38" s="122" t="s">
        <v>125</v>
      </c>
      <c r="U38" s="122">
        <v>0.12</v>
      </c>
      <c r="V38" s="122">
        <f>ROUND(E38*U38,2)</f>
        <v>9.6</v>
      </c>
      <c r="W38" s="122"/>
      <c r="X38" s="122" t="s">
        <v>126</v>
      </c>
      <c r="Y38" s="117"/>
      <c r="Z38" s="117"/>
      <c r="AA38" s="117"/>
      <c r="AB38" s="117"/>
      <c r="AC38" s="117"/>
      <c r="AD38" s="117"/>
      <c r="AE38" s="117"/>
      <c r="AF38" s="117"/>
      <c r="AG38" s="117" t="s">
        <v>127</v>
      </c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outlineLevel="1" x14ac:dyDescent="0.25">
      <c r="A39" s="120"/>
      <c r="B39" s="121"/>
      <c r="C39" s="146" t="s">
        <v>174</v>
      </c>
      <c r="D39" s="123"/>
      <c r="E39" s="124">
        <v>80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17"/>
      <c r="Z39" s="117"/>
      <c r="AA39" s="117"/>
      <c r="AB39" s="117"/>
      <c r="AC39" s="117"/>
      <c r="AD39" s="117"/>
      <c r="AE39" s="117"/>
      <c r="AF39" s="117"/>
      <c r="AG39" s="117" t="s">
        <v>129</v>
      </c>
      <c r="AH39" s="117">
        <v>0</v>
      </c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</row>
    <row r="40" spans="1:60" outlineLevel="1" x14ac:dyDescent="0.25">
      <c r="A40" s="132">
        <v>12</v>
      </c>
      <c r="B40" s="133" t="s">
        <v>175</v>
      </c>
      <c r="C40" s="145" t="s">
        <v>176</v>
      </c>
      <c r="D40" s="134" t="s">
        <v>173</v>
      </c>
      <c r="E40" s="135">
        <v>10</v>
      </c>
      <c r="F40" s="136"/>
      <c r="G40" s="137">
        <f>ROUND(E40*F40,2)</f>
        <v>0</v>
      </c>
      <c r="H40" s="122">
        <v>84.82</v>
      </c>
      <c r="I40" s="122">
        <f>ROUND(E40*H40,2)</f>
        <v>848.2</v>
      </c>
      <c r="J40" s="122">
        <v>138.18</v>
      </c>
      <c r="K40" s="122">
        <f>ROUND(E40*J40,2)</f>
        <v>1381.8</v>
      </c>
      <c r="L40" s="122">
        <v>15</v>
      </c>
      <c r="M40" s="122">
        <f>G40*(1+L40/100)</f>
        <v>0</v>
      </c>
      <c r="N40" s="122">
        <v>1.7330000000000002E-2</v>
      </c>
      <c r="O40" s="122">
        <f>ROUND(E40*N40,2)</f>
        <v>0.17</v>
      </c>
      <c r="P40" s="122">
        <v>0</v>
      </c>
      <c r="Q40" s="122">
        <f>ROUND(E40*P40,2)</f>
        <v>0</v>
      </c>
      <c r="R40" s="122"/>
      <c r="S40" s="122" t="s">
        <v>124</v>
      </c>
      <c r="T40" s="122" t="s">
        <v>125</v>
      </c>
      <c r="U40" s="122">
        <v>0.253</v>
      </c>
      <c r="V40" s="122">
        <f>ROUND(E40*U40,2)</f>
        <v>2.5299999999999998</v>
      </c>
      <c r="W40" s="122"/>
      <c r="X40" s="122" t="s">
        <v>126</v>
      </c>
      <c r="Y40" s="117"/>
      <c r="Z40" s="117"/>
      <c r="AA40" s="117"/>
      <c r="AB40" s="117"/>
      <c r="AC40" s="117"/>
      <c r="AD40" s="117"/>
      <c r="AE40" s="117"/>
      <c r="AF40" s="117"/>
      <c r="AG40" s="117" t="s">
        <v>127</v>
      </c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5">
      <c r="A41" s="120"/>
      <c r="B41" s="121"/>
      <c r="C41" s="146" t="s">
        <v>177</v>
      </c>
      <c r="D41" s="123"/>
      <c r="E41" s="124">
        <v>10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17"/>
      <c r="Z41" s="117"/>
      <c r="AA41" s="117"/>
      <c r="AB41" s="117"/>
      <c r="AC41" s="117"/>
      <c r="AD41" s="117"/>
      <c r="AE41" s="117"/>
      <c r="AF41" s="117"/>
      <c r="AG41" s="117" t="s">
        <v>129</v>
      </c>
      <c r="AH41" s="117">
        <v>0</v>
      </c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</row>
    <row r="42" spans="1:60" outlineLevel="1" x14ac:dyDescent="0.25">
      <c r="A42" s="132">
        <v>13</v>
      </c>
      <c r="B42" s="133" t="s">
        <v>178</v>
      </c>
      <c r="C42" s="145" t="s">
        <v>179</v>
      </c>
      <c r="D42" s="134" t="s">
        <v>134</v>
      </c>
      <c r="E42" s="135">
        <v>110.26300000000001</v>
      </c>
      <c r="F42" s="136"/>
      <c r="G42" s="137">
        <f>ROUND(E42*F42,2)</f>
        <v>0</v>
      </c>
      <c r="H42" s="122">
        <v>5.25</v>
      </c>
      <c r="I42" s="122">
        <f>ROUND(E42*H42,2)</f>
        <v>578.88</v>
      </c>
      <c r="J42" s="122">
        <v>93.85</v>
      </c>
      <c r="K42" s="122">
        <f>ROUND(E42*J42,2)</f>
        <v>10348.18</v>
      </c>
      <c r="L42" s="122">
        <v>15</v>
      </c>
      <c r="M42" s="122">
        <f>G42*(1+L42/100)</f>
        <v>0</v>
      </c>
      <c r="N42" s="122">
        <v>5.4299999999999999E-3</v>
      </c>
      <c r="O42" s="122">
        <f>ROUND(E42*N42,2)</f>
        <v>0.6</v>
      </c>
      <c r="P42" s="122">
        <v>0</v>
      </c>
      <c r="Q42" s="122">
        <f>ROUND(E42*P42,2)</f>
        <v>0</v>
      </c>
      <c r="R42" s="122"/>
      <c r="S42" s="122" t="s">
        <v>124</v>
      </c>
      <c r="T42" s="122" t="s">
        <v>125</v>
      </c>
      <c r="U42" s="122">
        <v>0.16941999999999999</v>
      </c>
      <c r="V42" s="122">
        <f>ROUND(E42*U42,2)</f>
        <v>18.68</v>
      </c>
      <c r="W42" s="122"/>
      <c r="X42" s="122" t="s">
        <v>126</v>
      </c>
      <c r="Y42" s="117"/>
      <c r="Z42" s="117"/>
      <c r="AA42" s="117"/>
      <c r="AB42" s="117"/>
      <c r="AC42" s="117"/>
      <c r="AD42" s="117"/>
      <c r="AE42" s="117"/>
      <c r="AF42" s="117"/>
      <c r="AG42" s="117" t="s">
        <v>127</v>
      </c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</row>
    <row r="43" spans="1:60" ht="20.399999999999999" outlineLevel="1" x14ac:dyDescent="0.25">
      <c r="A43" s="120"/>
      <c r="B43" s="121"/>
      <c r="C43" s="146" t="s">
        <v>180</v>
      </c>
      <c r="D43" s="123"/>
      <c r="E43" s="124">
        <v>22.57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17"/>
      <c r="Z43" s="117"/>
      <c r="AA43" s="117"/>
      <c r="AB43" s="117"/>
      <c r="AC43" s="117"/>
      <c r="AD43" s="117"/>
      <c r="AE43" s="117"/>
      <c r="AF43" s="117"/>
      <c r="AG43" s="117" t="s">
        <v>129</v>
      </c>
      <c r="AH43" s="117">
        <v>0</v>
      </c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</row>
    <row r="44" spans="1:60" outlineLevel="1" x14ac:dyDescent="0.25">
      <c r="A44" s="120"/>
      <c r="B44" s="121"/>
      <c r="C44" s="146" t="s">
        <v>181</v>
      </c>
      <c r="D44" s="123"/>
      <c r="E44" s="124">
        <v>9.74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7"/>
      <c r="Z44" s="117"/>
      <c r="AA44" s="117"/>
      <c r="AB44" s="117"/>
      <c r="AC44" s="117"/>
      <c r="AD44" s="117"/>
      <c r="AE44" s="117"/>
      <c r="AF44" s="117"/>
      <c r="AG44" s="117" t="s">
        <v>129</v>
      </c>
      <c r="AH44" s="117">
        <v>0</v>
      </c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60" outlineLevel="1" x14ac:dyDescent="0.25">
      <c r="A45" s="120"/>
      <c r="B45" s="121"/>
      <c r="C45" s="146" t="s">
        <v>182</v>
      </c>
      <c r="D45" s="123"/>
      <c r="E45" s="124">
        <v>7.59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17"/>
      <c r="Z45" s="117"/>
      <c r="AA45" s="117"/>
      <c r="AB45" s="117"/>
      <c r="AC45" s="117"/>
      <c r="AD45" s="117"/>
      <c r="AE45" s="117"/>
      <c r="AF45" s="117"/>
      <c r="AG45" s="117" t="s">
        <v>129</v>
      </c>
      <c r="AH45" s="117">
        <v>0</v>
      </c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</row>
    <row r="46" spans="1:60" outlineLevel="1" x14ac:dyDescent="0.25">
      <c r="A46" s="120"/>
      <c r="B46" s="121"/>
      <c r="C46" s="146" t="s">
        <v>183</v>
      </c>
      <c r="D46" s="123"/>
      <c r="E46" s="124">
        <v>8.7799999999999994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17"/>
      <c r="Z46" s="117"/>
      <c r="AA46" s="117"/>
      <c r="AB46" s="117"/>
      <c r="AC46" s="117"/>
      <c r="AD46" s="117"/>
      <c r="AE46" s="117"/>
      <c r="AF46" s="117"/>
      <c r="AG46" s="117" t="s">
        <v>129</v>
      </c>
      <c r="AH46" s="117">
        <v>0</v>
      </c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ht="20.399999999999999" outlineLevel="1" x14ac:dyDescent="0.25">
      <c r="A47" s="120"/>
      <c r="B47" s="121"/>
      <c r="C47" s="146" t="s">
        <v>184</v>
      </c>
      <c r="D47" s="123"/>
      <c r="E47" s="124">
        <v>35.35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17"/>
      <c r="Z47" s="117"/>
      <c r="AA47" s="117"/>
      <c r="AB47" s="117"/>
      <c r="AC47" s="117"/>
      <c r="AD47" s="117"/>
      <c r="AE47" s="117"/>
      <c r="AF47" s="117"/>
      <c r="AG47" s="117" t="s">
        <v>129</v>
      </c>
      <c r="AH47" s="117">
        <v>0</v>
      </c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</row>
    <row r="48" spans="1:60" outlineLevel="1" x14ac:dyDescent="0.25">
      <c r="A48" s="120"/>
      <c r="B48" s="121"/>
      <c r="C48" s="146" t="s">
        <v>185</v>
      </c>
      <c r="D48" s="123"/>
      <c r="E48" s="124">
        <v>26.24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17"/>
      <c r="Z48" s="117"/>
      <c r="AA48" s="117"/>
      <c r="AB48" s="117"/>
      <c r="AC48" s="117"/>
      <c r="AD48" s="117"/>
      <c r="AE48" s="117"/>
      <c r="AF48" s="117"/>
      <c r="AG48" s="117" t="s">
        <v>129</v>
      </c>
      <c r="AH48" s="117">
        <v>0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ht="20.399999999999999" outlineLevel="1" x14ac:dyDescent="0.25">
      <c r="A49" s="132">
        <v>14</v>
      </c>
      <c r="B49" s="133" t="s">
        <v>186</v>
      </c>
      <c r="C49" s="145" t="s">
        <v>187</v>
      </c>
      <c r="D49" s="134" t="s">
        <v>134</v>
      </c>
      <c r="E49" s="135">
        <v>3.52</v>
      </c>
      <c r="F49" s="136"/>
      <c r="G49" s="137">
        <f>ROUND(E49*F49,2)</f>
        <v>0</v>
      </c>
      <c r="H49" s="122">
        <v>0</v>
      </c>
      <c r="I49" s="122">
        <f>ROUND(E49*H49,2)</f>
        <v>0</v>
      </c>
      <c r="J49" s="122">
        <v>274.5</v>
      </c>
      <c r="K49" s="122">
        <f>ROUND(E49*J49,2)</f>
        <v>966.24</v>
      </c>
      <c r="L49" s="122">
        <v>15</v>
      </c>
      <c r="M49" s="122">
        <f>G49*(1+L49/100)</f>
        <v>0</v>
      </c>
      <c r="N49" s="122">
        <v>3.6700000000000001E-3</v>
      </c>
      <c r="O49" s="122">
        <f>ROUND(E49*N49,2)</f>
        <v>0.01</v>
      </c>
      <c r="P49" s="122">
        <v>0</v>
      </c>
      <c r="Q49" s="122">
        <f>ROUND(E49*P49,2)</f>
        <v>0</v>
      </c>
      <c r="R49" s="122"/>
      <c r="S49" s="122" t="s">
        <v>153</v>
      </c>
      <c r="T49" s="122" t="s">
        <v>125</v>
      </c>
      <c r="U49" s="122">
        <v>0.36</v>
      </c>
      <c r="V49" s="122">
        <f>ROUND(E49*U49,2)</f>
        <v>1.27</v>
      </c>
      <c r="W49" s="122"/>
      <c r="X49" s="122" t="s">
        <v>126</v>
      </c>
      <c r="Y49" s="117"/>
      <c r="Z49" s="117"/>
      <c r="AA49" s="117"/>
      <c r="AB49" s="117"/>
      <c r="AC49" s="117"/>
      <c r="AD49" s="117"/>
      <c r="AE49" s="117"/>
      <c r="AF49" s="117"/>
      <c r="AG49" s="117" t="s">
        <v>127</v>
      </c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</row>
    <row r="50" spans="1:60" outlineLevel="1" x14ac:dyDescent="0.25">
      <c r="A50" s="120"/>
      <c r="B50" s="121"/>
      <c r="C50" s="146" t="s">
        <v>188</v>
      </c>
      <c r="D50" s="123"/>
      <c r="E50" s="124">
        <v>3.52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17"/>
      <c r="Z50" s="117"/>
      <c r="AA50" s="117"/>
      <c r="AB50" s="117"/>
      <c r="AC50" s="117"/>
      <c r="AD50" s="117"/>
      <c r="AE50" s="117"/>
      <c r="AF50" s="117"/>
      <c r="AG50" s="117" t="s">
        <v>129</v>
      </c>
      <c r="AH50" s="117">
        <v>0</v>
      </c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x14ac:dyDescent="0.25">
      <c r="A51" s="126" t="s">
        <v>119</v>
      </c>
      <c r="B51" s="127" t="s">
        <v>51</v>
      </c>
      <c r="C51" s="144" t="s">
        <v>52</v>
      </c>
      <c r="D51" s="128"/>
      <c r="E51" s="129"/>
      <c r="F51" s="130"/>
      <c r="G51" s="131">
        <f>SUMIF(AG52:AG56,"&lt;&gt;NOR",G52:G56)</f>
        <v>0</v>
      </c>
      <c r="H51" s="125"/>
      <c r="I51" s="125">
        <f>SUM(I52:I56)</f>
        <v>0</v>
      </c>
      <c r="J51" s="125"/>
      <c r="K51" s="125">
        <f>SUM(K52:K56)</f>
        <v>39791.769999999997</v>
      </c>
      <c r="L51" s="125"/>
      <c r="M51" s="125">
        <f>SUM(M52:M56)</f>
        <v>0</v>
      </c>
      <c r="N51" s="125"/>
      <c r="O51" s="125">
        <f>SUM(O52:O56)</f>
        <v>0.86</v>
      </c>
      <c r="P51" s="125"/>
      <c r="Q51" s="125">
        <f>SUM(Q52:Q56)</f>
        <v>0</v>
      </c>
      <c r="R51" s="125"/>
      <c r="S51" s="125"/>
      <c r="T51" s="125"/>
      <c r="U51" s="125"/>
      <c r="V51" s="125">
        <f>SUM(V52:V56)</f>
        <v>12.44</v>
      </c>
      <c r="W51" s="125"/>
      <c r="X51" s="125"/>
      <c r="AG51" t="s">
        <v>120</v>
      </c>
    </row>
    <row r="52" spans="1:60" ht="20.399999999999999" outlineLevel="1" x14ac:dyDescent="0.25">
      <c r="A52" s="132">
        <v>15</v>
      </c>
      <c r="B52" s="133" t="s">
        <v>189</v>
      </c>
      <c r="C52" s="145" t="s">
        <v>190</v>
      </c>
      <c r="D52" s="134" t="s">
        <v>134</v>
      </c>
      <c r="E52" s="135">
        <v>31.91</v>
      </c>
      <c r="F52" s="136"/>
      <c r="G52" s="137">
        <f>ROUND(E52*F52,2)</f>
        <v>0</v>
      </c>
      <c r="H52" s="122">
        <v>0</v>
      </c>
      <c r="I52" s="122">
        <f>ROUND(E52*H52,2)</f>
        <v>0</v>
      </c>
      <c r="J52" s="122">
        <v>1247</v>
      </c>
      <c r="K52" s="122">
        <f>ROUND(E52*J52,2)</f>
        <v>39791.769999999997</v>
      </c>
      <c r="L52" s="122">
        <v>15</v>
      </c>
      <c r="M52" s="122">
        <f>G52*(1+L52/100)</f>
        <v>0</v>
      </c>
      <c r="N52" s="122">
        <v>2.699E-2</v>
      </c>
      <c r="O52" s="122">
        <f>ROUND(E52*N52,2)</f>
        <v>0.86</v>
      </c>
      <c r="P52" s="122">
        <v>0</v>
      </c>
      <c r="Q52" s="122">
        <f>ROUND(E52*P52,2)</f>
        <v>0</v>
      </c>
      <c r="R52" s="122"/>
      <c r="S52" s="122" t="s">
        <v>153</v>
      </c>
      <c r="T52" s="122" t="s">
        <v>125</v>
      </c>
      <c r="U52" s="122">
        <v>0.39</v>
      </c>
      <c r="V52" s="122">
        <f>ROUND(E52*U52,2)</f>
        <v>12.44</v>
      </c>
      <c r="W52" s="122"/>
      <c r="X52" s="122" t="s">
        <v>126</v>
      </c>
      <c r="Y52" s="117"/>
      <c r="Z52" s="117"/>
      <c r="AA52" s="117"/>
      <c r="AB52" s="117"/>
      <c r="AC52" s="117"/>
      <c r="AD52" s="117"/>
      <c r="AE52" s="117"/>
      <c r="AF52" s="117"/>
      <c r="AG52" s="117" t="s">
        <v>127</v>
      </c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outlineLevel="1" x14ac:dyDescent="0.25">
      <c r="A53" s="120"/>
      <c r="B53" s="121"/>
      <c r="C53" s="146" t="s">
        <v>165</v>
      </c>
      <c r="D53" s="123"/>
      <c r="E53" s="124">
        <v>6.37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7"/>
      <c r="Z53" s="117"/>
      <c r="AA53" s="117"/>
      <c r="AB53" s="117"/>
      <c r="AC53" s="117"/>
      <c r="AD53" s="117"/>
      <c r="AE53" s="117"/>
      <c r="AF53" s="117"/>
      <c r="AG53" s="117" t="s">
        <v>129</v>
      </c>
      <c r="AH53" s="117">
        <v>0</v>
      </c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1:60" outlineLevel="1" x14ac:dyDescent="0.25">
      <c r="A54" s="120"/>
      <c r="B54" s="121"/>
      <c r="C54" s="146" t="s">
        <v>166</v>
      </c>
      <c r="D54" s="123"/>
      <c r="E54" s="124">
        <v>0.98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7"/>
      <c r="Z54" s="117"/>
      <c r="AA54" s="117"/>
      <c r="AB54" s="117"/>
      <c r="AC54" s="117"/>
      <c r="AD54" s="117"/>
      <c r="AE54" s="117"/>
      <c r="AF54" s="117"/>
      <c r="AG54" s="117" t="s">
        <v>129</v>
      </c>
      <c r="AH54" s="117">
        <v>0</v>
      </c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outlineLevel="1" x14ac:dyDescent="0.25">
      <c r="A55" s="120"/>
      <c r="B55" s="121"/>
      <c r="C55" s="146" t="s">
        <v>170</v>
      </c>
      <c r="D55" s="123"/>
      <c r="E55" s="124">
        <v>8.4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7"/>
      <c r="Z55" s="117"/>
      <c r="AA55" s="117"/>
      <c r="AB55" s="117"/>
      <c r="AC55" s="117"/>
      <c r="AD55" s="117"/>
      <c r="AE55" s="117"/>
      <c r="AF55" s="117"/>
      <c r="AG55" s="117" t="s">
        <v>129</v>
      </c>
      <c r="AH55" s="117">
        <v>0</v>
      </c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5">
      <c r="A56" s="120"/>
      <c r="B56" s="121"/>
      <c r="C56" s="146" t="s">
        <v>169</v>
      </c>
      <c r="D56" s="123"/>
      <c r="E56" s="124">
        <v>16.16</v>
      </c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7"/>
      <c r="Z56" s="117"/>
      <c r="AA56" s="117"/>
      <c r="AB56" s="117"/>
      <c r="AC56" s="117"/>
      <c r="AD56" s="117"/>
      <c r="AE56" s="117"/>
      <c r="AF56" s="117"/>
      <c r="AG56" s="117" t="s">
        <v>129</v>
      </c>
      <c r="AH56" s="117">
        <v>0</v>
      </c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x14ac:dyDescent="0.25">
      <c r="A57" s="126" t="s">
        <v>119</v>
      </c>
      <c r="B57" s="127" t="s">
        <v>53</v>
      </c>
      <c r="C57" s="144" t="s">
        <v>54</v>
      </c>
      <c r="D57" s="128"/>
      <c r="E57" s="129"/>
      <c r="F57" s="130"/>
      <c r="G57" s="131">
        <f>SUMIF(AG58:AG58,"&lt;&gt;NOR",G58:G58)</f>
        <v>0</v>
      </c>
      <c r="H57" s="125"/>
      <c r="I57" s="125">
        <f>SUM(I58:I58)</f>
        <v>1564.78</v>
      </c>
      <c r="J57" s="125"/>
      <c r="K57" s="125">
        <f>SUM(K58:K58)</f>
        <v>3368.37</v>
      </c>
      <c r="L57" s="125"/>
      <c r="M57" s="125">
        <f>SUM(M58:M58)</f>
        <v>0</v>
      </c>
      <c r="N57" s="125"/>
      <c r="O57" s="125">
        <f>SUM(O58:O58)</f>
        <v>0.05</v>
      </c>
      <c r="P57" s="125"/>
      <c r="Q57" s="125">
        <f>SUM(Q58:Q58)</f>
        <v>0</v>
      </c>
      <c r="R57" s="125"/>
      <c r="S57" s="125"/>
      <c r="T57" s="125"/>
      <c r="U57" s="125"/>
      <c r="V57" s="125">
        <f>SUM(V58:V58)</f>
        <v>6.61</v>
      </c>
      <c r="W57" s="125"/>
      <c r="X57" s="125"/>
      <c r="AG57" t="s">
        <v>120</v>
      </c>
    </row>
    <row r="58" spans="1:60" outlineLevel="1" x14ac:dyDescent="0.25">
      <c r="A58" s="138">
        <v>16</v>
      </c>
      <c r="B58" s="139" t="s">
        <v>191</v>
      </c>
      <c r="C58" s="147" t="s">
        <v>192</v>
      </c>
      <c r="D58" s="140" t="s">
        <v>134</v>
      </c>
      <c r="E58" s="141">
        <v>37.372399999999999</v>
      </c>
      <c r="F58" s="142"/>
      <c r="G58" s="143">
        <f>ROUND(E58*F58,2)</f>
        <v>0</v>
      </c>
      <c r="H58" s="122">
        <v>41.87</v>
      </c>
      <c r="I58" s="122">
        <f>ROUND(E58*H58,2)</f>
        <v>1564.78</v>
      </c>
      <c r="J58" s="122">
        <v>90.13</v>
      </c>
      <c r="K58" s="122">
        <f>ROUND(E58*J58,2)</f>
        <v>3368.37</v>
      </c>
      <c r="L58" s="122">
        <v>15</v>
      </c>
      <c r="M58" s="122">
        <f>G58*(1+L58/100)</f>
        <v>0</v>
      </c>
      <c r="N58" s="122">
        <v>1.2099999999999999E-3</v>
      </c>
      <c r="O58" s="122">
        <f>ROUND(E58*N58,2)</f>
        <v>0.05</v>
      </c>
      <c r="P58" s="122">
        <v>0</v>
      </c>
      <c r="Q58" s="122">
        <f>ROUND(E58*P58,2)</f>
        <v>0</v>
      </c>
      <c r="R58" s="122"/>
      <c r="S58" s="122" t="s">
        <v>124</v>
      </c>
      <c r="T58" s="122" t="s">
        <v>125</v>
      </c>
      <c r="U58" s="122">
        <v>0.17699999999999999</v>
      </c>
      <c r="V58" s="122">
        <f>ROUND(E58*U58,2)</f>
        <v>6.61</v>
      </c>
      <c r="W58" s="122"/>
      <c r="X58" s="122" t="s">
        <v>126</v>
      </c>
      <c r="Y58" s="117"/>
      <c r="Z58" s="117"/>
      <c r="AA58" s="117"/>
      <c r="AB58" s="117"/>
      <c r="AC58" s="117"/>
      <c r="AD58" s="117"/>
      <c r="AE58" s="117"/>
      <c r="AF58" s="117"/>
      <c r="AG58" s="117" t="s">
        <v>127</v>
      </c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ht="26.4" x14ac:dyDescent="0.25">
      <c r="A59" s="126" t="s">
        <v>119</v>
      </c>
      <c r="B59" s="127" t="s">
        <v>55</v>
      </c>
      <c r="C59" s="144" t="s">
        <v>56</v>
      </c>
      <c r="D59" s="128"/>
      <c r="E59" s="129"/>
      <c r="F59" s="130"/>
      <c r="G59" s="131">
        <f>SUMIF(AG60:AG63,"&lt;&gt;NOR",G60:G63)</f>
        <v>0</v>
      </c>
      <c r="H59" s="125"/>
      <c r="I59" s="125">
        <f>SUM(I60:I63)</f>
        <v>107.47</v>
      </c>
      <c r="J59" s="125"/>
      <c r="K59" s="125">
        <f>SUM(K60:K63)</f>
        <v>4833.0200000000004</v>
      </c>
      <c r="L59" s="125"/>
      <c r="M59" s="125">
        <f>SUM(M60:M63)</f>
        <v>0</v>
      </c>
      <c r="N59" s="125"/>
      <c r="O59" s="125">
        <f>SUM(O60:O63)</f>
        <v>0.02</v>
      </c>
      <c r="P59" s="125"/>
      <c r="Q59" s="125">
        <f>SUM(Q60:Q63)</f>
        <v>0</v>
      </c>
      <c r="R59" s="125"/>
      <c r="S59" s="125"/>
      <c r="T59" s="125"/>
      <c r="U59" s="125"/>
      <c r="V59" s="125">
        <f>SUM(V60:V63)</f>
        <v>12.249999999999998</v>
      </c>
      <c r="W59" s="125"/>
      <c r="X59" s="125"/>
      <c r="AG59" t="s">
        <v>120</v>
      </c>
    </row>
    <row r="60" spans="1:60" outlineLevel="1" x14ac:dyDescent="0.25">
      <c r="A60" s="138">
        <v>17</v>
      </c>
      <c r="B60" s="139" t="s">
        <v>193</v>
      </c>
      <c r="C60" s="147" t="s">
        <v>194</v>
      </c>
      <c r="D60" s="140" t="s">
        <v>134</v>
      </c>
      <c r="E60" s="141">
        <v>37.372399999999999</v>
      </c>
      <c r="F60" s="142"/>
      <c r="G60" s="143">
        <f>ROUND(E60*F60,2)</f>
        <v>0</v>
      </c>
      <c r="H60" s="122">
        <v>1.42</v>
      </c>
      <c r="I60" s="122">
        <f>ROUND(E60*H60,2)</f>
        <v>53.07</v>
      </c>
      <c r="J60" s="122">
        <v>122.08</v>
      </c>
      <c r="K60" s="122">
        <f>ROUND(E60*J60,2)</f>
        <v>4562.42</v>
      </c>
      <c r="L60" s="122">
        <v>15</v>
      </c>
      <c r="M60" s="122">
        <f>G60*(1+L60/100)</f>
        <v>0</v>
      </c>
      <c r="N60" s="122">
        <v>4.0000000000000003E-5</v>
      </c>
      <c r="O60" s="122">
        <f>ROUND(E60*N60,2)</f>
        <v>0</v>
      </c>
      <c r="P60" s="122">
        <v>0</v>
      </c>
      <c r="Q60" s="122">
        <f>ROUND(E60*P60,2)</f>
        <v>0</v>
      </c>
      <c r="R60" s="122"/>
      <c r="S60" s="122" t="s">
        <v>124</v>
      </c>
      <c r="T60" s="122" t="s">
        <v>125</v>
      </c>
      <c r="U60" s="122">
        <v>0.308</v>
      </c>
      <c r="V60" s="122">
        <f>ROUND(E60*U60,2)</f>
        <v>11.51</v>
      </c>
      <c r="W60" s="122"/>
      <c r="X60" s="122" t="s">
        <v>126</v>
      </c>
      <c r="Y60" s="117"/>
      <c r="Z60" s="117"/>
      <c r="AA60" s="117"/>
      <c r="AB60" s="117"/>
      <c r="AC60" s="117"/>
      <c r="AD60" s="117"/>
      <c r="AE60" s="117"/>
      <c r="AF60" s="117"/>
      <c r="AG60" s="117" t="s">
        <v>195</v>
      </c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5">
      <c r="A61" s="132">
        <v>18</v>
      </c>
      <c r="B61" s="133" t="s">
        <v>196</v>
      </c>
      <c r="C61" s="145" t="s">
        <v>197</v>
      </c>
      <c r="D61" s="134" t="s">
        <v>143</v>
      </c>
      <c r="E61" s="135">
        <v>1</v>
      </c>
      <c r="F61" s="136"/>
      <c r="G61" s="137">
        <f>ROUND(E61*F61,2)</f>
        <v>0</v>
      </c>
      <c r="H61" s="122">
        <v>0</v>
      </c>
      <c r="I61" s="122">
        <f>ROUND(E61*H61,2)</f>
        <v>0</v>
      </c>
      <c r="J61" s="122">
        <v>193</v>
      </c>
      <c r="K61" s="122">
        <f>ROUND(E61*J61,2)</f>
        <v>193</v>
      </c>
      <c r="L61" s="122">
        <v>15</v>
      </c>
      <c r="M61" s="122">
        <f>G61*(1+L61/100)</f>
        <v>0</v>
      </c>
      <c r="N61" s="122">
        <v>1.6379999999999999E-2</v>
      </c>
      <c r="O61" s="122">
        <f>ROUND(E61*N61,2)</f>
        <v>0.02</v>
      </c>
      <c r="P61" s="122">
        <v>0</v>
      </c>
      <c r="Q61" s="122">
        <f>ROUND(E61*P61,2)</f>
        <v>0</v>
      </c>
      <c r="R61" s="122"/>
      <c r="S61" s="122" t="s">
        <v>153</v>
      </c>
      <c r="T61" s="122" t="s">
        <v>125</v>
      </c>
      <c r="U61" s="122">
        <v>0.37</v>
      </c>
      <c r="V61" s="122">
        <f>ROUND(E61*U61,2)</f>
        <v>0.37</v>
      </c>
      <c r="W61" s="122"/>
      <c r="X61" s="122" t="s">
        <v>126</v>
      </c>
      <c r="Y61" s="117"/>
      <c r="Z61" s="117"/>
      <c r="AA61" s="117"/>
      <c r="AB61" s="117"/>
      <c r="AC61" s="117"/>
      <c r="AD61" s="117"/>
      <c r="AE61" s="117"/>
      <c r="AF61" s="117"/>
      <c r="AG61" s="117" t="s">
        <v>127</v>
      </c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outlineLevel="1" x14ac:dyDescent="0.25">
      <c r="A62" s="120"/>
      <c r="B62" s="121"/>
      <c r="C62" s="146" t="s">
        <v>198</v>
      </c>
      <c r="D62" s="123"/>
      <c r="E62" s="124">
        <v>1</v>
      </c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17"/>
      <c r="Z62" s="117"/>
      <c r="AA62" s="117"/>
      <c r="AB62" s="117"/>
      <c r="AC62" s="117"/>
      <c r="AD62" s="117"/>
      <c r="AE62" s="117"/>
      <c r="AF62" s="117"/>
      <c r="AG62" s="117" t="s">
        <v>129</v>
      </c>
      <c r="AH62" s="117">
        <v>0</v>
      </c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</row>
    <row r="63" spans="1:60" outlineLevel="1" x14ac:dyDescent="0.25">
      <c r="A63" s="138">
        <v>19</v>
      </c>
      <c r="B63" s="139" t="s">
        <v>199</v>
      </c>
      <c r="C63" s="147" t="s">
        <v>200</v>
      </c>
      <c r="D63" s="140" t="s">
        <v>143</v>
      </c>
      <c r="E63" s="141">
        <v>1</v>
      </c>
      <c r="F63" s="142"/>
      <c r="G63" s="143">
        <f>ROUND(E63*F63,2)</f>
        <v>0</v>
      </c>
      <c r="H63" s="122">
        <v>54.4</v>
      </c>
      <c r="I63" s="122">
        <f>ROUND(E63*H63,2)</f>
        <v>54.4</v>
      </c>
      <c r="J63" s="122">
        <v>77.599999999999994</v>
      </c>
      <c r="K63" s="122">
        <f>ROUND(E63*J63,2)</f>
        <v>77.599999999999994</v>
      </c>
      <c r="L63" s="122">
        <v>15</v>
      </c>
      <c r="M63" s="122">
        <f>G63*(1+L63/100)</f>
        <v>0</v>
      </c>
      <c r="N63" s="122">
        <v>8.0000000000000004E-4</v>
      </c>
      <c r="O63" s="122">
        <f>ROUND(E63*N63,2)</f>
        <v>0</v>
      </c>
      <c r="P63" s="122">
        <v>0</v>
      </c>
      <c r="Q63" s="122">
        <f>ROUND(E63*P63,2)</f>
        <v>0</v>
      </c>
      <c r="R63" s="122"/>
      <c r="S63" s="122" t="s">
        <v>124</v>
      </c>
      <c r="T63" s="122" t="s">
        <v>125</v>
      </c>
      <c r="U63" s="122">
        <v>0.37</v>
      </c>
      <c r="V63" s="122">
        <f>ROUND(E63*U63,2)</f>
        <v>0.37</v>
      </c>
      <c r="W63" s="122"/>
      <c r="X63" s="122" t="s">
        <v>126</v>
      </c>
      <c r="Y63" s="117"/>
      <c r="Z63" s="117"/>
      <c r="AA63" s="117"/>
      <c r="AB63" s="117"/>
      <c r="AC63" s="117"/>
      <c r="AD63" s="117"/>
      <c r="AE63" s="117"/>
      <c r="AF63" s="117"/>
      <c r="AG63" s="117" t="s">
        <v>127</v>
      </c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x14ac:dyDescent="0.25">
      <c r="A64" s="126" t="s">
        <v>119</v>
      </c>
      <c r="B64" s="127" t="s">
        <v>57</v>
      </c>
      <c r="C64" s="144" t="s">
        <v>58</v>
      </c>
      <c r="D64" s="128"/>
      <c r="E64" s="129"/>
      <c r="F64" s="130"/>
      <c r="G64" s="131">
        <f>SUMIF(AG65:AG81,"&lt;&gt;NOR",G65:G81)</f>
        <v>0</v>
      </c>
      <c r="H64" s="125"/>
      <c r="I64" s="125">
        <f>SUM(I65:I81)</f>
        <v>1208.6300000000001</v>
      </c>
      <c r="J64" s="125"/>
      <c r="K64" s="125">
        <f>SUM(K65:K81)</f>
        <v>13300.75</v>
      </c>
      <c r="L64" s="125"/>
      <c r="M64" s="125">
        <f>SUM(M65:M81)</f>
        <v>0</v>
      </c>
      <c r="N64" s="125"/>
      <c r="O64" s="125">
        <f>SUM(O65:O81)</f>
        <v>0.04</v>
      </c>
      <c r="P64" s="125"/>
      <c r="Q64" s="125">
        <f>SUM(Q65:Q81)</f>
        <v>2.2800000000000002</v>
      </c>
      <c r="R64" s="125"/>
      <c r="S64" s="125"/>
      <c r="T64" s="125"/>
      <c r="U64" s="125"/>
      <c r="V64" s="125">
        <f>SUM(V65:V81)</f>
        <v>32.590000000000003</v>
      </c>
      <c r="W64" s="125"/>
      <c r="X64" s="125"/>
      <c r="AG64" t="s">
        <v>120</v>
      </c>
    </row>
    <row r="65" spans="1:60" outlineLevel="1" x14ac:dyDescent="0.25">
      <c r="A65" s="132">
        <v>20</v>
      </c>
      <c r="B65" s="133" t="s">
        <v>201</v>
      </c>
      <c r="C65" s="145" t="s">
        <v>202</v>
      </c>
      <c r="D65" s="134" t="s">
        <v>134</v>
      </c>
      <c r="E65" s="135">
        <v>6.6498999999999997</v>
      </c>
      <c r="F65" s="136"/>
      <c r="G65" s="137">
        <f>ROUND(E65*F65,2)</f>
        <v>0</v>
      </c>
      <c r="H65" s="122">
        <v>0</v>
      </c>
      <c r="I65" s="122">
        <f>ROUND(E65*H65,2)</f>
        <v>0</v>
      </c>
      <c r="J65" s="122">
        <v>73.5</v>
      </c>
      <c r="K65" s="122">
        <f>ROUND(E65*J65,2)</f>
        <v>488.77</v>
      </c>
      <c r="L65" s="122">
        <v>15</v>
      </c>
      <c r="M65" s="122">
        <f>G65*(1+L65/100)</f>
        <v>0</v>
      </c>
      <c r="N65" s="122">
        <v>0</v>
      </c>
      <c r="O65" s="122">
        <f>ROUND(E65*N65,2)</f>
        <v>0</v>
      </c>
      <c r="P65" s="122">
        <v>0.02</v>
      </c>
      <c r="Q65" s="122">
        <f>ROUND(E65*P65,2)</f>
        <v>0.13</v>
      </c>
      <c r="R65" s="122"/>
      <c r="S65" s="122" t="s">
        <v>124</v>
      </c>
      <c r="T65" s="122" t="s">
        <v>125</v>
      </c>
      <c r="U65" s="122">
        <v>0.14699999999999999</v>
      </c>
      <c r="V65" s="122">
        <f>ROUND(E65*U65,2)</f>
        <v>0.98</v>
      </c>
      <c r="W65" s="122"/>
      <c r="X65" s="122" t="s">
        <v>126</v>
      </c>
      <c r="Y65" s="117"/>
      <c r="Z65" s="117"/>
      <c r="AA65" s="117"/>
      <c r="AB65" s="117"/>
      <c r="AC65" s="117"/>
      <c r="AD65" s="117"/>
      <c r="AE65" s="117"/>
      <c r="AF65" s="117"/>
      <c r="AG65" s="117" t="s">
        <v>127</v>
      </c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</row>
    <row r="66" spans="1:60" outlineLevel="1" x14ac:dyDescent="0.25">
      <c r="A66" s="120"/>
      <c r="B66" s="121"/>
      <c r="C66" s="146" t="s">
        <v>203</v>
      </c>
      <c r="D66" s="123"/>
      <c r="E66" s="124">
        <v>2.38</v>
      </c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17"/>
      <c r="Z66" s="117"/>
      <c r="AA66" s="117"/>
      <c r="AB66" s="117"/>
      <c r="AC66" s="117"/>
      <c r="AD66" s="117"/>
      <c r="AE66" s="117"/>
      <c r="AF66" s="117"/>
      <c r="AG66" s="117" t="s">
        <v>129</v>
      </c>
      <c r="AH66" s="117">
        <v>0</v>
      </c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60" outlineLevel="1" x14ac:dyDescent="0.25">
      <c r="A67" s="120"/>
      <c r="B67" s="121"/>
      <c r="C67" s="146" t="s">
        <v>204</v>
      </c>
      <c r="D67" s="123"/>
      <c r="E67" s="124">
        <v>4.2699999999999996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17"/>
      <c r="Z67" s="117"/>
      <c r="AA67" s="117"/>
      <c r="AB67" s="117"/>
      <c r="AC67" s="117"/>
      <c r="AD67" s="117"/>
      <c r="AE67" s="117"/>
      <c r="AF67" s="117"/>
      <c r="AG67" s="117" t="s">
        <v>129</v>
      </c>
      <c r="AH67" s="117">
        <v>0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outlineLevel="1" x14ac:dyDescent="0.25">
      <c r="A68" s="132">
        <v>21</v>
      </c>
      <c r="B68" s="133" t="s">
        <v>205</v>
      </c>
      <c r="C68" s="145" t="s">
        <v>206</v>
      </c>
      <c r="D68" s="134" t="s">
        <v>173</v>
      </c>
      <c r="E68" s="135">
        <v>3.8</v>
      </c>
      <c r="F68" s="136"/>
      <c r="G68" s="137">
        <f>ROUND(E68*F68,2)</f>
        <v>0</v>
      </c>
      <c r="H68" s="122">
        <v>0</v>
      </c>
      <c r="I68" s="122">
        <f>ROUND(E68*H68,2)</f>
        <v>0</v>
      </c>
      <c r="J68" s="122">
        <v>29.2</v>
      </c>
      <c r="K68" s="122">
        <f>ROUND(E68*J68,2)</f>
        <v>110.96</v>
      </c>
      <c r="L68" s="122">
        <v>15</v>
      </c>
      <c r="M68" s="122">
        <f>G68*(1+L68/100)</f>
        <v>0</v>
      </c>
      <c r="N68" s="122">
        <v>0</v>
      </c>
      <c r="O68" s="122">
        <f>ROUND(E68*N68,2)</f>
        <v>0</v>
      </c>
      <c r="P68" s="122">
        <v>4.0000000000000002E-4</v>
      </c>
      <c r="Q68" s="122">
        <f>ROUND(E68*P68,2)</f>
        <v>0</v>
      </c>
      <c r="R68" s="122"/>
      <c r="S68" s="122" t="s">
        <v>124</v>
      </c>
      <c r="T68" s="122" t="s">
        <v>125</v>
      </c>
      <c r="U68" s="122">
        <v>7.0000000000000007E-2</v>
      </c>
      <c r="V68" s="122">
        <f>ROUND(E68*U68,2)</f>
        <v>0.27</v>
      </c>
      <c r="W68" s="122"/>
      <c r="X68" s="122" t="s">
        <v>126</v>
      </c>
      <c r="Y68" s="117"/>
      <c r="Z68" s="117"/>
      <c r="AA68" s="117"/>
      <c r="AB68" s="117"/>
      <c r="AC68" s="117"/>
      <c r="AD68" s="117"/>
      <c r="AE68" s="117"/>
      <c r="AF68" s="117"/>
      <c r="AG68" s="117" t="s">
        <v>127</v>
      </c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60" outlineLevel="1" x14ac:dyDescent="0.25">
      <c r="A69" s="120"/>
      <c r="B69" s="121"/>
      <c r="C69" s="146" t="s">
        <v>207</v>
      </c>
      <c r="D69" s="123"/>
      <c r="E69" s="124">
        <v>3.8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17"/>
      <c r="Z69" s="117"/>
      <c r="AA69" s="117"/>
      <c r="AB69" s="117"/>
      <c r="AC69" s="117"/>
      <c r="AD69" s="117"/>
      <c r="AE69" s="117"/>
      <c r="AF69" s="117"/>
      <c r="AG69" s="117" t="s">
        <v>129</v>
      </c>
      <c r="AH69" s="117">
        <v>0</v>
      </c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</row>
    <row r="70" spans="1:60" outlineLevel="1" x14ac:dyDescent="0.25">
      <c r="A70" s="138">
        <v>22</v>
      </c>
      <c r="B70" s="139" t="s">
        <v>208</v>
      </c>
      <c r="C70" s="147" t="s">
        <v>209</v>
      </c>
      <c r="D70" s="140" t="s">
        <v>143</v>
      </c>
      <c r="E70" s="141">
        <v>6</v>
      </c>
      <c r="F70" s="142"/>
      <c r="G70" s="143">
        <f>ROUND(E70*F70,2)</f>
        <v>0</v>
      </c>
      <c r="H70" s="122">
        <v>0</v>
      </c>
      <c r="I70" s="122">
        <f>ROUND(E70*H70,2)</f>
        <v>0</v>
      </c>
      <c r="J70" s="122">
        <v>19</v>
      </c>
      <c r="K70" s="122">
        <f>ROUND(E70*J70,2)</f>
        <v>114</v>
      </c>
      <c r="L70" s="122">
        <v>15</v>
      </c>
      <c r="M70" s="122">
        <f>G70*(1+L70/100)</f>
        <v>0</v>
      </c>
      <c r="N70" s="122">
        <v>0</v>
      </c>
      <c r="O70" s="122">
        <f>ROUND(E70*N70,2)</f>
        <v>0</v>
      </c>
      <c r="P70" s="122">
        <v>0</v>
      </c>
      <c r="Q70" s="122">
        <f>ROUND(E70*P70,2)</f>
        <v>0</v>
      </c>
      <c r="R70" s="122"/>
      <c r="S70" s="122" t="s">
        <v>124</v>
      </c>
      <c r="T70" s="122" t="s">
        <v>125</v>
      </c>
      <c r="U70" s="122">
        <v>0.05</v>
      </c>
      <c r="V70" s="122">
        <f>ROUND(E70*U70,2)</f>
        <v>0.3</v>
      </c>
      <c r="W70" s="122"/>
      <c r="X70" s="122" t="s">
        <v>126</v>
      </c>
      <c r="Y70" s="117"/>
      <c r="Z70" s="117"/>
      <c r="AA70" s="117"/>
      <c r="AB70" s="117"/>
      <c r="AC70" s="117"/>
      <c r="AD70" s="117"/>
      <c r="AE70" s="117"/>
      <c r="AF70" s="117"/>
      <c r="AG70" s="117" t="s">
        <v>127</v>
      </c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outlineLevel="1" x14ac:dyDescent="0.25">
      <c r="A71" s="132">
        <v>23</v>
      </c>
      <c r="B71" s="133" t="s">
        <v>210</v>
      </c>
      <c r="C71" s="145" t="s">
        <v>211</v>
      </c>
      <c r="D71" s="134" t="s">
        <v>134</v>
      </c>
      <c r="E71" s="135">
        <v>1.2</v>
      </c>
      <c r="F71" s="136"/>
      <c r="G71" s="137">
        <f>ROUND(E71*F71,2)</f>
        <v>0</v>
      </c>
      <c r="H71" s="122">
        <v>30.69</v>
      </c>
      <c r="I71" s="122">
        <f>ROUND(E71*H71,2)</f>
        <v>36.83</v>
      </c>
      <c r="J71" s="122">
        <v>399.81</v>
      </c>
      <c r="K71" s="122">
        <f>ROUND(E71*J71,2)</f>
        <v>479.77</v>
      </c>
      <c r="L71" s="122">
        <v>15</v>
      </c>
      <c r="M71" s="122">
        <f>G71*(1+L71/100)</f>
        <v>0</v>
      </c>
      <c r="N71" s="122">
        <v>1.17E-3</v>
      </c>
      <c r="O71" s="122">
        <f>ROUND(E71*N71,2)</f>
        <v>0</v>
      </c>
      <c r="P71" s="122">
        <v>7.5999999999999998E-2</v>
      </c>
      <c r="Q71" s="122">
        <f>ROUND(E71*P71,2)</f>
        <v>0.09</v>
      </c>
      <c r="R71" s="122"/>
      <c r="S71" s="122" t="s">
        <v>124</v>
      </c>
      <c r="T71" s="122" t="s">
        <v>125</v>
      </c>
      <c r="U71" s="122">
        <v>0.93899999999999995</v>
      </c>
      <c r="V71" s="122">
        <f>ROUND(E71*U71,2)</f>
        <v>1.1299999999999999</v>
      </c>
      <c r="W71" s="122"/>
      <c r="X71" s="122" t="s">
        <v>126</v>
      </c>
      <c r="Y71" s="117"/>
      <c r="Z71" s="117"/>
      <c r="AA71" s="117"/>
      <c r="AB71" s="117"/>
      <c r="AC71" s="117"/>
      <c r="AD71" s="117"/>
      <c r="AE71" s="117"/>
      <c r="AF71" s="117"/>
      <c r="AG71" s="117" t="s">
        <v>127</v>
      </c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60" outlineLevel="1" x14ac:dyDescent="0.25">
      <c r="A72" s="120"/>
      <c r="B72" s="121"/>
      <c r="C72" s="146" t="s">
        <v>212</v>
      </c>
      <c r="D72" s="123"/>
      <c r="E72" s="124">
        <v>1.2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17"/>
      <c r="Z72" s="117"/>
      <c r="AA72" s="117"/>
      <c r="AB72" s="117"/>
      <c r="AC72" s="117"/>
      <c r="AD72" s="117"/>
      <c r="AE72" s="117"/>
      <c r="AF72" s="117"/>
      <c r="AG72" s="117" t="s">
        <v>129</v>
      </c>
      <c r="AH72" s="117">
        <v>0</v>
      </c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</row>
    <row r="73" spans="1:60" outlineLevel="1" x14ac:dyDescent="0.25">
      <c r="A73" s="132">
        <v>24</v>
      </c>
      <c r="B73" s="133" t="s">
        <v>213</v>
      </c>
      <c r="C73" s="145" t="s">
        <v>214</v>
      </c>
      <c r="D73" s="134" t="s">
        <v>173</v>
      </c>
      <c r="E73" s="135">
        <v>80</v>
      </c>
      <c r="F73" s="136"/>
      <c r="G73" s="137">
        <f>ROUND(E73*F73,2)</f>
        <v>0</v>
      </c>
      <c r="H73" s="122">
        <v>13.03</v>
      </c>
      <c r="I73" s="122">
        <f>ROUND(E73*H73,2)</f>
        <v>1042.4000000000001</v>
      </c>
      <c r="J73" s="122">
        <v>71.87</v>
      </c>
      <c r="K73" s="122">
        <f>ROUND(E73*J73,2)</f>
        <v>5749.6</v>
      </c>
      <c r="L73" s="122">
        <v>15</v>
      </c>
      <c r="M73" s="122">
        <f>G73*(1+L73/100)</f>
        <v>0</v>
      </c>
      <c r="N73" s="122">
        <v>4.8999999999999998E-4</v>
      </c>
      <c r="O73" s="122">
        <f>ROUND(E73*N73,2)</f>
        <v>0.04</v>
      </c>
      <c r="P73" s="122">
        <v>2E-3</v>
      </c>
      <c r="Q73" s="122">
        <f>ROUND(E73*P73,2)</f>
        <v>0.16</v>
      </c>
      <c r="R73" s="122"/>
      <c r="S73" s="122" t="s">
        <v>124</v>
      </c>
      <c r="T73" s="122" t="s">
        <v>125</v>
      </c>
      <c r="U73" s="122">
        <v>0.17599999999999999</v>
      </c>
      <c r="V73" s="122">
        <f>ROUND(E73*U73,2)</f>
        <v>14.08</v>
      </c>
      <c r="W73" s="122"/>
      <c r="X73" s="122" t="s">
        <v>126</v>
      </c>
      <c r="Y73" s="117"/>
      <c r="Z73" s="117"/>
      <c r="AA73" s="117"/>
      <c r="AB73" s="117"/>
      <c r="AC73" s="117"/>
      <c r="AD73" s="117"/>
      <c r="AE73" s="117"/>
      <c r="AF73" s="117"/>
      <c r="AG73" s="117" t="s">
        <v>127</v>
      </c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</row>
    <row r="74" spans="1:60" outlineLevel="1" x14ac:dyDescent="0.25">
      <c r="A74" s="120"/>
      <c r="B74" s="121"/>
      <c r="C74" s="146" t="s">
        <v>174</v>
      </c>
      <c r="D74" s="123"/>
      <c r="E74" s="124">
        <v>80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17"/>
      <c r="Z74" s="117"/>
      <c r="AA74" s="117"/>
      <c r="AB74" s="117"/>
      <c r="AC74" s="117"/>
      <c r="AD74" s="117"/>
      <c r="AE74" s="117"/>
      <c r="AF74" s="117"/>
      <c r="AG74" s="117" t="s">
        <v>129</v>
      </c>
      <c r="AH74" s="117">
        <v>0</v>
      </c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outlineLevel="1" x14ac:dyDescent="0.25">
      <c r="A75" s="132">
        <v>25</v>
      </c>
      <c r="B75" s="133" t="s">
        <v>215</v>
      </c>
      <c r="C75" s="145" t="s">
        <v>216</v>
      </c>
      <c r="D75" s="134" t="s">
        <v>173</v>
      </c>
      <c r="E75" s="135">
        <v>10</v>
      </c>
      <c r="F75" s="136"/>
      <c r="G75" s="137">
        <f>ROUND(E75*F75,2)</f>
        <v>0</v>
      </c>
      <c r="H75" s="122">
        <v>12.94</v>
      </c>
      <c r="I75" s="122">
        <f>ROUND(E75*H75,2)</f>
        <v>129.4</v>
      </c>
      <c r="J75" s="122">
        <v>135.06</v>
      </c>
      <c r="K75" s="122">
        <f>ROUND(E75*J75,2)</f>
        <v>1350.6</v>
      </c>
      <c r="L75" s="122">
        <v>15</v>
      </c>
      <c r="M75" s="122">
        <f>G75*(1+L75/100)</f>
        <v>0</v>
      </c>
      <c r="N75" s="122">
        <v>4.8999999999999998E-4</v>
      </c>
      <c r="O75" s="122">
        <f>ROUND(E75*N75,2)</f>
        <v>0</v>
      </c>
      <c r="P75" s="122">
        <v>1.7999999999999999E-2</v>
      </c>
      <c r="Q75" s="122">
        <f>ROUND(E75*P75,2)</f>
        <v>0.18</v>
      </c>
      <c r="R75" s="122"/>
      <c r="S75" s="122" t="s">
        <v>124</v>
      </c>
      <c r="T75" s="122" t="s">
        <v>125</v>
      </c>
      <c r="U75" s="122">
        <v>0.34200000000000003</v>
      </c>
      <c r="V75" s="122">
        <f>ROUND(E75*U75,2)</f>
        <v>3.42</v>
      </c>
      <c r="W75" s="122"/>
      <c r="X75" s="122" t="s">
        <v>126</v>
      </c>
      <c r="Y75" s="117"/>
      <c r="Z75" s="117"/>
      <c r="AA75" s="117"/>
      <c r="AB75" s="117"/>
      <c r="AC75" s="117"/>
      <c r="AD75" s="117"/>
      <c r="AE75" s="117"/>
      <c r="AF75" s="117"/>
      <c r="AG75" s="117" t="s">
        <v>127</v>
      </c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outlineLevel="1" x14ac:dyDescent="0.25">
      <c r="A76" s="120"/>
      <c r="B76" s="121"/>
      <c r="C76" s="146" t="s">
        <v>177</v>
      </c>
      <c r="D76" s="123"/>
      <c r="E76" s="124">
        <v>10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17"/>
      <c r="Z76" s="117"/>
      <c r="AA76" s="117"/>
      <c r="AB76" s="117"/>
      <c r="AC76" s="117"/>
      <c r="AD76" s="117"/>
      <c r="AE76" s="117"/>
      <c r="AF76" s="117"/>
      <c r="AG76" s="117" t="s">
        <v>129</v>
      </c>
      <c r="AH76" s="117">
        <v>0</v>
      </c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60" outlineLevel="1" x14ac:dyDescent="0.25">
      <c r="A77" s="138">
        <v>26</v>
      </c>
      <c r="B77" s="139" t="s">
        <v>217</v>
      </c>
      <c r="C77" s="147" t="s">
        <v>218</v>
      </c>
      <c r="D77" s="140" t="s">
        <v>134</v>
      </c>
      <c r="E77" s="141">
        <v>37.372399999999999</v>
      </c>
      <c r="F77" s="142"/>
      <c r="G77" s="143">
        <f>ROUND(E77*F77,2)</f>
        <v>0</v>
      </c>
      <c r="H77" s="122">
        <v>0</v>
      </c>
      <c r="I77" s="122">
        <f>ROUND(E77*H77,2)</f>
        <v>0</v>
      </c>
      <c r="J77" s="122">
        <v>11.4</v>
      </c>
      <c r="K77" s="122">
        <f>ROUND(E77*J77,2)</f>
        <v>426.05</v>
      </c>
      <c r="L77" s="122">
        <v>15</v>
      </c>
      <c r="M77" s="122">
        <f>G77*(1+L77/100)</f>
        <v>0</v>
      </c>
      <c r="N77" s="122">
        <v>0</v>
      </c>
      <c r="O77" s="122">
        <f>ROUND(E77*N77,2)</f>
        <v>0</v>
      </c>
      <c r="P77" s="122">
        <v>4.0000000000000001E-3</v>
      </c>
      <c r="Q77" s="122">
        <f>ROUND(E77*P77,2)</f>
        <v>0.15</v>
      </c>
      <c r="R77" s="122"/>
      <c r="S77" s="122" t="s">
        <v>124</v>
      </c>
      <c r="T77" s="122" t="s">
        <v>125</v>
      </c>
      <c r="U77" s="122">
        <v>0.03</v>
      </c>
      <c r="V77" s="122">
        <f>ROUND(E77*U77,2)</f>
        <v>1.1200000000000001</v>
      </c>
      <c r="W77" s="122"/>
      <c r="X77" s="122" t="s">
        <v>126</v>
      </c>
      <c r="Y77" s="117"/>
      <c r="Z77" s="117"/>
      <c r="AA77" s="117"/>
      <c r="AB77" s="117"/>
      <c r="AC77" s="117"/>
      <c r="AD77" s="117"/>
      <c r="AE77" s="117"/>
      <c r="AF77" s="117"/>
      <c r="AG77" s="117" t="s">
        <v>127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outlineLevel="1" x14ac:dyDescent="0.25">
      <c r="A78" s="138">
        <v>27</v>
      </c>
      <c r="B78" s="139" t="s">
        <v>219</v>
      </c>
      <c r="C78" s="147" t="s">
        <v>220</v>
      </c>
      <c r="D78" s="140" t="s">
        <v>134</v>
      </c>
      <c r="E78" s="141">
        <v>110.26300000000001</v>
      </c>
      <c r="F78" s="142"/>
      <c r="G78" s="143">
        <f>ROUND(E78*F78,2)</f>
        <v>0</v>
      </c>
      <c r="H78" s="122">
        <v>0</v>
      </c>
      <c r="I78" s="122">
        <f>ROUND(E78*H78,2)</f>
        <v>0</v>
      </c>
      <c r="J78" s="122">
        <v>11.4</v>
      </c>
      <c r="K78" s="122">
        <f>ROUND(E78*J78,2)</f>
        <v>1257</v>
      </c>
      <c r="L78" s="122">
        <v>15</v>
      </c>
      <c r="M78" s="122">
        <f>G78*(1+L78/100)</f>
        <v>0</v>
      </c>
      <c r="N78" s="122">
        <v>0</v>
      </c>
      <c r="O78" s="122">
        <f>ROUND(E78*N78,2)</f>
        <v>0</v>
      </c>
      <c r="P78" s="122">
        <v>4.0000000000000001E-3</v>
      </c>
      <c r="Q78" s="122">
        <f>ROUND(E78*P78,2)</f>
        <v>0.44</v>
      </c>
      <c r="R78" s="122"/>
      <c r="S78" s="122" t="s">
        <v>124</v>
      </c>
      <c r="T78" s="122" t="s">
        <v>125</v>
      </c>
      <c r="U78" s="122">
        <v>0.03</v>
      </c>
      <c r="V78" s="122">
        <f>ROUND(E78*U78,2)</f>
        <v>3.31</v>
      </c>
      <c r="W78" s="122"/>
      <c r="X78" s="122" t="s">
        <v>126</v>
      </c>
      <c r="Y78" s="117"/>
      <c r="Z78" s="117"/>
      <c r="AA78" s="117"/>
      <c r="AB78" s="117"/>
      <c r="AC78" s="117"/>
      <c r="AD78" s="117"/>
      <c r="AE78" s="117"/>
      <c r="AF78" s="117"/>
      <c r="AG78" s="117" t="s">
        <v>127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60" outlineLevel="1" x14ac:dyDescent="0.25">
      <c r="A79" s="132">
        <v>28</v>
      </c>
      <c r="B79" s="133" t="s">
        <v>221</v>
      </c>
      <c r="C79" s="145" t="s">
        <v>222</v>
      </c>
      <c r="D79" s="134" t="s">
        <v>134</v>
      </c>
      <c r="E79" s="135">
        <v>16.62</v>
      </c>
      <c r="F79" s="136"/>
      <c r="G79" s="137">
        <f>ROUND(E79*F79,2)</f>
        <v>0</v>
      </c>
      <c r="H79" s="122">
        <v>0</v>
      </c>
      <c r="I79" s="122">
        <f>ROUND(E79*H79,2)</f>
        <v>0</v>
      </c>
      <c r="J79" s="122">
        <v>200</v>
      </c>
      <c r="K79" s="122">
        <f>ROUND(E79*J79,2)</f>
        <v>3324</v>
      </c>
      <c r="L79" s="122">
        <v>15</v>
      </c>
      <c r="M79" s="122">
        <f>G79*(1+L79/100)</f>
        <v>0</v>
      </c>
      <c r="N79" s="122">
        <v>0</v>
      </c>
      <c r="O79" s="122">
        <f>ROUND(E79*N79,2)</f>
        <v>0</v>
      </c>
      <c r="P79" s="122">
        <v>6.8000000000000005E-2</v>
      </c>
      <c r="Q79" s="122">
        <f>ROUND(E79*P79,2)</f>
        <v>1.1299999999999999</v>
      </c>
      <c r="R79" s="122"/>
      <c r="S79" s="122" t="s">
        <v>124</v>
      </c>
      <c r="T79" s="122" t="s">
        <v>125</v>
      </c>
      <c r="U79" s="122">
        <v>0.48</v>
      </c>
      <c r="V79" s="122">
        <f>ROUND(E79*U79,2)</f>
        <v>7.98</v>
      </c>
      <c r="W79" s="122"/>
      <c r="X79" s="122" t="s">
        <v>126</v>
      </c>
      <c r="Y79" s="117"/>
      <c r="Z79" s="117"/>
      <c r="AA79" s="117"/>
      <c r="AB79" s="117"/>
      <c r="AC79" s="117"/>
      <c r="AD79" s="117"/>
      <c r="AE79" s="117"/>
      <c r="AF79" s="117"/>
      <c r="AG79" s="117" t="s">
        <v>127</v>
      </c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outlineLevel="1" x14ac:dyDescent="0.25">
      <c r="A80" s="120"/>
      <c r="B80" s="121"/>
      <c r="C80" s="146" t="s">
        <v>135</v>
      </c>
      <c r="D80" s="123"/>
      <c r="E80" s="124">
        <v>6</v>
      </c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17"/>
      <c r="Z80" s="117"/>
      <c r="AA80" s="117"/>
      <c r="AB80" s="117"/>
      <c r="AC80" s="117"/>
      <c r="AD80" s="117"/>
      <c r="AE80" s="117"/>
      <c r="AF80" s="117"/>
      <c r="AG80" s="117" t="s">
        <v>129</v>
      </c>
      <c r="AH80" s="117">
        <v>0</v>
      </c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</row>
    <row r="81" spans="1:60" outlineLevel="1" x14ac:dyDescent="0.25">
      <c r="A81" s="120"/>
      <c r="B81" s="121"/>
      <c r="C81" s="146" t="s">
        <v>136</v>
      </c>
      <c r="D81" s="123"/>
      <c r="E81" s="124">
        <v>10.62</v>
      </c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17"/>
      <c r="Z81" s="117"/>
      <c r="AA81" s="117"/>
      <c r="AB81" s="117"/>
      <c r="AC81" s="117"/>
      <c r="AD81" s="117"/>
      <c r="AE81" s="117"/>
      <c r="AF81" s="117"/>
      <c r="AG81" s="117" t="s">
        <v>129</v>
      </c>
      <c r="AH81" s="117">
        <v>0</v>
      </c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x14ac:dyDescent="0.25">
      <c r="A82" s="126" t="s">
        <v>119</v>
      </c>
      <c r="B82" s="127" t="s">
        <v>59</v>
      </c>
      <c r="C82" s="144" t="s">
        <v>60</v>
      </c>
      <c r="D82" s="128"/>
      <c r="E82" s="129"/>
      <c r="F82" s="130"/>
      <c r="G82" s="131">
        <f>SUMIF(AG83:AG83,"&lt;&gt;NOR",G83:G83)</f>
        <v>0</v>
      </c>
      <c r="H82" s="125"/>
      <c r="I82" s="125">
        <f>SUM(I83:I83)</f>
        <v>0</v>
      </c>
      <c r="J82" s="125"/>
      <c r="K82" s="125">
        <f>SUM(K83:K83)</f>
        <v>3280.33</v>
      </c>
      <c r="L82" s="125"/>
      <c r="M82" s="125">
        <f>SUM(M83:M83)</f>
        <v>0</v>
      </c>
      <c r="N82" s="125"/>
      <c r="O82" s="125">
        <f>SUM(O83:O83)</f>
        <v>0</v>
      </c>
      <c r="P82" s="125"/>
      <c r="Q82" s="125">
        <f>SUM(Q83:Q83)</f>
        <v>0</v>
      </c>
      <c r="R82" s="125"/>
      <c r="S82" s="125"/>
      <c r="T82" s="125"/>
      <c r="U82" s="125"/>
      <c r="V82" s="125">
        <f>SUM(V83:V83)</f>
        <v>6.63</v>
      </c>
      <c r="W82" s="125"/>
      <c r="X82" s="125"/>
      <c r="AG82" t="s">
        <v>120</v>
      </c>
    </row>
    <row r="83" spans="1:60" outlineLevel="1" x14ac:dyDescent="0.25">
      <c r="A83" s="138">
        <v>29</v>
      </c>
      <c r="B83" s="139" t="s">
        <v>223</v>
      </c>
      <c r="C83" s="147" t="s">
        <v>224</v>
      </c>
      <c r="D83" s="140" t="s">
        <v>123</v>
      </c>
      <c r="E83" s="141">
        <v>2.57281</v>
      </c>
      <c r="F83" s="142"/>
      <c r="G83" s="143">
        <f>ROUND(E83*F83,2)</f>
        <v>0</v>
      </c>
      <c r="H83" s="122">
        <v>0</v>
      </c>
      <c r="I83" s="122">
        <f>ROUND(E83*H83,2)</f>
        <v>0</v>
      </c>
      <c r="J83" s="122">
        <v>1275</v>
      </c>
      <c r="K83" s="122">
        <f>ROUND(E83*J83,2)</f>
        <v>3280.33</v>
      </c>
      <c r="L83" s="122">
        <v>15</v>
      </c>
      <c r="M83" s="122">
        <f>G83*(1+L83/100)</f>
        <v>0</v>
      </c>
      <c r="N83" s="122">
        <v>0</v>
      </c>
      <c r="O83" s="122">
        <f>ROUND(E83*N83,2)</f>
        <v>0</v>
      </c>
      <c r="P83" s="122">
        <v>0</v>
      </c>
      <c r="Q83" s="122">
        <f>ROUND(E83*P83,2)</f>
        <v>0</v>
      </c>
      <c r="R83" s="122"/>
      <c r="S83" s="122" t="s">
        <v>124</v>
      </c>
      <c r="T83" s="122" t="s">
        <v>125</v>
      </c>
      <c r="U83" s="122">
        <v>2.577</v>
      </c>
      <c r="V83" s="122">
        <f>ROUND(E83*U83,2)</f>
        <v>6.63</v>
      </c>
      <c r="W83" s="122"/>
      <c r="X83" s="122" t="s">
        <v>225</v>
      </c>
      <c r="Y83" s="117"/>
      <c r="Z83" s="117"/>
      <c r="AA83" s="117"/>
      <c r="AB83" s="117"/>
      <c r="AC83" s="117"/>
      <c r="AD83" s="117"/>
      <c r="AE83" s="117"/>
      <c r="AF83" s="117"/>
      <c r="AG83" s="117" t="s">
        <v>226</v>
      </c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</row>
    <row r="84" spans="1:60" x14ac:dyDescent="0.25">
      <c r="A84" s="126" t="s">
        <v>119</v>
      </c>
      <c r="B84" s="127" t="s">
        <v>61</v>
      </c>
      <c r="C84" s="144" t="s">
        <v>61</v>
      </c>
      <c r="D84" s="128"/>
      <c r="E84" s="129"/>
      <c r="F84" s="130"/>
      <c r="G84" s="131">
        <f>SUMIF(AG85:AG91,"&lt;&gt;NOR",G85:G91)</f>
        <v>0</v>
      </c>
      <c r="H84" s="125"/>
      <c r="I84" s="125">
        <f>SUM(I85:I91)</f>
        <v>0</v>
      </c>
      <c r="J84" s="125"/>
      <c r="K84" s="125">
        <f>SUM(K85:K91)</f>
        <v>19000</v>
      </c>
      <c r="L84" s="125"/>
      <c r="M84" s="125">
        <f>SUM(M85:M91)</f>
        <v>0</v>
      </c>
      <c r="N84" s="125"/>
      <c r="O84" s="125">
        <f>SUM(O85:O91)</f>
        <v>0</v>
      </c>
      <c r="P84" s="125"/>
      <c r="Q84" s="125">
        <f>SUM(Q85:Q91)</f>
        <v>0</v>
      </c>
      <c r="R84" s="125"/>
      <c r="S84" s="125"/>
      <c r="T84" s="125"/>
      <c r="U84" s="125"/>
      <c r="V84" s="125">
        <f>SUM(V85:V91)</f>
        <v>0</v>
      </c>
      <c r="W84" s="125"/>
      <c r="X84" s="125"/>
      <c r="AG84" t="s">
        <v>120</v>
      </c>
    </row>
    <row r="85" spans="1:60" ht="20.399999999999999" outlineLevel="1" x14ac:dyDescent="0.25">
      <c r="A85" s="138">
        <v>30</v>
      </c>
      <c r="B85" s="139" t="s">
        <v>227</v>
      </c>
      <c r="C85" s="147" t="s">
        <v>228</v>
      </c>
      <c r="D85" s="140" t="s">
        <v>229</v>
      </c>
      <c r="E85" s="141">
        <v>1</v>
      </c>
      <c r="F85" s="142"/>
      <c r="G85" s="143">
        <f t="shared" ref="G85:G91" si="0">ROUND(E85*F85,2)</f>
        <v>0</v>
      </c>
      <c r="H85" s="122">
        <v>0</v>
      </c>
      <c r="I85" s="122">
        <f t="shared" ref="I85:I91" si="1">ROUND(E85*H85,2)</f>
        <v>0</v>
      </c>
      <c r="J85" s="122">
        <v>5000</v>
      </c>
      <c r="K85" s="122">
        <f t="shared" ref="K85:K91" si="2">ROUND(E85*J85,2)</f>
        <v>5000</v>
      </c>
      <c r="L85" s="122">
        <v>15</v>
      </c>
      <c r="M85" s="122">
        <f t="shared" ref="M85:M91" si="3">G85*(1+L85/100)</f>
        <v>0</v>
      </c>
      <c r="N85" s="122">
        <v>0</v>
      </c>
      <c r="O85" s="122">
        <f t="shared" ref="O85:O91" si="4">ROUND(E85*N85,2)</f>
        <v>0</v>
      </c>
      <c r="P85" s="122">
        <v>0</v>
      </c>
      <c r="Q85" s="122">
        <f t="shared" ref="Q85:Q91" si="5">ROUND(E85*P85,2)</f>
        <v>0</v>
      </c>
      <c r="R85" s="122"/>
      <c r="S85" s="122" t="s">
        <v>153</v>
      </c>
      <c r="T85" s="122" t="s">
        <v>125</v>
      </c>
      <c r="U85" s="122">
        <v>0</v>
      </c>
      <c r="V85" s="122">
        <f t="shared" ref="V85:V91" si="6">ROUND(E85*U85,2)</f>
        <v>0</v>
      </c>
      <c r="W85" s="122"/>
      <c r="X85" s="122" t="s">
        <v>126</v>
      </c>
      <c r="Y85" s="117"/>
      <c r="Z85" s="117"/>
      <c r="AA85" s="117"/>
      <c r="AB85" s="117"/>
      <c r="AC85" s="117"/>
      <c r="AD85" s="117"/>
      <c r="AE85" s="117"/>
      <c r="AF85" s="117"/>
      <c r="AG85" s="117" t="s">
        <v>127</v>
      </c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</row>
    <row r="86" spans="1:60" outlineLevel="1" x14ac:dyDescent="0.25">
      <c r="A86" s="138">
        <v>31</v>
      </c>
      <c r="B86" s="139" t="s">
        <v>230</v>
      </c>
      <c r="C86" s="147" t="s">
        <v>231</v>
      </c>
      <c r="D86" s="140" t="s">
        <v>232</v>
      </c>
      <c r="E86" s="141">
        <v>1</v>
      </c>
      <c r="F86" s="142"/>
      <c r="G86" s="143">
        <f t="shared" si="0"/>
        <v>0</v>
      </c>
      <c r="H86" s="122">
        <v>0</v>
      </c>
      <c r="I86" s="122">
        <f t="shared" si="1"/>
        <v>0</v>
      </c>
      <c r="J86" s="122">
        <v>5000</v>
      </c>
      <c r="K86" s="122">
        <f t="shared" si="2"/>
        <v>5000</v>
      </c>
      <c r="L86" s="122">
        <v>15</v>
      </c>
      <c r="M86" s="122">
        <f t="shared" si="3"/>
        <v>0</v>
      </c>
      <c r="N86" s="122">
        <v>0</v>
      </c>
      <c r="O86" s="122">
        <f t="shared" si="4"/>
        <v>0</v>
      </c>
      <c r="P86" s="122">
        <v>0</v>
      </c>
      <c r="Q86" s="122">
        <f t="shared" si="5"/>
        <v>0</v>
      </c>
      <c r="R86" s="122"/>
      <c r="S86" s="122" t="s">
        <v>124</v>
      </c>
      <c r="T86" s="122" t="s">
        <v>125</v>
      </c>
      <c r="U86" s="122">
        <v>0</v>
      </c>
      <c r="V86" s="122">
        <f t="shared" si="6"/>
        <v>0</v>
      </c>
      <c r="W86" s="122"/>
      <c r="X86" s="122" t="s">
        <v>61</v>
      </c>
      <c r="Y86" s="117"/>
      <c r="Z86" s="117"/>
      <c r="AA86" s="117"/>
      <c r="AB86" s="117"/>
      <c r="AC86" s="117"/>
      <c r="AD86" s="117"/>
      <c r="AE86" s="117"/>
      <c r="AF86" s="117"/>
      <c r="AG86" s="117" t="s">
        <v>233</v>
      </c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</row>
    <row r="87" spans="1:60" outlineLevel="1" x14ac:dyDescent="0.25">
      <c r="A87" s="138">
        <v>32</v>
      </c>
      <c r="B87" s="139" t="s">
        <v>234</v>
      </c>
      <c r="C87" s="147" t="s">
        <v>235</v>
      </c>
      <c r="D87" s="140" t="s">
        <v>232</v>
      </c>
      <c r="E87" s="141">
        <v>1</v>
      </c>
      <c r="F87" s="142"/>
      <c r="G87" s="143">
        <f t="shared" si="0"/>
        <v>0</v>
      </c>
      <c r="H87" s="122">
        <v>0</v>
      </c>
      <c r="I87" s="122">
        <f t="shared" si="1"/>
        <v>0</v>
      </c>
      <c r="J87" s="122">
        <v>1000</v>
      </c>
      <c r="K87" s="122">
        <f t="shared" si="2"/>
        <v>1000</v>
      </c>
      <c r="L87" s="122">
        <v>15</v>
      </c>
      <c r="M87" s="122">
        <f t="shared" si="3"/>
        <v>0</v>
      </c>
      <c r="N87" s="122">
        <v>0</v>
      </c>
      <c r="O87" s="122">
        <f t="shared" si="4"/>
        <v>0</v>
      </c>
      <c r="P87" s="122">
        <v>0</v>
      </c>
      <c r="Q87" s="122">
        <f t="shared" si="5"/>
        <v>0</v>
      </c>
      <c r="R87" s="122"/>
      <c r="S87" s="122" t="s">
        <v>124</v>
      </c>
      <c r="T87" s="122" t="s">
        <v>125</v>
      </c>
      <c r="U87" s="122">
        <v>0</v>
      </c>
      <c r="V87" s="122">
        <f t="shared" si="6"/>
        <v>0</v>
      </c>
      <c r="W87" s="122"/>
      <c r="X87" s="122" t="s">
        <v>61</v>
      </c>
      <c r="Y87" s="117"/>
      <c r="Z87" s="117"/>
      <c r="AA87" s="117"/>
      <c r="AB87" s="117"/>
      <c r="AC87" s="117"/>
      <c r="AD87" s="117"/>
      <c r="AE87" s="117"/>
      <c r="AF87" s="117"/>
      <c r="AG87" s="117" t="s">
        <v>233</v>
      </c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outlineLevel="1" x14ac:dyDescent="0.25">
      <c r="A88" s="138">
        <v>33</v>
      </c>
      <c r="B88" s="139" t="s">
        <v>236</v>
      </c>
      <c r="C88" s="147" t="s">
        <v>237</v>
      </c>
      <c r="D88" s="140" t="s">
        <v>229</v>
      </c>
      <c r="E88" s="141">
        <v>1</v>
      </c>
      <c r="F88" s="142"/>
      <c r="G88" s="143">
        <f t="shared" si="0"/>
        <v>0</v>
      </c>
      <c r="H88" s="122">
        <v>0</v>
      </c>
      <c r="I88" s="122">
        <f t="shared" si="1"/>
        <v>0</v>
      </c>
      <c r="J88" s="122">
        <v>1000</v>
      </c>
      <c r="K88" s="122">
        <f t="shared" si="2"/>
        <v>1000</v>
      </c>
      <c r="L88" s="122">
        <v>15</v>
      </c>
      <c r="M88" s="122">
        <f t="shared" si="3"/>
        <v>0</v>
      </c>
      <c r="N88" s="122">
        <v>0</v>
      </c>
      <c r="O88" s="122">
        <f t="shared" si="4"/>
        <v>0</v>
      </c>
      <c r="P88" s="122">
        <v>0</v>
      </c>
      <c r="Q88" s="122">
        <f t="shared" si="5"/>
        <v>0</v>
      </c>
      <c r="R88" s="122"/>
      <c r="S88" s="122" t="s">
        <v>153</v>
      </c>
      <c r="T88" s="122" t="s">
        <v>125</v>
      </c>
      <c r="U88" s="122">
        <v>0</v>
      </c>
      <c r="V88" s="122">
        <f t="shared" si="6"/>
        <v>0</v>
      </c>
      <c r="W88" s="122"/>
      <c r="X88" s="122" t="s">
        <v>126</v>
      </c>
      <c r="Y88" s="117"/>
      <c r="Z88" s="117"/>
      <c r="AA88" s="117"/>
      <c r="AB88" s="117"/>
      <c r="AC88" s="117"/>
      <c r="AD88" s="117"/>
      <c r="AE88" s="117"/>
      <c r="AF88" s="117"/>
      <c r="AG88" s="117" t="s">
        <v>127</v>
      </c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0" outlineLevel="1" x14ac:dyDescent="0.25">
      <c r="A89" s="138">
        <v>34</v>
      </c>
      <c r="B89" s="139" t="s">
        <v>238</v>
      </c>
      <c r="C89" s="147" t="s">
        <v>239</v>
      </c>
      <c r="D89" s="140" t="s">
        <v>229</v>
      </c>
      <c r="E89" s="141">
        <v>1</v>
      </c>
      <c r="F89" s="142"/>
      <c r="G89" s="143">
        <f t="shared" si="0"/>
        <v>0</v>
      </c>
      <c r="H89" s="122">
        <v>0</v>
      </c>
      <c r="I89" s="122">
        <f t="shared" si="1"/>
        <v>0</v>
      </c>
      <c r="J89" s="122">
        <v>1000</v>
      </c>
      <c r="K89" s="122">
        <f t="shared" si="2"/>
        <v>1000</v>
      </c>
      <c r="L89" s="122">
        <v>15</v>
      </c>
      <c r="M89" s="122">
        <f t="shared" si="3"/>
        <v>0</v>
      </c>
      <c r="N89" s="122">
        <v>0</v>
      </c>
      <c r="O89" s="122">
        <f t="shared" si="4"/>
        <v>0</v>
      </c>
      <c r="P89" s="122">
        <v>0</v>
      </c>
      <c r="Q89" s="122">
        <f t="shared" si="5"/>
        <v>0</v>
      </c>
      <c r="R89" s="122"/>
      <c r="S89" s="122" t="s">
        <v>153</v>
      </c>
      <c r="T89" s="122" t="s">
        <v>125</v>
      </c>
      <c r="U89" s="122">
        <v>0</v>
      </c>
      <c r="V89" s="122">
        <f t="shared" si="6"/>
        <v>0</v>
      </c>
      <c r="W89" s="122"/>
      <c r="X89" s="122" t="s">
        <v>126</v>
      </c>
      <c r="Y89" s="117"/>
      <c r="Z89" s="117"/>
      <c r="AA89" s="117"/>
      <c r="AB89" s="117"/>
      <c r="AC89" s="117"/>
      <c r="AD89" s="117"/>
      <c r="AE89" s="117"/>
      <c r="AF89" s="117"/>
      <c r="AG89" s="117" t="s">
        <v>127</v>
      </c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0" spans="1:60" outlineLevel="1" x14ac:dyDescent="0.25">
      <c r="A90" s="138">
        <v>35</v>
      </c>
      <c r="B90" s="139" t="s">
        <v>240</v>
      </c>
      <c r="C90" s="147" t="s">
        <v>241</v>
      </c>
      <c r="D90" s="140" t="s">
        <v>229</v>
      </c>
      <c r="E90" s="141">
        <v>1</v>
      </c>
      <c r="F90" s="142"/>
      <c r="G90" s="143">
        <f t="shared" si="0"/>
        <v>0</v>
      </c>
      <c r="H90" s="122">
        <v>0</v>
      </c>
      <c r="I90" s="122">
        <f t="shared" si="1"/>
        <v>0</v>
      </c>
      <c r="J90" s="122">
        <v>1000</v>
      </c>
      <c r="K90" s="122">
        <f t="shared" si="2"/>
        <v>1000</v>
      </c>
      <c r="L90" s="122">
        <v>15</v>
      </c>
      <c r="M90" s="122">
        <f t="shared" si="3"/>
        <v>0</v>
      </c>
      <c r="N90" s="122">
        <v>0</v>
      </c>
      <c r="O90" s="122">
        <f t="shared" si="4"/>
        <v>0</v>
      </c>
      <c r="P90" s="122">
        <v>0</v>
      </c>
      <c r="Q90" s="122">
        <f t="shared" si="5"/>
        <v>0</v>
      </c>
      <c r="R90" s="122"/>
      <c r="S90" s="122" t="s">
        <v>153</v>
      </c>
      <c r="T90" s="122" t="s">
        <v>125</v>
      </c>
      <c r="U90" s="122">
        <v>0</v>
      </c>
      <c r="V90" s="122">
        <f t="shared" si="6"/>
        <v>0</v>
      </c>
      <c r="W90" s="122"/>
      <c r="X90" s="122" t="s">
        <v>126</v>
      </c>
      <c r="Y90" s="117"/>
      <c r="Z90" s="117"/>
      <c r="AA90" s="117"/>
      <c r="AB90" s="117"/>
      <c r="AC90" s="117"/>
      <c r="AD90" s="117"/>
      <c r="AE90" s="117"/>
      <c r="AF90" s="117"/>
      <c r="AG90" s="117" t="s">
        <v>127</v>
      </c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ht="20.399999999999999" outlineLevel="1" x14ac:dyDescent="0.25">
      <c r="A91" s="138">
        <v>36</v>
      </c>
      <c r="B91" s="139" t="s">
        <v>242</v>
      </c>
      <c r="C91" s="147" t="s">
        <v>243</v>
      </c>
      <c r="D91" s="140" t="s">
        <v>229</v>
      </c>
      <c r="E91" s="141">
        <v>1</v>
      </c>
      <c r="F91" s="142"/>
      <c r="G91" s="143">
        <f t="shared" si="0"/>
        <v>0</v>
      </c>
      <c r="H91" s="122">
        <v>0</v>
      </c>
      <c r="I91" s="122">
        <f t="shared" si="1"/>
        <v>0</v>
      </c>
      <c r="J91" s="122">
        <v>5000</v>
      </c>
      <c r="K91" s="122">
        <f t="shared" si="2"/>
        <v>5000</v>
      </c>
      <c r="L91" s="122">
        <v>15</v>
      </c>
      <c r="M91" s="122">
        <f t="shared" si="3"/>
        <v>0</v>
      </c>
      <c r="N91" s="122">
        <v>0</v>
      </c>
      <c r="O91" s="122">
        <f t="shared" si="4"/>
        <v>0</v>
      </c>
      <c r="P91" s="122">
        <v>0</v>
      </c>
      <c r="Q91" s="122">
        <f t="shared" si="5"/>
        <v>0</v>
      </c>
      <c r="R91" s="122"/>
      <c r="S91" s="122" t="s">
        <v>153</v>
      </c>
      <c r="T91" s="122" t="s">
        <v>125</v>
      </c>
      <c r="U91" s="122">
        <v>0</v>
      </c>
      <c r="V91" s="122">
        <f t="shared" si="6"/>
        <v>0</v>
      </c>
      <c r="W91" s="122"/>
      <c r="X91" s="122" t="s">
        <v>126</v>
      </c>
      <c r="Y91" s="117"/>
      <c r="Z91" s="117"/>
      <c r="AA91" s="117"/>
      <c r="AB91" s="117"/>
      <c r="AC91" s="117"/>
      <c r="AD91" s="117"/>
      <c r="AE91" s="117"/>
      <c r="AF91" s="117"/>
      <c r="AG91" s="117" t="s">
        <v>127</v>
      </c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x14ac:dyDescent="0.25">
      <c r="A92" s="126" t="s">
        <v>119</v>
      </c>
      <c r="B92" s="127" t="s">
        <v>62</v>
      </c>
      <c r="C92" s="144" t="s">
        <v>63</v>
      </c>
      <c r="D92" s="128"/>
      <c r="E92" s="129"/>
      <c r="F92" s="130"/>
      <c r="G92" s="131">
        <f>SUMIF(AG93:AG98,"&lt;&gt;NOR",G93:G98)</f>
        <v>0</v>
      </c>
      <c r="H92" s="125"/>
      <c r="I92" s="125">
        <f>SUM(I93:I98)</f>
        <v>5023.03</v>
      </c>
      <c r="J92" s="125"/>
      <c r="K92" s="125">
        <f>SUM(K93:K98)</f>
        <v>4255.3099999999995</v>
      </c>
      <c r="L92" s="125"/>
      <c r="M92" s="125">
        <f>SUM(M93:M98)</f>
        <v>0</v>
      </c>
      <c r="N92" s="125"/>
      <c r="O92" s="125">
        <f>SUM(O93:O98)</f>
        <v>0.05</v>
      </c>
      <c r="P92" s="125"/>
      <c r="Q92" s="125">
        <f>SUM(Q93:Q98)</f>
        <v>0</v>
      </c>
      <c r="R92" s="125"/>
      <c r="S92" s="125"/>
      <c r="T92" s="125"/>
      <c r="U92" s="125"/>
      <c r="V92" s="125">
        <f>SUM(V93:V98)</f>
        <v>7.2499999999999991</v>
      </c>
      <c r="W92" s="125"/>
      <c r="X92" s="125"/>
      <c r="AG92" t="s">
        <v>120</v>
      </c>
    </row>
    <row r="93" spans="1:60" ht="20.399999999999999" outlineLevel="1" x14ac:dyDescent="0.25">
      <c r="A93" s="132">
        <v>37</v>
      </c>
      <c r="B93" s="133" t="s">
        <v>244</v>
      </c>
      <c r="C93" s="145" t="s">
        <v>245</v>
      </c>
      <c r="D93" s="134" t="s">
        <v>134</v>
      </c>
      <c r="E93" s="135">
        <v>12.908899999999999</v>
      </c>
      <c r="F93" s="136"/>
      <c r="G93" s="137">
        <f>ROUND(E93*F93,2)</f>
        <v>0</v>
      </c>
      <c r="H93" s="122">
        <v>14.03</v>
      </c>
      <c r="I93" s="122">
        <f>ROUND(E93*H93,2)</f>
        <v>181.11</v>
      </c>
      <c r="J93" s="122">
        <v>47.57</v>
      </c>
      <c r="K93" s="122">
        <f>ROUND(E93*J93,2)</f>
        <v>614.08000000000004</v>
      </c>
      <c r="L93" s="122">
        <v>15</v>
      </c>
      <c r="M93" s="122">
        <f>G93*(1+L93/100)</f>
        <v>0</v>
      </c>
      <c r="N93" s="122">
        <v>2.1000000000000001E-4</v>
      </c>
      <c r="O93" s="122">
        <f>ROUND(E93*N93,2)</f>
        <v>0</v>
      </c>
      <c r="P93" s="122">
        <v>0</v>
      </c>
      <c r="Q93" s="122">
        <f>ROUND(E93*P93,2)</f>
        <v>0</v>
      </c>
      <c r="R93" s="122"/>
      <c r="S93" s="122" t="s">
        <v>124</v>
      </c>
      <c r="T93" s="122" t="s">
        <v>125</v>
      </c>
      <c r="U93" s="122">
        <v>9.5000000000000001E-2</v>
      </c>
      <c r="V93" s="122">
        <f>ROUND(E93*U93,2)</f>
        <v>1.23</v>
      </c>
      <c r="W93" s="122"/>
      <c r="X93" s="122" t="s">
        <v>126</v>
      </c>
      <c r="Y93" s="117"/>
      <c r="Z93" s="117"/>
      <c r="AA93" s="117"/>
      <c r="AB93" s="117"/>
      <c r="AC93" s="117"/>
      <c r="AD93" s="117"/>
      <c r="AE93" s="117"/>
      <c r="AF93" s="117"/>
      <c r="AG93" s="117" t="s">
        <v>127</v>
      </c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ht="20.399999999999999" outlineLevel="1" x14ac:dyDescent="0.25">
      <c r="A94" s="120"/>
      <c r="B94" s="121"/>
      <c r="C94" s="146" t="s">
        <v>246</v>
      </c>
      <c r="D94" s="123"/>
      <c r="E94" s="124">
        <v>12.91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17"/>
      <c r="Z94" s="117"/>
      <c r="AA94" s="117"/>
      <c r="AB94" s="117"/>
      <c r="AC94" s="117"/>
      <c r="AD94" s="117"/>
      <c r="AE94" s="117"/>
      <c r="AF94" s="117"/>
      <c r="AG94" s="117" t="s">
        <v>129</v>
      </c>
      <c r="AH94" s="117">
        <v>0</v>
      </c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outlineLevel="1" x14ac:dyDescent="0.25">
      <c r="A95" s="138">
        <v>38</v>
      </c>
      <c r="B95" s="139" t="s">
        <v>247</v>
      </c>
      <c r="C95" s="147" t="s">
        <v>248</v>
      </c>
      <c r="D95" s="140" t="s">
        <v>134</v>
      </c>
      <c r="E95" s="141">
        <v>12.908899999999999</v>
      </c>
      <c r="F95" s="142"/>
      <c r="G95" s="143">
        <f>ROUND(E95*F95,2)</f>
        <v>0</v>
      </c>
      <c r="H95" s="122">
        <v>310.2</v>
      </c>
      <c r="I95" s="122">
        <f>ROUND(E95*H95,2)</f>
        <v>4004.34</v>
      </c>
      <c r="J95" s="122">
        <v>202.8</v>
      </c>
      <c r="K95" s="122">
        <f>ROUND(E95*J95,2)</f>
        <v>2617.92</v>
      </c>
      <c r="L95" s="122">
        <v>15</v>
      </c>
      <c r="M95" s="122">
        <f>G95*(1+L95/100)</f>
        <v>0</v>
      </c>
      <c r="N95" s="122">
        <v>3.6800000000000001E-3</v>
      </c>
      <c r="O95" s="122">
        <f>ROUND(E95*N95,2)</f>
        <v>0.05</v>
      </c>
      <c r="P95" s="122">
        <v>0</v>
      </c>
      <c r="Q95" s="122">
        <f>ROUND(E95*P95,2)</f>
        <v>0</v>
      </c>
      <c r="R95" s="122"/>
      <c r="S95" s="122" t="s">
        <v>124</v>
      </c>
      <c r="T95" s="122" t="s">
        <v>125</v>
      </c>
      <c r="U95" s="122">
        <v>0.38500000000000001</v>
      </c>
      <c r="V95" s="122">
        <f>ROUND(E95*U95,2)</f>
        <v>4.97</v>
      </c>
      <c r="W95" s="122"/>
      <c r="X95" s="122" t="s">
        <v>126</v>
      </c>
      <c r="Y95" s="117"/>
      <c r="Z95" s="117"/>
      <c r="AA95" s="117"/>
      <c r="AB95" s="117"/>
      <c r="AC95" s="117"/>
      <c r="AD95" s="117"/>
      <c r="AE95" s="117"/>
      <c r="AF95" s="117"/>
      <c r="AG95" s="117" t="s">
        <v>249</v>
      </c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</row>
    <row r="96" spans="1:60" outlineLevel="1" x14ac:dyDescent="0.25">
      <c r="A96" s="132">
        <v>39</v>
      </c>
      <c r="B96" s="133" t="s">
        <v>250</v>
      </c>
      <c r="C96" s="145" t="s">
        <v>251</v>
      </c>
      <c r="D96" s="134" t="s">
        <v>173</v>
      </c>
      <c r="E96" s="135">
        <v>9.58</v>
      </c>
      <c r="F96" s="136"/>
      <c r="G96" s="137">
        <f>ROUND(E96*F96,2)</f>
        <v>0</v>
      </c>
      <c r="H96" s="122">
        <v>87.43</v>
      </c>
      <c r="I96" s="122">
        <f>ROUND(E96*H96,2)</f>
        <v>837.58</v>
      </c>
      <c r="J96" s="122">
        <v>58.07</v>
      </c>
      <c r="K96" s="122">
        <f>ROUND(E96*J96,2)</f>
        <v>556.30999999999995</v>
      </c>
      <c r="L96" s="122">
        <v>15</v>
      </c>
      <c r="M96" s="122">
        <f>G96*(1+L96/100)</f>
        <v>0</v>
      </c>
      <c r="N96" s="122">
        <v>3.2000000000000003E-4</v>
      </c>
      <c r="O96" s="122">
        <f>ROUND(E96*N96,2)</f>
        <v>0</v>
      </c>
      <c r="P96" s="122">
        <v>0</v>
      </c>
      <c r="Q96" s="122">
        <f>ROUND(E96*P96,2)</f>
        <v>0</v>
      </c>
      <c r="R96" s="122"/>
      <c r="S96" s="122" t="s">
        <v>124</v>
      </c>
      <c r="T96" s="122" t="s">
        <v>125</v>
      </c>
      <c r="U96" s="122">
        <v>0.11</v>
      </c>
      <c r="V96" s="122">
        <f>ROUND(E96*U96,2)</f>
        <v>1.05</v>
      </c>
      <c r="W96" s="122"/>
      <c r="X96" s="122" t="s">
        <v>126</v>
      </c>
      <c r="Y96" s="117"/>
      <c r="Z96" s="117"/>
      <c r="AA96" s="117"/>
      <c r="AB96" s="117"/>
      <c r="AC96" s="117"/>
      <c r="AD96" s="117"/>
      <c r="AE96" s="117"/>
      <c r="AF96" s="117"/>
      <c r="AG96" s="117" t="s">
        <v>249</v>
      </c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5">
      <c r="A97" s="120"/>
      <c r="B97" s="121"/>
      <c r="C97" s="146" t="s">
        <v>252</v>
      </c>
      <c r="D97" s="123"/>
      <c r="E97" s="124">
        <v>9.58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17"/>
      <c r="Z97" s="117"/>
      <c r="AA97" s="117"/>
      <c r="AB97" s="117"/>
      <c r="AC97" s="117"/>
      <c r="AD97" s="117"/>
      <c r="AE97" s="117"/>
      <c r="AF97" s="117"/>
      <c r="AG97" s="117" t="s">
        <v>129</v>
      </c>
      <c r="AH97" s="117">
        <v>0</v>
      </c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5">
      <c r="A98" s="138">
        <v>40</v>
      </c>
      <c r="B98" s="139" t="s">
        <v>253</v>
      </c>
      <c r="C98" s="147" t="s">
        <v>254</v>
      </c>
      <c r="D98" s="140" t="s">
        <v>0</v>
      </c>
      <c r="E98" s="141">
        <v>88.113500000000002</v>
      </c>
      <c r="F98" s="142"/>
      <c r="G98" s="143">
        <f>ROUND(E98*F98,2)</f>
        <v>0</v>
      </c>
      <c r="H98" s="122">
        <v>0</v>
      </c>
      <c r="I98" s="122">
        <f>ROUND(E98*H98,2)</f>
        <v>0</v>
      </c>
      <c r="J98" s="122">
        <v>5.3</v>
      </c>
      <c r="K98" s="122">
        <f>ROUND(E98*J98,2)</f>
        <v>467</v>
      </c>
      <c r="L98" s="122">
        <v>15</v>
      </c>
      <c r="M98" s="122">
        <f>G98*(1+L98/100)</f>
        <v>0</v>
      </c>
      <c r="N98" s="122">
        <v>0</v>
      </c>
      <c r="O98" s="122">
        <f>ROUND(E98*N98,2)</f>
        <v>0</v>
      </c>
      <c r="P98" s="122">
        <v>0</v>
      </c>
      <c r="Q98" s="122">
        <f>ROUND(E98*P98,2)</f>
        <v>0</v>
      </c>
      <c r="R98" s="122"/>
      <c r="S98" s="122" t="s">
        <v>124</v>
      </c>
      <c r="T98" s="122" t="s">
        <v>125</v>
      </c>
      <c r="U98" s="122">
        <v>0</v>
      </c>
      <c r="V98" s="122">
        <f>ROUND(E98*U98,2)</f>
        <v>0</v>
      </c>
      <c r="W98" s="122"/>
      <c r="X98" s="122" t="s">
        <v>225</v>
      </c>
      <c r="Y98" s="117"/>
      <c r="Z98" s="117"/>
      <c r="AA98" s="117"/>
      <c r="AB98" s="117"/>
      <c r="AC98" s="117"/>
      <c r="AD98" s="117"/>
      <c r="AE98" s="117"/>
      <c r="AF98" s="117"/>
      <c r="AG98" s="117" t="s">
        <v>226</v>
      </c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x14ac:dyDescent="0.25">
      <c r="A99" s="126" t="s">
        <v>119</v>
      </c>
      <c r="B99" s="127" t="s">
        <v>64</v>
      </c>
      <c r="C99" s="144" t="s">
        <v>65</v>
      </c>
      <c r="D99" s="128"/>
      <c r="E99" s="129"/>
      <c r="F99" s="130"/>
      <c r="G99" s="131">
        <f>SUMIF(AG100:AG100,"&lt;&gt;NOR",G100:G100)</f>
        <v>0</v>
      </c>
      <c r="H99" s="125"/>
      <c r="I99" s="125">
        <f>SUM(I100:I100)</f>
        <v>0</v>
      </c>
      <c r="J99" s="125"/>
      <c r="K99" s="125">
        <f>SUM(K100:K100)</f>
        <v>3000</v>
      </c>
      <c r="L99" s="125"/>
      <c r="M99" s="125">
        <f>SUM(M100:M100)</f>
        <v>0</v>
      </c>
      <c r="N99" s="125"/>
      <c r="O99" s="125">
        <f>SUM(O100:O100)</f>
        <v>0</v>
      </c>
      <c r="P99" s="125"/>
      <c r="Q99" s="125">
        <f>SUM(Q100:Q100)</f>
        <v>0</v>
      </c>
      <c r="R99" s="125"/>
      <c r="S99" s="125"/>
      <c r="T99" s="125"/>
      <c r="U99" s="125"/>
      <c r="V99" s="125">
        <f>SUM(V100:V100)</f>
        <v>0</v>
      </c>
      <c r="W99" s="125"/>
      <c r="X99" s="125"/>
      <c r="AG99" t="s">
        <v>120</v>
      </c>
    </row>
    <row r="100" spans="1:60" outlineLevel="1" x14ac:dyDescent="0.25">
      <c r="A100" s="138">
        <v>41</v>
      </c>
      <c r="B100" s="139" t="s">
        <v>255</v>
      </c>
      <c r="C100" s="147" t="s">
        <v>256</v>
      </c>
      <c r="D100" s="140" t="s">
        <v>229</v>
      </c>
      <c r="E100" s="141">
        <v>1</v>
      </c>
      <c r="F100" s="142"/>
      <c r="G100" s="143">
        <f>ROUND(E100*F100,2)</f>
        <v>0</v>
      </c>
      <c r="H100" s="122">
        <v>0</v>
      </c>
      <c r="I100" s="122">
        <f>ROUND(E100*H100,2)</f>
        <v>0</v>
      </c>
      <c r="J100" s="122">
        <v>3000</v>
      </c>
      <c r="K100" s="122">
        <f>ROUND(E100*J100,2)</f>
        <v>3000</v>
      </c>
      <c r="L100" s="122">
        <v>15</v>
      </c>
      <c r="M100" s="122">
        <f>G100*(1+L100/100)</f>
        <v>0</v>
      </c>
      <c r="N100" s="122">
        <v>0</v>
      </c>
      <c r="O100" s="122">
        <f>ROUND(E100*N100,2)</f>
        <v>0</v>
      </c>
      <c r="P100" s="122">
        <v>0</v>
      </c>
      <c r="Q100" s="122">
        <f>ROUND(E100*P100,2)</f>
        <v>0</v>
      </c>
      <c r="R100" s="122"/>
      <c r="S100" s="122" t="s">
        <v>153</v>
      </c>
      <c r="T100" s="122" t="s">
        <v>125</v>
      </c>
      <c r="U100" s="122">
        <v>0</v>
      </c>
      <c r="V100" s="122">
        <f>ROUND(E100*U100,2)</f>
        <v>0</v>
      </c>
      <c r="W100" s="122"/>
      <c r="X100" s="122" t="s">
        <v>126</v>
      </c>
      <c r="Y100" s="117"/>
      <c r="Z100" s="117"/>
      <c r="AA100" s="117"/>
      <c r="AB100" s="117"/>
      <c r="AC100" s="117"/>
      <c r="AD100" s="117"/>
      <c r="AE100" s="117"/>
      <c r="AF100" s="117"/>
      <c r="AG100" s="117" t="s">
        <v>249</v>
      </c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x14ac:dyDescent="0.25">
      <c r="A101" s="126" t="s">
        <v>119</v>
      </c>
      <c r="B101" s="127" t="s">
        <v>66</v>
      </c>
      <c r="C101" s="144" t="s">
        <v>67</v>
      </c>
      <c r="D101" s="128"/>
      <c r="E101" s="129"/>
      <c r="F101" s="130"/>
      <c r="G101" s="131">
        <f>SUMIF(AG102:AG109,"&lt;&gt;NOR",G102:G109)</f>
        <v>0</v>
      </c>
      <c r="H101" s="125"/>
      <c r="I101" s="125">
        <f>SUM(I102:I109)</f>
        <v>1065.8399999999999</v>
      </c>
      <c r="J101" s="125"/>
      <c r="K101" s="125">
        <f>SUM(K102:K109)</f>
        <v>3501.36</v>
      </c>
      <c r="L101" s="125"/>
      <c r="M101" s="125">
        <f>SUM(M102:M109)</f>
        <v>0</v>
      </c>
      <c r="N101" s="125"/>
      <c r="O101" s="125">
        <f>SUM(O102:O109)</f>
        <v>0</v>
      </c>
      <c r="P101" s="125"/>
      <c r="Q101" s="125">
        <f>SUM(Q102:Q109)</f>
        <v>0</v>
      </c>
      <c r="R101" s="125"/>
      <c r="S101" s="125"/>
      <c r="T101" s="125"/>
      <c r="U101" s="125"/>
      <c r="V101" s="125">
        <f>SUM(V102:V109)</f>
        <v>4.8500000000000005</v>
      </c>
      <c r="W101" s="125"/>
      <c r="X101" s="125"/>
      <c r="AG101" t="s">
        <v>120</v>
      </c>
    </row>
    <row r="102" spans="1:60" outlineLevel="1" x14ac:dyDescent="0.25">
      <c r="A102" s="138">
        <v>42</v>
      </c>
      <c r="B102" s="139" t="s">
        <v>257</v>
      </c>
      <c r="C102" s="147" t="s">
        <v>258</v>
      </c>
      <c r="D102" s="140" t="s">
        <v>173</v>
      </c>
      <c r="E102" s="141">
        <v>6</v>
      </c>
      <c r="F102" s="142"/>
      <c r="G102" s="143">
        <f t="shared" ref="G102:G109" si="7">ROUND(E102*F102,2)</f>
        <v>0</v>
      </c>
      <c r="H102" s="122">
        <v>177.02</v>
      </c>
      <c r="I102" s="122">
        <f t="shared" ref="I102:I109" si="8">ROUND(E102*H102,2)</f>
        <v>1062.1199999999999</v>
      </c>
      <c r="J102" s="122">
        <v>273.98</v>
      </c>
      <c r="K102" s="122">
        <f t="shared" ref="K102:K109" si="9">ROUND(E102*J102,2)</f>
        <v>1643.88</v>
      </c>
      <c r="L102" s="122">
        <v>15</v>
      </c>
      <c r="M102" s="122">
        <f t="shared" ref="M102:M109" si="10">G102*(1+L102/100)</f>
        <v>0</v>
      </c>
      <c r="N102" s="122">
        <v>5.1999999999999995E-4</v>
      </c>
      <c r="O102" s="122">
        <f t="shared" ref="O102:O109" si="11">ROUND(E102*N102,2)</f>
        <v>0</v>
      </c>
      <c r="P102" s="122">
        <v>0</v>
      </c>
      <c r="Q102" s="122">
        <f t="shared" ref="Q102:Q109" si="12">ROUND(E102*P102,2)</f>
        <v>0</v>
      </c>
      <c r="R102" s="122"/>
      <c r="S102" s="122" t="s">
        <v>124</v>
      </c>
      <c r="T102" s="122" t="s">
        <v>125</v>
      </c>
      <c r="U102" s="122">
        <v>0.52900000000000003</v>
      </c>
      <c r="V102" s="122">
        <f t="shared" ref="V102:V109" si="13">ROUND(E102*U102,2)</f>
        <v>3.17</v>
      </c>
      <c r="W102" s="122"/>
      <c r="X102" s="122" t="s">
        <v>126</v>
      </c>
      <c r="Y102" s="117"/>
      <c r="Z102" s="117"/>
      <c r="AA102" s="117"/>
      <c r="AB102" s="117"/>
      <c r="AC102" s="117"/>
      <c r="AD102" s="117"/>
      <c r="AE102" s="117"/>
      <c r="AF102" s="117"/>
      <c r="AG102" s="117" t="s">
        <v>249</v>
      </c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</row>
    <row r="103" spans="1:60" outlineLevel="1" x14ac:dyDescent="0.25">
      <c r="A103" s="138">
        <v>43</v>
      </c>
      <c r="B103" s="139" t="s">
        <v>259</v>
      </c>
      <c r="C103" s="147" t="s">
        <v>260</v>
      </c>
      <c r="D103" s="140" t="s">
        <v>143</v>
      </c>
      <c r="E103" s="141">
        <v>1</v>
      </c>
      <c r="F103" s="142"/>
      <c r="G103" s="143">
        <f t="shared" si="7"/>
        <v>0</v>
      </c>
      <c r="H103" s="122">
        <v>0</v>
      </c>
      <c r="I103" s="122">
        <f t="shared" si="8"/>
        <v>0</v>
      </c>
      <c r="J103" s="122">
        <v>79.2</v>
      </c>
      <c r="K103" s="122">
        <f t="shared" si="9"/>
        <v>79.2</v>
      </c>
      <c r="L103" s="122">
        <v>15</v>
      </c>
      <c r="M103" s="122">
        <f t="shared" si="10"/>
        <v>0</v>
      </c>
      <c r="N103" s="122">
        <v>0</v>
      </c>
      <c r="O103" s="122">
        <f t="shared" si="11"/>
        <v>0</v>
      </c>
      <c r="P103" s="122">
        <v>0</v>
      </c>
      <c r="Q103" s="122">
        <f t="shared" si="12"/>
        <v>0</v>
      </c>
      <c r="R103" s="122"/>
      <c r="S103" s="122" t="s">
        <v>124</v>
      </c>
      <c r="T103" s="122" t="s">
        <v>125</v>
      </c>
      <c r="U103" s="122">
        <v>0.157</v>
      </c>
      <c r="V103" s="122">
        <f t="shared" si="13"/>
        <v>0.16</v>
      </c>
      <c r="W103" s="122"/>
      <c r="X103" s="122" t="s">
        <v>126</v>
      </c>
      <c r="Y103" s="117"/>
      <c r="Z103" s="117"/>
      <c r="AA103" s="117"/>
      <c r="AB103" s="117"/>
      <c r="AC103" s="117"/>
      <c r="AD103" s="117"/>
      <c r="AE103" s="117"/>
      <c r="AF103" s="117"/>
      <c r="AG103" s="117" t="s">
        <v>249</v>
      </c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outlineLevel="1" x14ac:dyDescent="0.25">
      <c r="A104" s="138">
        <v>44</v>
      </c>
      <c r="B104" s="139" t="s">
        <v>261</v>
      </c>
      <c r="C104" s="147" t="s">
        <v>262</v>
      </c>
      <c r="D104" s="140" t="s">
        <v>143</v>
      </c>
      <c r="E104" s="141">
        <v>3</v>
      </c>
      <c r="F104" s="142"/>
      <c r="G104" s="143">
        <f t="shared" si="7"/>
        <v>0</v>
      </c>
      <c r="H104" s="122">
        <v>0</v>
      </c>
      <c r="I104" s="122">
        <f t="shared" si="8"/>
        <v>0</v>
      </c>
      <c r="J104" s="122">
        <v>87.7</v>
      </c>
      <c r="K104" s="122">
        <f t="shared" si="9"/>
        <v>263.10000000000002</v>
      </c>
      <c r="L104" s="122">
        <v>15</v>
      </c>
      <c r="M104" s="122">
        <f t="shared" si="10"/>
        <v>0</v>
      </c>
      <c r="N104" s="122">
        <v>0</v>
      </c>
      <c r="O104" s="122">
        <f t="shared" si="11"/>
        <v>0</v>
      </c>
      <c r="P104" s="122">
        <v>0</v>
      </c>
      <c r="Q104" s="122">
        <f t="shared" si="12"/>
        <v>0</v>
      </c>
      <c r="R104" s="122"/>
      <c r="S104" s="122" t="s">
        <v>124</v>
      </c>
      <c r="T104" s="122" t="s">
        <v>125</v>
      </c>
      <c r="U104" s="122">
        <v>0.17399999999999999</v>
      </c>
      <c r="V104" s="122">
        <f t="shared" si="13"/>
        <v>0.52</v>
      </c>
      <c r="W104" s="122"/>
      <c r="X104" s="122" t="s">
        <v>126</v>
      </c>
      <c r="Y104" s="117"/>
      <c r="Z104" s="117"/>
      <c r="AA104" s="117"/>
      <c r="AB104" s="117"/>
      <c r="AC104" s="117"/>
      <c r="AD104" s="117"/>
      <c r="AE104" s="117"/>
      <c r="AF104" s="117"/>
      <c r="AG104" s="117" t="s">
        <v>249</v>
      </c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outlineLevel="1" x14ac:dyDescent="0.25">
      <c r="A105" s="138">
        <v>45</v>
      </c>
      <c r="B105" s="139" t="s">
        <v>263</v>
      </c>
      <c r="C105" s="147" t="s">
        <v>264</v>
      </c>
      <c r="D105" s="140" t="s">
        <v>143</v>
      </c>
      <c r="E105" s="141">
        <v>1</v>
      </c>
      <c r="F105" s="142"/>
      <c r="G105" s="143">
        <f t="shared" si="7"/>
        <v>0</v>
      </c>
      <c r="H105" s="122">
        <v>0</v>
      </c>
      <c r="I105" s="122">
        <f t="shared" si="8"/>
        <v>0</v>
      </c>
      <c r="J105" s="122">
        <v>130.5</v>
      </c>
      <c r="K105" s="122">
        <f t="shared" si="9"/>
        <v>130.5</v>
      </c>
      <c r="L105" s="122">
        <v>15</v>
      </c>
      <c r="M105" s="122">
        <f t="shared" si="10"/>
        <v>0</v>
      </c>
      <c r="N105" s="122">
        <v>0</v>
      </c>
      <c r="O105" s="122">
        <f t="shared" si="11"/>
        <v>0</v>
      </c>
      <c r="P105" s="122">
        <v>0</v>
      </c>
      <c r="Q105" s="122">
        <f t="shared" si="12"/>
        <v>0</v>
      </c>
      <c r="R105" s="122"/>
      <c r="S105" s="122" t="s">
        <v>124</v>
      </c>
      <c r="T105" s="122" t="s">
        <v>125</v>
      </c>
      <c r="U105" s="122">
        <v>0.25900000000000001</v>
      </c>
      <c r="V105" s="122">
        <f t="shared" si="13"/>
        <v>0.26</v>
      </c>
      <c r="W105" s="122"/>
      <c r="X105" s="122" t="s">
        <v>126</v>
      </c>
      <c r="Y105" s="117"/>
      <c r="Z105" s="117"/>
      <c r="AA105" s="117"/>
      <c r="AB105" s="117"/>
      <c r="AC105" s="117"/>
      <c r="AD105" s="117"/>
      <c r="AE105" s="117"/>
      <c r="AF105" s="117"/>
      <c r="AG105" s="117" t="s">
        <v>249</v>
      </c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outlineLevel="1" x14ac:dyDescent="0.25">
      <c r="A106" s="138">
        <v>46</v>
      </c>
      <c r="B106" s="139" t="s">
        <v>265</v>
      </c>
      <c r="C106" s="147" t="s">
        <v>266</v>
      </c>
      <c r="D106" s="140" t="s">
        <v>173</v>
      </c>
      <c r="E106" s="141">
        <v>6</v>
      </c>
      <c r="F106" s="142"/>
      <c r="G106" s="143">
        <f t="shared" si="7"/>
        <v>0</v>
      </c>
      <c r="H106" s="122">
        <v>0.62</v>
      </c>
      <c r="I106" s="122">
        <f t="shared" si="8"/>
        <v>3.72</v>
      </c>
      <c r="J106" s="122">
        <v>24.28</v>
      </c>
      <c r="K106" s="122">
        <f t="shared" si="9"/>
        <v>145.68</v>
      </c>
      <c r="L106" s="122">
        <v>15</v>
      </c>
      <c r="M106" s="122">
        <f t="shared" si="10"/>
        <v>0</v>
      </c>
      <c r="N106" s="122">
        <v>0</v>
      </c>
      <c r="O106" s="122">
        <f t="shared" si="11"/>
        <v>0</v>
      </c>
      <c r="P106" s="122">
        <v>0</v>
      </c>
      <c r="Q106" s="122">
        <f t="shared" si="12"/>
        <v>0</v>
      </c>
      <c r="R106" s="122"/>
      <c r="S106" s="122" t="s">
        <v>124</v>
      </c>
      <c r="T106" s="122" t="s">
        <v>125</v>
      </c>
      <c r="U106" s="122">
        <v>4.8000000000000001E-2</v>
      </c>
      <c r="V106" s="122">
        <f t="shared" si="13"/>
        <v>0.28999999999999998</v>
      </c>
      <c r="W106" s="122"/>
      <c r="X106" s="122" t="s">
        <v>126</v>
      </c>
      <c r="Y106" s="117"/>
      <c r="Z106" s="117"/>
      <c r="AA106" s="117"/>
      <c r="AB106" s="117"/>
      <c r="AC106" s="117"/>
      <c r="AD106" s="117"/>
      <c r="AE106" s="117"/>
      <c r="AF106" s="117"/>
      <c r="AG106" s="117" t="s">
        <v>249</v>
      </c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outlineLevel="1" x14ac:dyDescent="0.25">
      <c r="A107" s="138">
        <v>47</v>
      </c>
      <c r="B107" s="139" t="s">
        <v>267</v>
      </c>
      <c r="C107" s="147" t="s">
        <v>268</v>
      </c>
      <c r="D107" s="140" t="s">
        <v>143</v>
      </c>
      <c r="E107" s="141">
        <v>1</v>
      </c>
      <c r="F107" s="142"/>
      <c r="G107" s="143">
        <f t="shared" si="7"/>
        <v>0</v>
      </c>
      <c r="H107" s="122">
        <v>0</v>
      </c>
      <c r="I107" s="122">
        <f t="shared" si="8"/>
        <v>0</v>
      </c>
      <c r="J107" s="122">
        <v>238.5</v>
      </c>
      <c r="K107" s="122">
        <f t="shared" si="9"/>
        <v>238.5</v>
      </c>
      <c r="L107" s="122">
        <v>15</v>
      </c>
      <c r="M107" s="122">
        <f t="shared" si="10"/>
        <v>0</v>
      </c>
      <c r="N107" s="122">
        <v>0</v>
      </c>
      <c r="O107" s="122">
        <f t="shared" si="11"/>
        <v>0</v>
      </c>
      <c r="P107" s="122">
        <v>0</v>
      </c>
      <c r="Q107" s="122">
        <f t="shared" si="12"/>
        <v>0</v>
      </c>
      <c r="R107" s="122"/>
      <c r="S107" s="122" t="s">
        <v>124</v>
      </c>
      <c r="T107" s="122" t="s">
        <v>125</v>
      </c>
      <c r="U107" s="122">
        <v>0.45</v>
      </c>
      <c r="V107" s="122">
        <f t="shared" si="13"/>
        <v>0.45</v>
      </c>
      <c r="W107" s="122"/>
      <c r="X107" s="122" t="s">
        <v>126</v>
      </c>
      <c r="Y107" s="117"/>
      <c r="Z107" s="117"/>
      <c r="AA107" s="117"/>
      <c r="AB107" s="117"/>
      <c r="AC107" s="117"/>
      <c r="AD107" s="117"/>
      <c r="AE107" s="117"/>
      <c r="AF107" s="117"/>
      <c r="AG107" s="117" t="s">
        <v>249</v>
      </c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</row>
    <row r="108" spans="1:60" outlineLevel="1" x14ac:dyDescent="0.25">
      <c r="A108" s="138">
        <v>48</v>
      </c>
      <c r="B108" s="139" t="s">
        <v>269</v>
      </c>
      <c r="C108" s="147" t="s">
        <v>270</v>
      </c>
      <c r="D108" s="140" t="s">
        <v>271</v>
      </c>
      <c r="E108" s="141">
        <v>2</v>
      </c>
      <c r="F108" s="142"/>
      <c r="G108" s="143">
        <f t="shared" si="7"/>
        <v>0</v>
      </c>
      <c r="H108" s="122">
        <v>0</v>
      </c>
      <c r="I108" s="122">
        <f t="shared" si="8"/>
        <v>0</v>
      </c>
      <c r="J108" s="122">
        <v>450</v>
      </c>
      <c r="K108" s="122">
        <f t="shared" si="9"/>
        <v>900</v>
      </c>
      <c r="L108" s="122">
        <v>15</v>
      </c>
      <c r="M108" s="122">
        <f t="shared" si="10"/>
        <v>0</v>
      </c>
      <c r="N108" s="122">
        <v>0</v>
      </c>
      <c r="O108" s="122">
        <f t="shared" si="11"/>
        <v>0</v>
      </c>
      <c r="P108" s="122">
        <v>0</v>
      </c>
      <c r="Q108" s="122">
        <f t="shared" si="12"/>
        <v>0</v>
      </c>
      <c r="R108" s="122"/>
      <c r="S108" s="122" t="s">
        <v>153</v>
      </c>
      <c r="T108" s="122" t="s">
        <v>125</v>
      </c>
      <c r="U108" s="122">
        <v>0</v>
      </c>
      <c r="V108" s="122">
        <f t="shared" si="13"/>
        <v>0</v>
      </c>
      <c r="W108" s="122"/>
      <c r="X108" s="122" t="s">
        <v>126</v>
      </c>
      <c r="Y108" s="117"/>
      <c r="Z108" s="117"/>
      <c r="AA108" s="117"/>
      <c r="AB108" s="117"/>
      <c r="AC108" s="117"/>
      <c r="AD108" s="117"/>
      <c r="AE108" s="117"/>
      <c r="AF108" s="117"/>
      <c r="AG108" s="117" t="s">
        <v>249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60" outlineLevel="1" x14ac:dyDescent="0.25">
      <c r="A109" s="138">
        <v>49</v>
      </c>
      <c r="B109" s="139" t="s">
        <v>272</v>
      </c>
      <c r="C109" s="147" t="s">
        <v>273</v>
      </c>
      <c r="D109" s="140" t="s">
        <v>0</v>
      </c>
      <c r="E109" s="141">
        <v>44.667000000000002</v>
      </c>
      <c r="F109" s="142"/>
      <c r="G109" s="143">
        <f t="shared" si="7"/>
        <v>0</v>
      </c>
      <c r="H109" s="122">
        <v>0</v>
      </c>
      <c r="I109" s="122">
        <f t="shared" si="8"/>
        <v>0</v>
      </c>
      <c r="J109" s="122">
        <v>2.25</v>
      </c>
      <c r="K109" s="122">
        <f t="shared" si="9"/>
        <v>100.5</v>
      </c>
      <c r="L109" s="122">
        <v>15</v>
      </c>
      <c r="M109" s="122">
        <f t="shared" si="10"/>
        <v>0</v>
      </c>
      <c r="N109" s="122">
        <v>0</v>
      </c>
      <c r="O109" s="122">
        <f t="shared" si="11"/>
        <v>0</v>
      </c>
      <c r="P109" s="122">
        <v>0</v>
      </c>
      <c r="Q109" s="122">
        <f t="shared" si="12"/>
        <v>0</v>
      </c>
      <c r="R109" s="122"/>
      <c r="S109" s="122" t="s">
        <v>124</v>
      </c>
      <c r="T109" s="122" t="s">
        <v>125</v>
      </c>
      <c r="U109" s="122">
        <v>0</v>
      </c>
      <c r="V109" s="122">
        <f t="shared" si="13"/>
        <v>0</v>
      </c>
      <c r="W109" s="122"/>
      <c r="X109" s="122" t="s">
        <v>225</v>
      </c>
      <c r="Y109" s="117"/>
      <c r="Z109" s="117"/>
      <c r="AA109" s="117"/>
      <c r="AB109" s="117"/>
      <c r="AC109" s="117"/>
      <c r="AD109" s="117"/>
      <c r="AE109" s="117"/>
      <c r="AF109" s="117"/>
      <c r="AG109" s="117" t="s">
        <v>226</v>
      </c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60" x14ac:dyDescent="0.25">
      <c r="A110" s="126" t="s">
        <v>119</v>
      </c>
      <c r="B110" s="127" t="s">
        <v>68</v>
      </c>
      <c r="C110" s="144" t="s">
        <v>69</v>
      </c>
      <c r="D110" s="128"/>
      <c r="E110" s="129"/>
      <c r="F110" s="130"/>
      <c r="G110" s="131">
        <f>SUMIF(AG111:AG117,"&lt;&gt;NOR",G111:G117)</f>
        <v>0</v>
      </c>
      <c r="H110" s="125"/>
      <c r="I110" s="125">
        <f>SUM(I111:I117)</f>
        <v>1991.0600000000002</v>
      </c>
      <c r="J110" s="125"/>
      <c r="K110" s="125">
        <f>SUM(K111:K117)</f>
        <v>7072.7900000000009</v>
      </c>
      <c r="L110" s="125"/>
      <c r="M110" s="125">
        <f>SUM(M111:M117)</f>
        <v>0</v>
      </c>
      <c r="N110" s="125"/>
      <c r="O110" s="125">
        <f>SUM(O111:O117)</f>
        <v>0.04</v>
      </c>
      <c r="P110" s="125"/>
      <c r="Q110" s="125">
        <f>SUM(Q111:Q117)</f>
        <v>0</v>
      </c>
      <c r="R110" s="125"/>
      <c r="S110" s="125"/>
      <c r="T110" s="125"/>
      <c r="U110" s="125"/>
      <c r="V110" s="125">
        <f>SUM(V111:V117)</f>
        <v>9.370000000000001</v>
      </c>
      <c r="W110" s="125"/>
      <c r="X110" s="125"/>
      <c r="AG110" t="s">
        <v>120</v>
      </c>
    </row>
    <row r="111" spans="1:60" outlineLevel="1" x14ac:dyDescent="0.25">
      <c r="A111" s="138">
        <v>50</v>
      </c>
      <c r="B111" s="139" t="s">
        <v>274</v>
      </c>
      <c r="C111" s="147" t="s">
        <v>275</v>
      </c>
      <c r="D111" s="140" t="s">
        <v>173</v>
      </c>
      <c r="E111" s="141">
        <v>10</v>
      </c>
      <c r="F111" s="142"/>
      <c r="G111" s="143">
        <f t="shared" ref="G111:G117" si="14">ROUND(E111*F111,2)</f>
        <v>0</v>
      </c>
      <c r="H111" s="122">
        <v>73.84</v>
      </c>
      <c r="I111" s="122">
        <f t="shared" ref="I111:I117" si="15">ROUND(E111*H111,2)</f>
        <v>738.4</v>
      </c>
      <c r="J111" s="122">
        <v>262.16000000000003</v>
      </c>
      <c r="K111" s="122">
        <f t="shared" ref="K111:K117" si="16">ROUND(E111*J111,2)</f>
        <v>2621.6</v>
      </c>
      <c r="L111" s="122">
        <v>15</v>
      </c>
      <c r="M111" s="122">
        <f t="shared" ref="M111:M117" si="17">G111*(1+L111/100)</f>
        <v>0</v>
      </c>
      <c r="N111" s="122">
        <v>3.9899999999999996E-3</v>
      </c>
      <c r="O111" s="122">
        <f t="shared" ref="O111:O117" si="18">ROUND(E111*N111,2)</f>
        <v>0.04</v>
      </c>
      <c r="P111" s="122">
        <v>0</v>
      </c>
      <c r="Q111" s="122">
        <f t="shared" ref="Q111:Q117" si="19">ROUND(E111*P111,2)</f>
        <v>0</v>
      </c>
      <c r="R111" s="122"/>
      <c r="S111" s="122" t="s">
        <v>124</v>
      </c>
      <c r="T111" s="122" t="s">
        <v>125</v>
      </c>
      <c r="U111" s="122">
        <v>0.54290000000000005</v>
      </c>
      <c r="V111" s="122">
        <f t="shared" ref="V111:V117" si="20">ROUND(E111*U111,2)</f>
        <v>5.43</v>
      </c>
      <c r="W111" s="122"/>
      <c r="X111" s="122" t="s">
        <v>126</v>
      </c>
      <c r="Y111" s="117"/>
      <c r="Z111" s="117"/>
      <c r="AA111" s="117"/>
      <c r="AB111" s="117"/>
      <c r="AC111" s="117"/>
      <c r="AD111" s="117"/>
      <c r="AE111" s="117"/>
      <c r="AF111" s="117"/>
      <c r="AG111" s="117" t="s">
        <v>249</v>
      </c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60" ht="20.399999999999999" outlineLevel="1" x14ac:dyDescent="0.25">
      <c r="A112" s="138">
        <v>51</v>
      </c>
      <c r="B112" s="139" t="s">
        <v>276</v>
      </c>
      <c r="C112" s="147" t="s">
        <v>277</v>
      </c>
      <c r="D112" s="140" t="s">
        <v>173</v>
      </c>
      <c r="E112" s="141">
        <v>10</v>
      </c>
      <c r="F112" s="142"/>
      <c r="G112" s="143">
        <f t="shared" si="14"/>
        <v>0</v>
      </c>
      <c r="H112" s="122">
        <v>26.05</v>
      </c>
      <c r="I112" s="122">
        <f t="shared" si="15"/>
        <v>260.5</v>
      </c>
      <c r="J112" s="122">
        <v>60.65</v>
      </c>
      <c r="K112" s="122">
        <f t="shared" si="16"/>
        <v>606.5</v>
      </c>
      <c r="L112" s="122">
        <v>15</v>
      </c>
      <c r="M112" s="122">
        <f t="shared" si="17"/>
        <v>0</v>
      </c>
      <c r="N112" s="122">
        <v>4.0000000000000003E-5</v>
      </c>
      <c r="O112" s="122">
        <f t="shared" si="18"/>
        <v>0</v>
      </c>
      <c r="P112" s="122">
        <v>0</v>
      </c>
      <c r="Q112" s="122">
        <f t="shared" si="19"/>
        <v>0</v>
      </c>
      <c r="R112" s="122"/>
      <c r="S112" s="122" t="s">
        <v>124</v>
      </c>
      <c r="T112" s="122" t="s">
        <v>125</v>
      </c>
      <c r="U112" s="122">
        <v>0.129</v>
      </c>
      <c r="V112" s="122">
        <f t="shared" si="20"/>
        <v>1.29</v>
      </c>
      <c r="W112" s="122"/>
      <c r="X112" s="122" t="s">
        <v>126</v>
      </c>
      <c r="Y112" s="117"/>
      <c r="Z112" s="117"/>
      <c r="AA112" s="117"/>
      <c r="AB112" s="117"/>
      <c r="AC112" s="117"/>
      <c r="AD112" s="117"/>
      <c r="AE112" s="117"/>
      <c r="AF112" s="117"/>
      <c r="AG112" s="117" t="s">
        <v>249</v>
      </c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</row>
    <row r="113" spans="1:60" outlineLevel="1" x14ac:dyDescent="0.25">
      <c r="A113" s="138">
        <v>52</v>
      </c>
      <c r="B113" s="139" t="s">
        <v>278</v>
      </c>
      <c r="C113" s="147" t="s">
        <v>279</v>
      </c>
      <c r="D113" s="140" t="s">
        <v>143</v>
      </c>
      <c r="E113" s="141">
        <v>3</v>
      </c>
      <c r="F113" s="142"/>
      <c r="G113" s="143">
        <f t="shared" si="14"/>
        <v>0</v>
      </c>
      <c r="H113" s="122">
        <v>108.34</v>
      </c>
      <c r="I113" s="122">
        <f t="shared" si="15"/>
        <v>325.02</v>
      </c>
      <c r="J113" s="122">
        <v>122.66</v>
      </c>
      <c r="K113" s="122">
        <f t="shared" si="16"/>
        <v>367.98</v>
      </c>
      <c r="L113" s="122">
        <v>15</v>
      </c>
      <c r="M113" s="122">
        <f t="shared" si="17"/>
        <v>0</v>
      </c>
      <c r="N113" s="122">
        <v>6.3000000000000003E-4</v>
      </c>
      <c r="O113" s="122">
        <f t="shared" si="18"/>
        <v>0</v>
      </c>
      <c r="P113" s="122">
        <v>0</v>
      </c>
      <c r="Q113" s="122">
        <f t="shared" si="19"/>
        <v>0</v>
      </c>
      <c r="R113" s="122"/>
      <c r="S113" s="122" t="s">
        <v>124</v>
      </c>
      <c r="T113" s="122" t="s">
        <v>125</v>
      </c>
      <c r="U113" s="122">
        <v>0.27200000000000002</v>
      </c>
      <c r="V113" s="122">
        <f t="shared" si="20"/>
        <v>0.82</v>
      </c>
      <c r="W113" s="122"/>
      <c r="X113" s="122" t="s">
        <v>126</v>
      </c>
      <c r="Y113" s="117"/>
      <c r="Z113" s="117"/>
      <c r="AA113" s="117"/>
      <c r="AB113" s="117"/>
      <c r="AC113" s="117"/>
      <c r="AD113" s="117"/>
      <c r="AE113" s="117"/>
      <c r="AF113" s="117"/>
      <c r="AG113" s="117" t="s">
        <v>249</v>
      </c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outlineLevel="1" x14ac:dyDescent="0.25">
      <c r="A114" s="138">
        <v>53</v>
      </c>
      <c r="B114" s="139" t="s">
        <v>280</v>
      </c>
      <c r="C114" s="147" t="s">
        <v>281</v>
      </c>
      <c r="D114" s="140" t="s">
        <v>282</v>
      </c>
      <c r="E114" s="141">
        <v>3</v>
      </c>
      <c r="F114" s="142"/>
      <c r="G114" s="143">
        <f t="shared" si="14"/>
        <v>0</v>
      </c>
      <c r="H114" s="122">
        <v>221.58</v>
      </c>
      <c r="I114" s="122">
        <f t="shared" si="15"/>
        <v>664.74</v>
      </c>
      <c r="J114" s="122">
        <v>243.92</v>
      </c>
      <c r="K114" s="122">
        <f t="shared" si="16"/>
        <v>731.76</v>
      </c>
      <c r="L114" s="122">
        <v>15</v>
      </c>
      <c r="M114" s="122">
        <f t="shared" si="17"/>
        <v>0</v>
      </c>
      <c r="N114" s="122">
        <v>1.48E-3</v>
      </c>
      <c r="O114" s="122">
        <f t="shared" si="18"/>
        <v>0</v>
      </c>
      <c r="P114" s="122">
        <v>0</v>
      </c>
      <c r="Q114" s="122">
        <f t="shared" si="19"/>
        <v>0</v>
      </c>
      <c r="R114" s="122"/>
      <c r="S114" s="122" t="s">
        <v>124</v>
      </c>
      <c r="T114" s="122" t="s">
        <v>125</v>
      </c>
      <c r="U114" s="122">
        <v>0.54</v>
      </c>
      <c r="V114" s="122">
        <f t="shared" si="20"/>
        <v>1.62</v>
      </c>
      <c r="W114" s="122"/>
      <c r="X114" s="122" t="s">
        <v>126</v>
      </c>
      <c r="Y114" s="117"/>
      <c r="Z114" s="117"/>
      <c r="AA114" s="117"/>
      <c r="AB114" s="117"/>
      <c r="AC114" s="117"/>
      <c r="AD114" s="117"/>
      <c r="AE114" s="117"/>
      <c r="AF114" s="117"/>
      <c r="AG114" s="117" t="s">
        <v>249</v>
      </c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  <row r="115" spans="1:60" outlineLevel="1" x14ac:dyDescent="0.25">
      <c r="A115" s="138">
        <v>54</v>
      </c>
      <c r="B115" s="139" t="s">
        <v>283</v>
      </c>
      <c r="C115" s="147" t="s">
        <v>284</v>
      </c>
      <c r="D115" s="140" t="s">
        <v>173</v>
      </c>
      <c r="E115" s="141">
        <v>10</v>
      </c>
      <c r="F115" s="142"/>
      <c r="G115" s="143">
        <f t="shared" si="14"/>
        <v>0</v>
      </c>
      <c r="H115" s="122">
        <v>0.24</v>
      </c>
      <c r="I115" s="122">
        <f t="shared" si="15"/>
        <v>2.4</v>
      </c>
      <c r="J115" s="122">
        <v>10.66</v>
      </c>
      <c r="K115" s="122">
        <f t="shared" si="16"/>
        <v>106.6</v>
      </c>
      <c r="L115" s="122">
        <v>15</v>
      </c>
      <c r="M115" s="122">
        <f t="shared" si="17"/>
        <v>0</v>
      </c>
      <c r="N115" s="122">
        <v>0</v>
      </c>
      <c r="O115" s="122">
        <f t="shared" si="18"/>
        <v>0</v>
      </c>
      <c r="P115" s="122">
        <v>0</v>
      </c>
      <c r="Q115" s="122">
        <f t="shared" si="19"/>
        <v>0</v>
      </c>
      <c r="R115" s="122"/>
      <c r="S115" s="122" t="s">
        <v>124</v>
      </c>
      <c r="T115" s="122" t="s">
        <v>125</v>
      </c>
      <c r="U115" s="122">
        <v>2.1000000000000001E-2</v>
      </c>
      <c r="V115" s="122">
        <f t="shared" si="20"/>
        <v>0.21</v>
      </c>
      <c r="W115" s="122"/>
      <c r="X115" s="122" t="s">
        <v>126</v>
      </c>
      <c r="Y115" s="117"/>
      <c r="Z115" s="117"/>
      <c r="AA115" s="117"/>
      <c r="AB115" s="117"/>
      <c r="AC115" s="117"/>
      <c r="AD115" s="117"/>
      <c r="AE115" s="117"/>
      <c r="AF115" s="117"/>
      <c r="AG115" s="117" t="s">
        <v>249</v>
      </c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ht="20.399999999999999" outlineLevel="1" x14ac:dyDescent="0.25">
      <c r="A116" s="138">
        <v>55</v>
      </c>
      <c r="B116" s="139" t="s">
        <v>285</v>
      </c>
      <c r="C116" s="147" t="s">
        <v>286</v>
      </c>
      <c r="D116" s="140" t="s">
        <v>143</v>
      </c>
      <c r="E116" s="141">
        <v>2</v>
      </c>
      <c r="F116" s="142"/>
      <c r="G116" s="143">
        <f t="shared" si="14"/>
        <v>0</v>
      </c>
      <c r="H116" s="122">
        <v>0</v>
      </c>
      <c r="I116" s="122">
        <f t="shared" si="15"/>
        <v>0</v>
      </c>
      <c r="J116" s="122">
        <v>1250</v>
      </c>
      <c r="K116" s="122">
        <f t="shared" si="16"/>
        <v>2500</v>
      </c>
      <c r="L116" s="122">
        <v>15</v>
      </c>
      <c r="M116" s="122">
        <f t="shared" si="17"/>
        <v>0</v>
      </c>
      <c r="N116" s="122">
        <v>0</v>
      </c>
      <c r="O116" s="122">
        <f t="shared" si="18"/>
        <v>0</v>
      </c>
      <c r="P116" s="122">
        <v>0</v>
      </c>
      <c r="Q116" s="122">
        <f t="shared" si="19"/>
        <v>0</v>
      </c>
      <c r="R116" s="122"/>
      <c r="S116" s="122" t="s">
        <v>153</v>
      </c>
      <c r="T116" s="122" t="s">
        <v>125</v>
      </c>
      <c r="U116" s="122">
        <v>0</v>
      </c>
      <c r="V116" s="122">
        <f t="shared" si="20"/>
        <v>0</v>
      </c>
      <c r="W116" s="122"/>
      <c r="X116" s="122" t="s">
        <v>126</v>
      </c>
      <c r="Y116" s="117"/>
      <c r="Z116" s="117"/>
      <c r="AA116" s="117"/>
      <c r="AB116" s="117"/>
      <c r="AC116" s="117"/>
      <c r="AD116" s="117"/>
      <c r="AE116" s="117"/>
      <c r="AF116" s="117"/>
      <c r="AG116" s="117" t="s">
        <v>127</v>
      </c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</row>
    <row r="117" spans="1:60" outlineLevel="1" x14ac:dyDescent="0.25">
      <c r="A117" s="138">
        <v>56</v>
      </c>
      <c r="B117" s="139" t="s">
        <v>287</v>
      </c>
      <c r="C117" s="147" t="s">
        <v>288</v>
      </c>
      <c r="D117" s="140" t="s">
        <v>0</v>
      </c>
      <c r="E117" s="141">
        <v>89.254999999999995</v>
      </c>
      <c r="F117" s="142"/>
      <c r="G117" s="143">
        <f t="shared" si="14"/>
        <v>0</v>
      </c>
      <c r="H117" s="122">
        <v>0</v>
      </c>
      <c r="I117" s="122">
        <f t="shared" si="15"/>
        <v>0</v>
      </c>
      <c r="J117" s="122">
        <v>1.55</v>
      </c>
      <c r="K117" s="122">
        <f t="shared" si="16"/>
        <v>138.35</v>
      </c>
      <c r="L117" s="122">
        <v>15</v>
      </c>
      <c r="M117" s="122">
        <f t="shared" si="17"/>
        <v>0</v>
      </c>
      <c r="N117" s="122">
        <v>0</v>
      </c>
      <c r="O117" s="122">
        <f t="shared" si="18"/>
        <v>0</v>
      </c>
      <c r="P117" s="122">
        <v>0</v>
      </c>
      <c r="Q117" s="122">
        <f t="shared" si="19"/>
        <v>0</v>
      </c>
      <c r="R117" s="122"/>
      <c r="S117" s="122" t="s">
        <v>124</v>
      </c>
      <c r="T117" s="122" t="s">
        <v>125</v>
      </c>
      <c r="U117" s="122">
        <v>0</v>
      </c>
      <c r="V117" s="122">
        <f t="shared" si="20"/>
        <v>0</v>
      </c>
      <c r="W117" s="122"/>
      <c r="X117" s="122" t="s">
        <v>225</v>
      </c>
      <c r="Y117" s="117"/>
      <c r="Z117" s="117"/>
      <c r="AA117" s="117"/>
      <c r="AB117" s="117"/>
      <c r="AC117" s="117"/>
      <c r="AD117" s="117"/>
      <c r="AE117" s="117"/>
      <c r="AF117" s="117"/>
      <c r="AG117" s="117" t="s">
        <v>226</v>
      </c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</row>
    <row r="118" spans="1:60" x14ac:dyDescent="0.25">
      <c r="A118" s="126" t="s">
        <v>119</v>
      </c>
      <c r="B118" s="127" t="s">
        <v>70</v>
      </c>
      <c r="C118" s="144" t="s">
        <v>71</v>
      </c>
      <c r="D118" s="128"/>
      <c r="E118" s="129"/>
      <c r="F118" s="130"/>
      <c r="G118" s="131">
        <f>SUMIF(AG119:AG147,"&lt;&gt;NOR",G119:G147)</f>
        <v>0</v>
      </c>
      <c r="H118" s="125"/>
      <c r="I118" s="125">
        <f>SUM(I119:I147)</f>
        <v>27568.61</v>
      </c>
      <c r="J118" s="125"/>
      <c r="K118" s="125">
        <f>SUM(K119:K147)</f>
        <v>9108.5400000000009</v>
      </c>
      <c r="L118" s="125"/>
      <c r="M118" s="125">
        <f>SUM(M119:M147)</f>
        <v>0</v>
      </c>
      <c r="N118" s="125"/>
      <c r="O118" s="125">
        <f>SUM(O119:O147)</f>
        <v>0.2</v>
      </c>
      <c r="P118" s="125"/>
      <c r="Q118" s="125">
        <f>SUM(Q119:Q147)</f>
        <v>0.14000000000000001</v>
      </c>
      <c r="R118" s="125"/>
      <c r="S118" s="125"/>
      <c r="T118" s="125"/>
      <c r="U118" s="125"/>
      <c r="V118" s="125">
        <f>SUM(V119:V147)</f>
        <v>17.210000000000004</v>
      </c>
      <c r="W118" s="125"/>
      <c r="X118" s="125"/>
      <c r="AG118" t="s">
        <v>120</v>
      </c>
    </row>
    <row r="119" spans="1:60" outlineLevel="1" x14ac:dyDescent="0.25">
      <c r="A119" s="138">
        <v>57</v>
      </c>
      <c r="B119" s="139" t="s">
        <v>289</v>
      </c>
      <c r="C119" s="147" t="s">
        <v>290</v>
      </c>
      <c r="D119" s="140" t="s">
        <v>291</v>
      </c>
      <c r="E119" s="141">
        <v>1</v>
      </c>
      <c r="F119" s="142"/>
      <c r="G119" s="143">
        <f t="shared" ref="G119:G139" si="21">ROUND(E119*F119,2)</f>
        <v>0</v>
      </c>
      <c r="H119" s="122">
        <v>0</v>
      </c>
      <c r="I119" s="122">
        <f t="shared" ref="I119:I139" si="22">ROUND(E119*H119,2)</f>
        <v>0</v>
      </c>
      <c r="J119" s="122">
        <v>233.5</v>
      </c>
      <c r="K119" s="122">
        <f t="shared" ref="K119:K139" si="23">ROUND(E119*J119,2)</f>
        <v>233.5</v>
      </c>
      <c r="L119" s="122">
        <v>15</v>
      </c>
      <c r="M119" s="122">
        <f t="shared" ref="M119:M139" si="24">G119*(1+L119/100)</f>
        <v>0</v>
      </c>
      <c r="N119" s="122">
        <v>0</v>
      </c>
      <c r="O119" s="122">
        <f t="shared" ref="O119:O139" si="25">ROUND(E119*N119,2)</f>
        <v>0</v>
      </c>
      <c r="P119" s="122">
        <v>1.933E-2</v>
      </c>
      <c r="Q119" s="122">
        <f t="shared" ref="Q119:Q139" si="26">ROUND(E119*P119,2)</f>
        <v>0.02</v>
      </c>
      <c r="R119" s="122"/>
      <c r="S119" s="122" t="s">
        <v>124</v>
      </c>
      <c r="T119" s="122" t="s">
        <v>125</v>
      </c>
      <c r="U119" s="122">
        <v>0.59</v>
      </c>
      <c r="V119" s="122">
        <f t="shared" ref="V119:V139" si="27">ROUND(E119*U119,2)</f>
        <v>0.59</v>
      </c>
      <c r="W119" s="122"/>
      <c r="X119" s="122" t="s">
        <v>126</v>
      </c>
      <c r="Y119" s="117"/>
      <c r="Z119" s="117"/>
      <c r="AA119" s="117"/>
      <c r="AB119" s="117"/>
      <c r="AC119" s="117"/>
      <c r="AD119" s="117"/>
      <c r="AE119" s="117"/>
      <c r="AF119" s="117"/>
      <c r="AG119" s="117" t="s">
        <v>249</v>
      </c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</row>
    <row r="120" spans="1:60" outlineLevel="1" x14ac:dyDescent="0.25">
      <c r="A120" s="138">
        <v>58</v>
      </c>
      <c r="B120" s="139" t="s">
        <v>292</v>
      </c>
      <c r="C120" s="147" t="s">
        <v>293</v>
      </c>
      <c r="D120" s="140" t="s">
        <v>291</v>
      </c>
      <c r="E120" s="141">
        <v>1</v>
      </c>
      <c r="F120" s="142"/>
      <c r="G120" s="143">
        <f t="shared" si="21"/>
        <v>0</v>
      </c>
      <c r="H120" s="122">
        <v>5811.32</v>
      </c>
      <c r="I120" s="122">
        <f t="shared" si="22"/>
        <v>5811.32</v>
      </c>
      <c r="J120" s="122">
        <v>873.68</v>
      </c>
      <c r="K120" s="122">
        <f t="shared" si="23"/>
        <v>873.68</v>
      </c>
      <c r="L120" s="122">
        <v>15</v>
      </c>
      <c r="M120" s="122">
        <f t="shared" si="24"/>
        <v>0</v>
      </c>
      <c r="N120" s="122">
        <v>2.8719999999999999E-2</v>
      </c>
      <c r="O120" s="122">
        <f t="shared" si="25"/>
        <v>0.03</v>
      </c>
      <c r="P120" s="122">
        <v>0</v>
      </c>
      <c r="Q120" s="122">
        <f t="shared" si="26"/>
        <v>0</v>
      </c>
      <c r="R120" s="122"/>
      <c r="S120" s="122" t="s">
        <v>124</v>
      </c>
      <c r="T120" s="122" t="s">
        <v>125</v>
      </c>
      <c r="U120" s="122">
        <v>1.5</v>
      </c>
      <c r="V120" s="122">
        <f t="shared" si="27"/>
        <v>1.5</v>
      </c>
      <c r="W120" s="122"/>
      <c r="X120" s="122" t="s">
        <v>126</v>
      </c>
      <c r="Y120" s="117"/>
      <c r="Z120" s="117"/>
      <c r="AA120" s="117"/>
      <c r="AB120" s="117"/>
      <c r="AC120" s="117"/>
      <c r="AD120" s="117"/>
      <c r="AE120" s="117"/>
      <c r="AF120" s="117"/>
      <c r="AG120" s="117" t="s">
        <v>249</v>
      </c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</row>
    <row r="121" spans="1:60" outlineLevel="1" x14ac:dyDescent="0.25">
      <c r="A121" s="138">
        <v>59</v>
      </c>
      <c r="B121" s="139" t="s">
        <v>294</v>
      </c>
      <c r="C121" s="147" t="s">
        <v>295</v>
      </c>
      <c r="D121" s="140" t="s">
        <v>291</v>
      </c>
      <c r="E121" s="141">
        <v>1</v>
      </c>
      <c r="F121" s="142"/>
      <c r="G121" s="143">
        <f t="shared" si="21"/>
        <v>0</v>
      </c>
      <c r="H121" s="122">
        <v>541</v>
      </c>
      <c r="I121" s="122">
        <f t="shared" si="22"/>
        <v>541</v>
      </c>
      <c r="J121" s="122">
        <v>695</v>
      </c>
      <c r="K121" s="122">
        <f t="shared" si="23"/>
        <v>695</v>
      </c>
      <c r="L121" s="122">
        <v>15</v>
      </c>
      <c r="M121" s="122">
        <f t="shared" si="24"/>
        <v>0</v>
      </c>
      <c r="N121" s="122">
        <v>1.8600000000000001E-3</v>
      </c>
      <c r="O121" s="122">
        <f t="shared" si="25"/>
        <v>0</v>
      </c>
      <c r="P121" s="122">
        <v>0</v>
      </c>
      <c r="Q121" s="122">
        <f t="shared" si="26"/>
        <v>0</v>
      </c>
      <c r="R121" s="122"/>
      <c r="S121" s="122" t="s">
        <v>124</v>
      </c>
      <c r="T121" s="122" t="s">
        <v>125</v>
      </c>
      <c r="U121" s="122">
        <v>1.3340000000000001</v>
      </c>
      <c r="V121" s="122">
        <f t="shared" si="27"/>
        <v>1.33</v>
      </c>
      <c r="W121" s="122"/>
      <c r="X121" s="122" t="s">
        <v>126</v>
      </c>
      <c r="Y121" s="117"/>
      <c r="Z121" s="117"/>
      <c r="AA121" s="117"/>
      <c r="AB121" s="117"/>
      <c r="AC121" s="117"/>
      <c r="AD121" s="117"/>
      <c r="AE121" s="117"/>
      <c r="AF121" s="117"/>
      <c r="AG121" s="117" t="s">
        <v>249</v>
      </c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</row>
    <row r="122" spans="1:60" outlineLevel="1" x14ac:dyDescent="0.25">
      <c r="A122" s="138">
        <v>60</v>
      </c>
      <c r="B122" s="139" t="s">
        <v>296</v>
      </c>
      <c r="C122" s="147" t="s">
        <v>297</v>
      </c>
      <c r="D122" s="140" t="s">
        <v>291</v>
      </c>
      <c r="E122" s="141">
        <v>1</v>
      </c>
      <c r="F122" s="142"/>
      <c r="G122" s="143">
        <f t="shared" si="21"/>
        <v>0</v>
      </c>
      <c r="H122" s="122">
        <v>0</v>
      </c>
      <c r="I122" s="122">
        <f t="shared" si="22"/>
        <v>0</v>
      </c>
      <c r="J122" s="122">
        <v>151.5</v>
      </c>
      <c r="K122" s="122">
        <f t="shared" si="23"/>
        <v>151.5</v>
      </c>
      <c r="L122" s="122">
        <v>15</v>
      </c>
      <c r="M122" s="122">
        <f t="shared" si="24"/>
        <v>0</v>
      </c>
      <c r="N122" s="122">
        <v>0</v>
      </c>
      <c r="O122" s="122">
        <f t="shared" si="25"/>
        <v>0</v>
      </c>
      <c r="P122" s="122">
        <v>1.9460000000000002E-2</v>
      </c>
      <c r="Q122" s="122">
        <f t="shared" si="26"/>
        <v>0.02</v>
      </c>
      <c r="R122" s="122"/>
      <c r="S122" s="122" t="s">
        <v>124</v>
      </c>
      <c r="T122" s="122" t="s">
        <v>125</v>
      </c>
      <c r="U122" s="122">
        <v>0.38200000000000001</v>
      </c>
      <c r="V122" s="122">
        <f t="shared" si="27"/>
        <v>0.38</v>
      </c>
      <c r="W122" s="122"/>
      <c r="X122" s="122" t="s">
        <v>126</v>
      </c>
      <c r="Y122" s="117"/>
      <c r="Z122" s="117"/>
      <c r="AA122" s="117"/>
      <c r="AB122" s="117"/>
      <c r="AC122" s="117"/>
      <c r="AD122" s="117"/>
      <c r="AE122" s="117"/>
      <c r="AF122" s="117"/>
      <c r="AG122" s="117" t="s">
        <v>249</v>
      </c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60" outlineLevel="1" x14ac:dyDescent="0.25">
      <c r="A123" s="138">
        <v>61</v>
      </c>
      <c r="B123" s="139" t="s">
        <v>298</v>
      </c>
      <c r="C123" s="147" t="s">
        <v>299</v>
      </c>
      <c r="D123" s="140" t="s">
        <v>291</v>
      </c>
      <c r="E123" s="141">
        <v>1</v>
      </c>
      <c r="F123" s="142"/>
      <c r="G123" s="143">
        <f t="shared" si="21"/>
        <v>0</v>
      </c>
      <c r="H123" s="122">
        <v>90.02</v>
      </c>
      <c r="I123" s="122">
        <f t="shared" si="22"/>
        <v>90.02</v>
      </c>
      <c r="J123" s="122">
        <v>736.98</v>
      </c>
      <c r="K123" s="122">
        <f t="shared" si="23"/>
        <v>736.98</v>
      </c>
      <c r="L123" s="122">
        <v>15</v>
      </c>
      <c r="M123" s="122">
        <f t="shared" si="24"/>
        <v>0</v>
      </c>
      <c r="N123" s="122">
        <v>1.41E-3</v>
      </c>
      <c r="O123" s="122">
        <f t="shared" si="25"/>
        <v>0</v>
      </c>
      <c r="P123" s="122">
        <v>0</v>
      </c>
      <c r="Q123" s="122">
        <f t="shared" si="26"/>
        <v>0</v>
      </c>
      <c r="R123" s="122"/>
      <c r="S123" s="122" t="s">
        <v>124</v>
      </c>
      <c r="T123" s="122" t="s">
        <v>125</v>
      </c>
      <c r="U123" s="122">
        <v>1.575</v>
      </c>
      <c r="V123" s="122">
        <f t="shared" si="27"/>
        <v>1.58</v>
      </c>
      <c r="W123" s="122"/>
      <c r="X123" s="122" t="s">
        <v>126</v>
      </c>
      <c r="Y123" s="117"/>
      <c r="Z123" s="117"/>
      <c r="AA123" s="117"/>
      <c r="AB123" s="117"/>
      <c r="AC123" s="117"/>
      <c r="AD123" s="117"/>
      <c r="AE123" s="117"/>
      <c r="AF123" s="117"/>
      <c r="AG123" s="117" t="s">
        <v>249</v>
      </c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</row>
    <row r="124" spans="1:60" outlineLevel="1" x14ac:dyDescent="0.25">
      <c r="A124" s="138">
        <v>62</v>
      </c>
      <c r="B124" s="139" t="s">
        <v>300</v>
      </c>
      <c r="C124" s="147" t="s">
        <v>301</v>
      </c>
      <c r="D124" s="140" t="s">
        <v>291</v>
      </c>
      <c r="E124" s="141">
        <v>1</v>
      </c>
      <c r="F124" s="142"/>
      <c r="G124" s="143">
        <f t="shared" si="21"/>
        <v>0</v>
      </c>
      <c r="H124" s="122">
        <v>0</v>
      </c>
      <c r="I124" s="122">
        <f t="shared" si="22"/>
        <v>0</v>
      </c>
      <c r="J124" s="122">
        <v>171</v>
      </c>
      <c r="K124" s="122">
        <f t="shared" si="23"/>
        <v>171</v>
      </c>
      <c r="L124" s="122">
        <v>15</v>
      </c>
      <c r="M124" s="122">
        <f t="shared" si="24"/>
        <v>0</v>
      </c>
      <c r="N124" s="122">
        <v>0</v>
      </c>
      <c r="O124" s="122">
        <f t="shared" si="25"/>
        <v>0</v>
      </c>
      <c r="P124" s="122">
        <v>3.2899999999999999E-2</v>
      </c>
      <c r="Q124" s="122">
        <f t="shared" si="26"/>
        <v>0.03</v>
      </c>
      <c r="R124" s="122"/>
      <c r="S124" s="122" t="s">
        <v>124</v>
      </c>
      <c r="T124" s="122" t="s">
        <v>125</v>
      </c>
      <c r="U124" s="122">
        <v>0.432</v>
      </c>
      <c r="V124" s="122">
        <f t="shared" si="27"/>
        <v>0.43</v>
      </c>
      <c r="W124" s="122"/>
      <c r="X124" s="122" t="s">
        <v>126</v>
      </c>
      <c r="Y124" s="117"/>
      <c r="Z124" s="117"/>
      <c r="AA124" s="117"/>
      <c r="AB124" s="117"/>
      <c r="AC124" s="117"/>
      <c r="AD124" s="117"/>
      <c r="AE124" s="117"/>
      <c r="AF124" s="117"/>
      <c r="AG124" s="117" t="s">
        <v>249</v>
      </c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</row>
    <row r="125" spans="1:60" outlineLevel="1" x14ac:dyDescent="0.25">
      <c r="A125" s="138">
        <v>63</v>
      </c>
      <c r="B125" s="139" t="s">
        <v>302</v>
      </c>
      <c r="C125" s="147" t="s">
        <v>303</v>
      </c>
      <c r="D125" s="140" t="s">
        <v>291</v>
      </c>
      <c r="E125" s="141">
        <v>1</v>
      </c>
      <c r="F125" s="142"/>
      <c r="G125" s="143">
        <f t="shared" si="21"/>
        <v>0</v>
      </c>
      <c r="H125" s="122">
        <v>488.39</v>
      </c>
      <c r="I125" s="122">
        <f t="shared" si="22"/>
        <v>488.39</v>
      </c>
      <c r="J125" s="122">
        <v>1981.61</v>
      </c>
      <c r="K125" s="122">
        <f t="shared" si="23"/>
        <v>1981.61</v>
      </c>
      <c r="L125" s="122">
        <v>15</v>
      </c>
      <c r="M125" s="122">
        <f t="shared" si="24"/>
        <v>0</v>
      </c>
      <c r="N125" s="122">
        <v>4.8999999999999998E-4</v>
      </c>
      <c r="O125" s="122">
        <f t="shared" si="25"/>
        <v>0</v>
      </c>
      <c r="P125" s="122">
        <v>0</v>
      </c>
      <c r="Q125" s="122">
        <f t="shared" si="26"/>
        <v>0</v>
      </c>
      <c r="R125" s="122"/>
      <c r="S125" s="122" t="s">
        <v>124</v>
      </c>
      <c r="T125" s="122" t="s">
        <v>125</v>
      </c>
      <c r="U125" s="122">
        <v>3.6</v>
      </c>
      <c r="V125" s="122">
        <f t="shared" si="27"/>
        <v>3.6</v>
      </c>
      <c r="W125" s="122"/>
      <c r="X125" s="122" t="s">
        <v>126</v>
      </c>
      <c r="Y125" s="117"/>
      <c r="Z125" s="117"/>
      <c r="AA125" s="117"/>
      <c r="AB125" s="117"/>
      <c r="AC125" s="117"/>
      <c r="AD125" s="117"/>
      <c r="AE125" s="117"/>
      <c r="AF125" s="117"/>
      <c r="AG125" s="117" t="s">
        <v>127</v>
      </c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</row>
    <row r="126" spans="1:60" outlineLevel="1" x14ac:dyDescent="0.25">
      <c r="A126" s="138">
        <v>64</v>
      </c>
      <c r="B126" s="139" t="s">
        <v>304</v>
      </c>
      <c r="C126" s="147" t="s">
        <v>305</v>
      </c>
      <c r="D126" s="140" t="s">
        <v>291</v>
      </c>
      <c r="E126" s="141">
        <v>1</v>
      </c>
      <c r="F126" s="142"/>
      <c r="G126" s="143">
        <f t="shared" si="21"/>
        <v>0</v>
      </c>
      <c r="H126" s="122">
        <v>22.34</v>
      </c>
      <c r="I126" s="122">
        <f t="shared" si="22"/>
        <v>22.34</v>
      </c>
      <c r="J126" s="122">
        <v>167.66</v>
      </c>
      <c r="K126" s="122">
        <f t="shared" si="23"/>
        <v>167.66</v>
      </c>
      <c r="L126" s="122">
        <v>15</v>
      </c>
      <c r="M126" s="122">
        <f t="shared" si="24"/>
        <v>0</v>
      </c>
      <c r="N126" s="122">
        <v>3.0000000000000001E-5</v>
      </c>
      <c r="O126" s="122">
        <f t="shared" si="25"/>
        <v>0</v>
      </c>
      <c r="P126" s="122">
        <v>0</v>
      </c>
      <c r="Q126" s="122">
        <f t="shared" si="26"/>
        <v>0</v>
      </c>
      <c r="R126" s="122"/>
      <c r="S126" s="122" t="s">
        <v>124</v>
      </c>
      <c r="T126" s="122" t="s">
        <v>125</v>
      </c>
      <c r="U126" s="122">
        <v>0.33</v>
      </c>
      <c r="V126" s="122">
        <f t="shared" si="27"/>
        <v>0.33</v>
      </c>
      <c r="W126" s="122"/>
      <c r="X126" s="122" t="s">
        <v>126</v>
      </c>
      <c r="Y126" s="117"/>
      <c r="Z126" s="117"/>
      <c r="AA126" s="117"/>
      <c r="AB126" s="117"/>
      <c r="AC126" s="117"/>
      <c r="AD126" s="117"/>
      <c r="AE126" s="117"/>
      <c r="AF126" s="117"/>
      <c r="AG126" s="117" t="s">
        <v>249</v>
      </c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</row>
    <row r="127" spans="1:60" outlineLevel="1" x14ac:dyDescent="0.25">
      <c r="A127" s="138">
        <v>65</v>
      </c>
      <c r="B127" s="139" t="s">
        <v>306</v>
      </c>
      <c r="C127" s="147" t="s">
        <v>307</v>
      </c>
      <c r="D127" s="140" t="s">
        <v>143</v>
      </c>
      <c r="E127" s="141">
        <v>1</v>
      </c>
      <c r="F127" s="142"/>
      <c r="G127" s="143">
        <f t="shared" si="21"/>
        <v>0</v>
      </c>
      <c r="H127" s="122">
        <v>470.2</v>
      </c>
      <c r="I127" s="122">
        <f t="shared" si="22"/>
        <v>470.2</v>
      </c>
      <c r="J127" s="122">
        <v>826.8</v>
      </c>
      <c r="K127" s="122">
        <f t="shared" si="23"/>
        <v>826.8</v>
      </c>
      <c r="L127" s="122">
        <v>15</v>
      </c>
      <c r="M127" s="122">
        <f t="shared" si="24"/>
        <v>0</v>
      </c>
      <c r="N127" s="122">
        <v>1.82E-3</v>
      </c>
      <c r="O127" s="122">
        <f t="shared" si="25"/>
        <v>0</v>
      </c>
      <c r="P127" s="122">
        <v>0</v>
      </c>
      <c r="Q127" s="122">
        <f t="shared" si="26"/>
        <v>0</v>
      </c>
      <c r="R127" s="122"/>
      <c r="S127" s="122" t="s">
        <v>124</v>
      </c>
      <c r="T127" s="122" t="s">
        <v>125</v>
      </c>
      <c r="U127" s="122">
        <v>1.262</v>
      </c>
      <c r="V127" s="122">
        <f t="shared" si="27"/>
        <v>1.26</v>
      </c>
      <c r="W127" s="122"/>
      <c r="X127" s="122" t="s">
        <v>126</v>
      </c>
      <c r="Y127" s="117"/>
      <c r="Z127" s="117"/>
      <c r="AA127" s="117"/>
      <c r="AB127" s="117"/>
      <c r="AC127" s="117"/>
      <c r="AD127" s="117"/>
      <c r="AE127" s="117"/>
      <c r="AF127" s="117"/>
      <c r="AG127" s="117" t="s">
        <v>249</v>
      </c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60" outlineLevel="1" x14ac:dyDescent="0.25">
      <c r="A128" s="138">
        <v>66</v>
      </c>
      <c r="B128" s="139" t="s">
        <v>308</v>
      </c>
      <c r="C128" s="147" t="s">
        <v>309</v>
      </c>
      <c r="D128" s="140" t="s">
        <v>291</v>
      </c>
      <c r="E128" s="141">
        <v>1</v>
      </c>
      <c r="F128" s="142"/>
      <c r="G128" s="143">
        <f t="shared" si="21"/>
        <v>0</v>
      </c>
      <c r="H128" s="122">
        <v>0</v>
      </c>
      <c r="I128" s="122">
        <f t="shared" si="22"/>
        <v>0</v>
      </c>
      <c r="J128" s="122">
        <v>123</v>
      </c>
      <c r="K128" s="122">
        <f t="shared" si="23"/>
        <v>123</v>
      </c>
      <c r="L128" s="122">
        <v>15</v>
      </c>
      <c r="M128" s="122">
        <f t="shared" si="24"/>
        <v>0</v>
      </c>
      <c r="N128" s="122">
        <v>0</v>
      </c>
      <c r="O128" s="122">
        <f t="shared" si="25"/>
        <v>0</v>
      </c>
      <c r="P128" s="122">
        <v>6.7000000000000004E-2</v>
      </c>
      <c r="Q128" s="122">
        <f t="shared" si="26"/>
        <v>7.0000000000000007E-2</v>
      </c>
      <c r="R128" s="122"/>
      <c r="S128" s="122" t="s">
        <v>124</v>
      </c>
      <c r="T128" s="122" t="s">
        <v>125</v>
      </c>
      <c r="U128" s="122">
        <v>0.31</v>
      </c>
      <c r="V128" s="122">
        <f t="shared" si="27"/>
        <v>0.31</v>
      </c>
      <c r="W128" s="122"/>
      <c r="X128" s="122" t="s">
        <v>126</v>
      </c>
      <c r="Y128" s="117"/>
      <c r="Z128" s="117"/>
      <c r="AA128" s="117"/>
      <c r="AB128" s="117"/>
      <c r="AC128" s="117"/>
      <c r="AD128" s="117"/>
      <c r="AE128" s="117"/>
      <c r="AF128" s="117"/>
      <c r="AG128" s="117" t="s">
        <v>249</v>
      </c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</row>
    <row r="129" spans="1:60" outlineLevel="1" x14ac:dyDescent="0.25">
      <c r="A129" s="138">
        <v>67</v>
      </c>
      <c r="B129" s="139" t="s">
        <v>310</v>
      </c>
      <c r="C129" s="147" t="s">
        <v>311</v>
      </c>
      <c r="D129" s="140" t="s">
        <v>291</v>
      </c>
      <c r="E129" s="141">
        <v>5</v>
      </c>
      <c r="F129" s="142"/>
      <c r="G129" s="143">
        <f t="shared" si="21"/>
        <v>0</v>
      </c>
      <c r="H129" s="122">
        <v>124.58</v>
      </c>
      <c r="I129" s="122">
        <f t="shared" si="22"/>
        <v>622.9</v>
      </c>
      <c r="J129" s="122">
        <v>118.92</v>
      </c>
      <c r="K129" s="122">
        <f t="shared" si="23"/>
        <v>594.6</v>
      </c>
      <c r="L129" s="122">
        <v>15</v>
      </c>
      <c r="M129" s="122">
        <f t="shared" si="24"/>
        <v>0</v>
      </c>
      <c r="N129" s="122">
        <v>1.7000000000000001E-4</v>
      </c>
      <c r="O129" s="122">
        <f t="shared" si="25"/>
        <v>0</v>
      </c>
      <c r="P129" s="122">
        <v>0</v>
      </c>
      <c r="Q129" s="122">
        <f t="shared" si="26"/>
        <v>0</v>
      </c>
      <c r="R129" s="122"/>
      <c r="S129" s="122" t="s">
        <v>124</v>
      </c>
      <c r="T129" s="122" t="s">
        <v>125</v>
      </c>
      <c r="U129" s="122">
        <v>0.22700000000000001</v>
      </c>
      <c r="V129" s="122">
        <f t="shared" si="27"/>
        <v>1.1399999999999999</v>
      </c>
      <c r="W129" s="122"/>
      <c r="X129" s="122" t="s">
        <v>126</v>
      </c>
      <c r="Y129" s="117"/>
      <c r="Z129" s="117"/>
      <c r="AA129" s="117"/>
      <c r="AB129" s="117"/>
      <c r="AC129" s="117"/>
      <c r="AD129" s="117"/>
      <c r="AE129" s="117"/>
      <c r="AF129" s="117"/>
      <c r="AG129" s="117" t="s">
        <v>249</v>
      </c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</row>
    <row r="130" spans="1:60" outlineLevel="1" x14ac:dyDescent="0.25">
      <c r="A130" s="138">
        <v>68</v>
      </c>
      <c r="B130" s="139" t="s">
        <v>312</v>
      </c>
      <c r="C130" s="147" t="s">
        <v>313</v>
      </c>
      <c r="D130" s="140" t="s">
        <v>291</v>
      </c>
      <c r="E130" s="141">
        <v>2</v>
      </c>
      <c r="F130" s="142"/>
      <c r="G130" s="143">
        <f t="shared" si="21"/>
        <v>0</v>
      </c>
      <c r="H130" s="122">
        <v>192.95</v>
      </c>
      <c r="I130" s="122">
        <f t="shared" si="22"/>
        <v>385.9</v>
      </c>
      <c r="J130" s="122">
        <v>66.05</v>
      </c>
      <c r="K130" s="122">
        <f t="shared" si="23"/>
        <v>132.1</v>
      </c>
      <c r="L130" s="122">
        <v>15</v>
      </c>
      <c r="M130" s="122">
        <f t="shared" si="24"/>
        <v>0</v>
      </c>
      <c r="N130" s="122">
        <v>2.4000000000000001E-4</v>
      </c>
      <c r="O130" s="122">
        <f t="shared" si="25"/>
        <v>0</v>
      </c>
      <c r="P130" s="122">
        <v>0</v>
      </c>
      <c r="Q130" s="122">
        <f t="shared" si="26"/>
        <v>0</v>
      </c>
      <c r="R130" s="122"/>
      <c r="S130" s="122" t="s">
        <v>124</v>
      </c>
      <c r="T130" s="122" t="s">
        <v>125</v>
      </c>
      <c r="U130" s="122">
        <v>0.124</v>
      </c>
      <c r="V130" s="122">
        <f t="shared" si="27"/>
        <v>0.25</v>
      </c>
      <c r="W130" s="122"/>
      <c r="X130" s="122" t="s">
        <v>126</v>
      </c>
      <c r="Y130" s="117"/>
      <c r="Z130" s="117"/>
      <c r="AA130" s="117"/>
      <c r="AB130" s="117"/>
      <c r="AC130" s="117"/>
      <c r="AD130" s="117"/>
      <c r="AE130" s="117"/>
      <c r="AF130" s="117"/>
      <c r="AG130" s="117" t="s">
        <v>249</v>
      </c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</row>
    <row r="131" spans="1:60" ht="20.399999999999999" outlineLevel="1" x14ac:dyDescent="0.25">
      <c r="A131" s="138">
        <v>69</v>
      </c>
      <c r="B131" s="139" t="s">
        <v>314</v>
      </c>
      <c r="C131" s="147" t="s">
        <v>315</v>
      </c>
      <c r="D131" s="140" t="s">
        <v>143</v>
      </c>
      <c r="E131" s="141">
        <v>1</v>
      </c>
      <c r="F131" s="142"/>
      <c r="G131" s="143">
        <f t="shared" si="21"/>
        <v>0</v>
      </c>
      <c r="H131" s="122">
        <v>1962.33</v>
      </c>
      <c r="I131" s="122">
        <f t="shared" si="22"/>
        <v>1962.33</v>
      </c>
      <c r="J131" s="122">
        <v>262.67</v>
      </c>
      <c r="K131" s="122">
        <f t="shared" si="23"/>
        <v>262.67</v>
      </c>
      <c r="L131" s="122">
        <v>15</v>
      </c>
      <c r="M131" s="122">
        <f t="shared" si="24"/>
        <v>0</v>
      </c>
      <c r="N131" s="122">
        <v>1.64E-3</v>
      </c>
      <c r="O131" s="122">
        <f t="shared" si="25"/>
        <v>0</v>
      </c>
      <c r="P131" s="122">
        <v>0</v>
      </c>
      <c r="Q131" s="122">
        <f t="shared" si="26"/>
        <v>0</v>
      </c>
      <c r="R131" s="122"/>
      <c r="S131" s="122" t="s">
        <v>124</v>
      </c>
      <c r="T131" s="122" t="s">
        <v>125</v>
      </c>
      <c r="U131" s="122">
        <v>0.44500000000000001</v>
      </c>
      <c r="V131" s="122">
        <f t="shared" si="27"/>
        <v>0.45</v>
      </c>
      <c r="W131" s="122"/>
      <c r="X131" s="122" t="s">
        <v>126</v>
      </c>
      <c r="Y131" s="117"/>
      <c r="Z131" s="117"/>
      <c r="AA131" s="117"/>
      <c r="AB131" s="117"/>
      <c r="AC131" s="117"/>
      <c r="AD131" s="117"/>
      <c r="AE131" s="117"/>
      <c r="AF131" s="117"/>
      <c r="AG131" s="117" t="s">
        <v>127</v>
      </c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</row>
    <row r="132" spans="1:60" outlineLevel="1" x14ac:dyDescent="0.25">
      <c r="A132" s="138">
        <v>70</v>
      </c>
      <c r="B132" s="139" t="s">
        <v>316</v>
      </c>
      <c r="C132" s="147" t="s">
        <v>317</v>
      </c>
      <c r="D132" s="140" t="s">
        <v>143</v>
      </c>
      <c r="E132" s="141">
        <v>1</v>
      </c>
      <c r="F132" s="142"/>
      <c r="G132" s="143">
        <f t="shared" si="21"/>
        <v>0</v>
      </c>
      <c r="H132" s="122">
        <v>2023.95</v>
      </c>
      <c r="I132" s="122">
        <f t="shared" si="22"/>
        <v>2023.95</v>
      </c>
      <c r="J132" s="122">
        <v>251.05</v>
      </c>
      <c r="K132" s="122">
        <f t="shared" si="23"/>
        <v>251.05</v>
      </c>
      <c r="L132" s="122">
        <v>15</v>
      </c>
      <c r="M132" s="122">
        <f t="shared" si="24"/>
        <v>0</v>
      </c>
      <c r="N132" s="122">
        <v>8.4999999999999995E-4</v>
      </c>
      <c r="O132" s="122">
        <f t="shared" si="25"/>
        <v>0</v>
      </c>
      <c r="P132" s="122">
        <v>0</v>
      </c>
      <c r="Q132" s="122">
        <f t="shared" si="26"/>
        <v>0</v>
      </c>
      <c r="R132" s="122"/>
      <c r="S132" s="122" t="s">
        <v>124</v>
      </c>
      <c r="T132" s="122" t="s">
        <v>125</v>
      </c>
      <c r="U132" s="122">
        <v>0.48499999999999999</v>
      </c>
      <c r="V132" s="122">
        <f t="shared" si="27"/>
        <v>0.49</v>
      </c>
      <c r="W132" s="122"/>
      <c r="X132" s="122" t="s">
        <v>126</v>
      </c>
      <c r="Y132" s="117"/>
      <c r="Z132" s="117"/>
      <c r="AA132" s="117"/>
      <c r="AB132" s="117"/>
      <c r="AC132" s="117"/>
      <c r="AD132" s="117"/>
      <c r="AE132" s="117"/>
      <c r="AF132" s="117"/>
      <c r="AG132" s="117" t="s">
        <v>249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</row>
    <row r="133" spans="1:60" outlineLevel="1" x14ac:dyDescent="0.25">
      <c r="A133" s="138">
        <v>71</v>
      </c>
      <c r="B133" s="139" t="s">
        <v>318</v>
      </c>
      <c r="C133" s="147" t="s">
        <v>319</v>
      </c>
      <c r="D133" s="140" t="s">
        <v>143</v>
      </c>
      <c r="E133" s="141">
        <v>2</v>
      </c>
      <c r="F133" s="142"/>
      <c r="G133" s="143">
        <f t="shared" si="21"/>
        <v>0</v>
      </c>
      <c r="H133" s="122">
        <v>6.63</v>
      </c>
      <c r="I133" s="122">
        <f t="shared" si="22"/>
        <v>13.26</v>
      </c>
      <c r="J133" s="122">
        <v>224.87</v>
      </c>
      <c r="K133" s="122">
        <f t="shared" si="23"/>
        <v>449.74</v>
      </c>
      <c r="L133" s="122">
        <v>15</v>
      </c>
      <c r="M133" s="122">
        <f t="shared" si="24"/>
        <v>0</v>
      </c>
      <c r="N133" s="122">
        <v>4.0000000000000003E-5</v>
      </c>
      <c r="O133" s="122">
        <f t="shared" si="25"/>
        <v>0</v>
      </c>
      <c r="P133" s="122">
        <v>0</v>
      </c>
      <c r="Q133" s="122">
        <f t="shared" si="26"/>
        <v>0</v>
      </c>
      <c r="R133" s="122"/>
      <c r="S133" s="122" t="s">
        <v>124</v>
      </c>
      <c r="T133" s="122" t="s">
        <v>125</v>
      </c>
      <c r="U133" s="122">
        <v>0.44500000000000001</v>
      </c>
      <c r="V133" s="122">
        <f t="shared" si="27"/>
        <v>0.89</v>
      </c>
      <c r="W133" s="122"/>
      <c r="X133" s="122" t="s">
        <v>126</v>
      </c>
      <c r="Y133" s="117"/>
      <c r="Z133" s="117"/>
      <c r="AA133" s="117"/>
      <c r="AB133" s="117"/>
      <c r="AC133" s="117"/>
      <c r="AD133" s="117"/>
      <c r="AE133" s="117"/>
      <c r="AF133" s="117"/>
      <c r="AG133" s="117" t="s">
        <v>249</v>
      </c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0" outlineLevel="1" x14ac:dyDescent="0.25">
      <c r="A134" s="138">
        <v>72</v>
      </c>
      <c r="B134" s="139" t="s">
        <v>320</v>
      </c>
      <c r="C134" s="147" t="s">
        <v>321</v>
      </c>
      <c r="D134" s="140" t="s">
        <v>291</v>
      </c>
      <c r="E134" s="141">
        <v>3</v>
      </c>
      <c r="F134" s="142"/>
      <c r="G134" s="143">
        <f t="shared" si="21"/>
        <v>0</v>
      </c>
      <c r="H134" s="122">
        <v>0</v>
      </c>
      <c r="I134" s="122">
        <f t="shared" si="22"/>
        <v>0</v>
      </c>
      <c r="J134" s="122">
        <v>86</v>
      </c>
      <c r="K134" s="122">
        <f t="shared" si="23"/>
        <v>258</v>
      </c>
      <c r="L134" s="122">
        <v>15</v>
      </c>
      <c r="M134" s="122">
        <f t="shared" si="24"/>
        <v>0</v>
      </c>
      <c r="N134" s="122">
        <v>0</v>
      </c>
      <c r="O134" s="122">
        <f t="shared" si="25"/>
        <v>0</v>
      </c>
      <c r="P134" s="122">
        <v>1.56E-3</v>
      </c>
      <c r="Q134" s="122">
        <f t="shared" si="26"/>
        <v>0</v>
      </c>
      <c r="R134" s="122"/>
      <c r="S134" s="122" t="s">
        <v>124</v>
      </c>
      <c r="T134" s="122" t="s">
        <v>125</v>
      </c>
      <c r="U134" s="122">
        <v>0.217</v>
      </c>
      <c r="V134" s="122">
        <f t="shared" si="27"/>
        <v>0.65</v>
      </c>
      <c r="W134" s="122"/>
      <c r="X134" s="122" t="s">
        <v>126</v>
      </c>
      <c r="Y134" s="117"/>
      <c r="Z134" s="117"/>
      <c r="AA134" s="117"/>
      <c r="AB134" s="117"/>
      <c r="AC134" s="117"/>
      <c r="AD134" s="117"/>
      <c r="AE134" s="117"/>
      <c r="AF134" s="117"/>
      <c r="AG134" s="117" t="s">
        <v>249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</row>
    <row r="135" spans="1:60" outlineLevel="1" x14ac:dyDescent="0.25">
      <c r="A135" s="138">
        <v>73</v>
      </c>
      <c r="B135" s="139" t="s">
        <v>322</v>
      </c>
      <c r="C135" s="147" t="s">
        <v>323</v>
      </c>
      <c r="D135" s="140" t="s">
        <v>291</v>
      </c>
      <c r="E135" s="141">
        <v>1</v>
      </c>
      <c r="F135" s="142"/>
      <c r="G135" s="143">
        <f t="shared" si="21"/>
        <v>0</v>
      </c>
      <c r="H135" s="122">
        <v>68.03</v>
      </c>
      <c r="I135" s="122">
        <f t="shared" si="22"/>
        <v>68.03</v>
      </c>
      <c r="J135" s="122">
        <v>276.97000000000003</v>
      </c>
      <c r="K135" s="122">
        <f t="shared" si="23"/>
        <v>276.97000000000003</v>
      </c>
      <c r="L135" s="122">
        <v>15</v>
      </c>
      <c r="M135" s="122">
        <f t="shared" si="24"/>
        <v>0</v>
      </c>
      <c r="N135" s="122">
        <v>1.2E-4</v>
      </c>
      <c r="O135" s="122">
        <f t="shared" si="25"/>
        <v>0</v>
      </c>
      <c r="P135" s="122">
        <v>0</v>
      </c>
      <c r="Q135" s="122">
        <f t="shared" si="26"/>
        <v>0</v>
      </c>
      <c r="R135" s="122"/>
      <c r="S135" s="122" t="s">
        <v>124</v>
      </c>
      <c r="T135" s="122" t="s">
        <v>125</v>
      </c>
      <c r="U135" s="122">
        <v>0.51700000000000002</v>
      </c>
      <c r="V135" s="122">
        <f t="shared" si="27"/>
        <v>0.52</v>
      </c>
      <c r="W135" s="122"/>
      <c r="X135" s="122" t="s">
        <v>126</v>
      </c>
      <c r="Y135" s="117"/>
      <c r="Z135" s="117"/>
      <c r="AA135" s="117"/>
      <c r="AB135" s="117"/>
      <c r="AC135" s="117"/>
      <c r="AD135" s="117"/>
      <c r="AE135" s="117"/>
      <c r="AF135" s="117"/>
      <c r="AG135" s="117" t="s">
        <v>127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</row>
    <row r="136" spans="1:60" ht="20.399999999999999" outlineLevel="1" x14ac:dyDescent="0.25">
      <c r="A136" s="138">
        <v>74</v>
      </c>
      <c r="B136" s="139" t="s">
        <v>324</v>
      </c>
      <c r="C136" s="147" t="s">
        <v>325</v>
      </c>
      <c r="D136" s="140" t="s">
        <v>143</v>
      </c>
      <c r="E136" s="141">
        <v>1</v>
      </c>
      <c r="F136" s="142"/>
      <c r="G136" s="143">
        <f t="shared" si="21"/>
        <v>0</v>
      </c>
      <c r="H136" s="122">
        <v>428.81</v>
      </c>
      <c r="I136" s="122">
        <f t="shared" si="22"/>
        <v>428.81</v>
      </c>
      <c r="J136" s="122">
        <v>131.19</v>
      </c>
      <c r="K136" s="122">
        <f t="shared" si="23"/>
        <v>131.19</v>
      </c>
      <c r="L136" s="122">
        <v>15</v>
      </c>
      <c r="M136" s="122">
        <f t="shared" si="24"/>
        <v>0</v>
      </c>
      <c r="N136" s="122">
        <v>2.0000000000000001E-4</v>
      </c>
      <c r="O136" s="122">
        <f t="shared" si="25"/>
        <v>0</v>
      </c>
      <c r="P136" s="122">
        <v>0</v>
      </c>
      <c r="Q136" s="122">
        <f t="shared" si="26"/>
        <v>0</v>
      </c>
      <c r="R136" s="122"/>
      <c r="S136" s="122" t="s">
        <v>124</v>
      </c>
      <c r="T136" s="122" t="s">
        <v>125</v>
      </c>
      <c r="U136" s="122">
        <v>0.246</v>
      </c>
      <c r="V136" s="122">
        <f t="shared" si="27"/>
        <v>0.25</v>
      </c>
      <c r="W136" s="122"/>
      <c r="X136" s="122" t="s">
        <v>126</v>
      </c>
      <c r="Y136" s="117"/>
      <c r="Z136" s="117"/>
      <c r="AA136" s="117"/>
      <c r="AB136" s="117"/>
      <c r="AC136" s="117"/>
      <c r="AD136" s="117"/>
      <c r="AE136" s="117"/>
      <c r="AF136" s="117"/>
      <c r="AG136" s="117" t="s">
        <v>249</v>
      </c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0" outlineLevel="1" x14ac:dyDescent="0.25">
      <c r="A137" s="138">
        <v>75</v>
      </c>
      <c r="B137" s="139" t="s">
        <v>326</v>
      </c>
      <c r="C137" s="147" t="s">
        <v>327</v>
      </c>
      <c r="D137" s="140" t="s">
        <v>143</v>
      </c>
      <c r="E137" s="141">
        <v>1</v>
      </c>
      <c r="F137" s="142"/>
      <c r="G137" s="143">
        <f t="shared" si="21"/>
        <v>0</v>
      </c>
      <c r="H137" s="122">
        <v>351.6</v>
      </c>
      <c r="I137" s="122">
        <f t="shared" si="22"/>
        <v>351.6</v>
      </c>
      <c r="J137" s="122">
        <v>130.9</v>
      </c>
      <c r="K137" s="122">
        <f t="shared" si="23"/>
        <v>130.9</v>
      </c>
      <c r="L137" s="122">
        <v>15</v>
      </c>
      <c r="M137" s="122">
        <f t="shared" si="24"/>
        <v>0</v>
      </c>
      <c r="N137" s="122">
        <v>2.5999999999999998E-4</v>
      </c>
      <c r="O137" s="122">
        <f t="shared" si="25"/>
        <v>0</v>
      </c>
      <c r="P137" s="122">
        <v>0</v>
      </c>
      <c r="Q137" s="122">
        <f t="shared" si="26"/>
        <v>0</v>
      </c>
      <c r="R137" s="122"/>
      <c r="S137" s="122" t="s">
        <v>124</v>
      </c>
      <c r="T137" s="122" t="s">
        <v>125</v>
      </c>
      <c r="U137" s="122">
        <v>0.246</v>
      </c>
      <c r="V137" s="122">
        <f t="shared" si="27"/>
        <v>0.25</v>
      </c>
      <c r="W137" s="122"/>
      <c r="X137" s="122" t="s">
        <v>126</v>
      </c>
      <c r="Y137" s="117"/>
      <c r="Z137" s="117"/>
      <c r="AA137" s="117"/>
      <c r="AB137" s="117"/>
      <c r="AC137" s="117"/>
      <c r="AD137" s="117"/>
      <c r="AE137" s="117"/>
      <c r="AF137" s="117"/>
      <c r="AG137" s="117" t="s">
        <v>249</v>
      </c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</row>
    <row r="138" spans="1:60" outlineLevel="1" x14ac:dyDescent="0.25">
      <c r="A138" s="138">
        <v>76</v>
      </c>
      <c r="B138" s="139" t="s">
        <v>328</v>
      </c>
      <c r="C138" s="147" t="s">
        <v>329</v>
      </c>
      <c r="D138" s="140" t="s">
        <v>143</v>
      </c>
      <c r="E138" s="141">
        <v>1</v>
      </c>
      <c r="F138" s="142"/>
      <c r="G138" s="143">
        <f t="shared" si="21"/>
        <v>0</v>
      </c>
      <c r="H138" s="122">
        <v>237.39</v>
      </c>
      <c r="I138" s="122">
        <f t="shared" si="22"/>
        <v>237.39</v>
      </c>
      <c r="J138" s="122">
        <v>130.11000000000001</v>
      </c>
      <c r="K138" s="122">
        <f t="shared" si="23"/>
        <v>130.11000000000001</v>
      </c>
      <c r="L138" s="122">
        <v>15</v>
      </c>
      <c r="M138" s="122">
        <f t="shared" si="24"/>
        <v>0</v>
      </c>
      <c r="N138" s="122">
        <v>2.0000000000000001E-4</v>
      </c>
      <c r="O138" s="122">
        <f t="shared" si="25"/>
        <v>0</v>
      </c>
      <c r="P138" s="122">
        <v>0</v>
      </c>
      <c r="Q138" s="122">
        <f t="shared" si="26"/>
        <v>0</v>
      </c>
      <c r="R138" s="122"/>
      <c r="S138" s="122" t="s">
        <v>124</v>
      </c>
      <c r="T138" s="122" t="s">
        <v>125</v>
      </c>
      <c r="U138" s="122">
        <v>0.246</v>
      </c>
      <c r="V138" s="122">
        <f t="shared" si="27"/>
        <v>0.25</v>
      </c>
      <c r="W138" s="122"/>
      <c r="X138" s="122" t="s">
        <v>126</v>
      </c>
      <c r="Y138" s="117"/>
      <c r="Z138" s="117"/>
      <c r="AA138" s="117"/>
      <c r="AB138" s="117"/>
      <c r="AC138" s="117"/>
      <c r="AD138" s="117"/>
      <c r="AE138" s="117"/>
      <c r="AF138" s="117"/>
      <c r="AG138" s="117" t="s">
        <v>249</v>
      </c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</row>
    <row r="139" spans="1:60" outlineLevel="1" x14ac:dyDescent="0.25">
      <c r="A139" s="132">
        <v>77</v>
      </c>
      <c r="B139" s="133" t="s">
        <v>330</v>
      </c>
      <c r="C139" s="145" t="s">
        <v>331</v>
      </c>
      <c r="D139" s="134" t="s">
        <v>134</v>
      </c>
      <c r="E139" s="135">
        <v>0.36</v>
      </c>
      <c r="F139" s="136"/>
      <c r="G139" s="137">
        <f t="shared" si="21"/>
        <v>0</v>
      </c>
      <c r="H139" s="122">
        <v>28.26</v>
      </c>
      <c r="I139" s="122">
        <f t="shared" si="22"/>
        <v>10.17</v>
      </c>
      <c r="J139" s="122">
        <v>1077.74</v>
      </c>
      <c r="K139" s="122">
        <f t="shared" si="23"/>
        <v>387.99</v>
      </c>
      <c r="L139" s="122">
        <v>15</v>
      </c>
      <c r="M139" s="122">
        <f t="shared" si="24"/>
        <v>0</v>
      </c>
      <c r="N139" s="122">
        <v>8.0000000000000007E-5</v>
      </c>
      <c r="O139" s="122">
        <f t="shared" si="25"/>
        <v>0</v>
      </c>
      <c r="P139" s="122">
        <v>0</v>
      </c>
      <c r="Q139" s="122">
        <f t="shared" si="26"/>
        <v>0</v>
      </c>
      <c r="R139" s="122"/>
      <c r="S139" s="122" t="s">
        <v>124</v>
      </c>
      <c r="T139" s="122" t="s">
        <v>125</v>
      </c>
      <c r="U139" s="122">
        <v>2.1</v>
      </c>
      <c r="V139" s="122">
        <f t="shared" si="27"/>
        <v>0.76</v>
      </c>
      <c r="W139" s="122"/>
      <c r="X139" s="122" t="s">
        <v>126</v>
      </c>
      <c r="Y139" s="117"/>
      <c r="Z139" s="117"/>
      <c r="AA139" s="117"/>
      <c r="AB139" s="117"/>
      <c r="AC139" s="117"/>
      <c r="AD139" s="117"/>
      <c r="AE139" s="117"/>
      <c r="AF139" s="117"/>
      <c r="AG139" s="117" t="s">
        <v>249</v>
      </c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</row>
    <row r="140" spans="1:60" outlineLevel="1" x14ac:dyDescent="0.25">
      <c r="A140" s="120"/>
      <c r="B140" s="121"/>
      <c r="C140" s="146" t="s">
        <v>332</v>
      </c>
      <c r="D140" s="123"/>
      <c r="E140" s="124">
        <v>0.36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17"/>
      <c r="Z140" s="117"/>
      <c r="AA140" s="117"/>
      <c r="AB140" s="117"/>
      <c r="AC140" s="117"/>
      <c r="AD140" s="117"/>
      <c r="AE140" s="117"/>
      <c r="AF140" s="117"/>
      <c r="AG140" s="117" t="s">
        <v>129</v>
      </c>
      <c r="AH140" s="117">
        <v>0</v>
      </c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</row>
    <row r="141" spans="1:60" ht="30.6" outlineLevel="1" x14ac:dyDescent="0.25">
      <c r="A141" s="138">
        <v>78</v>
      </c>
      <c r="B141" s="139" t="s">
        <v>333</v>
      </c>
      <c r="C141" s="147" t="s">
        <v>334</v>
      </c>
      <c r="D141" s="140" t="s">
        <v>143</v>
      </c>
      <c r="E141" s="141">
        <v>1</v>
      </c>
      <c r="F141" s="142"/>
      <c r="G141" s="143">
        <f t="shared" ref="G141:G147" si="28">ROUND(E141*F141,2)</f>
        <v>0</v>
      </c>
      <c r="H141" s="122">
        <v>5500</v>
      </c>
      <c r="I141" s="122">
        <f t="shared" ref="I141:I147" si="29">ROUND(E141*H141,2)</f>
        <v>5500</v>
      </c>
      <c r="J141" s="122">
        <v>0</v>
      </c>
      <c r="K141" s="122">
        <f t="shared" ref="K141:K147" si="30">ROUND(E141*J141,2)</f>
        <v>0</v>
      </c>
      <c r="L141" s="122">
        <v>15</v>
      </c>
      <c r="M141" s="122">
        <f t="shared" ref="M141:M147" si="31">G141*(1+L141/100)</f>
        <v>0</v>
      </c>
      <c r="N141" s="122">
        <v>0.1</v>
      </c>
      <c r="O141" s="122">
        <f t="shared" ref="O141:O147" si="32">ROUND(E141*N141,2)</f>
        <v>0.1</v>
      </c>
      <c r="P141" s="122">
        <v>0</v>
      </c>
      <c r="Q141" s="122">
        <f t="shared" ref="Q141:Q147" si="33">ROUND(E141*P141,2)</f>
        <v>0</v>
      </c>
      <c r="R141" s="122"/>
      <c r="S141" s="122" t="s">
        <v>153</v>
      </c>
      <c r="T141" s="122" t="s">
        <v>125</v>
      </c>
      <c r="U141" s="122">
        <v>0</v>
      </c>
      <c r="V141" s="122">
        <f t="shared" ref="V141:V147" si="34">ROUND(E141*U141,2)</f>
        <v>0</v>
      </c>
      <c r="W141" s="122"/>
      <c r="X141" s="122" t="s">
        <v>335</v>
      </c>
      <c r="Y141" s="117"/>
      <c r="Z141" s="117"/>
      <c r="AA141" s="117"/>
      <c r="AB141" s="117"/>
      <c r="AC141" s="117"/>
      <c r="AD141" s="117"/>
      <c r="AE141" s="117"/>
      <c r="AF141" s="117"/>
      <c r="AG141" s="117" t="s">
        <v>336</v>
      </c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</row>
    <row r="142" spans="1:60" ht="20.399999999999999" outlineLevel="1" x14ac:dyDescent="0.25">
      <c r="A142" s="138">
        <v>79</v>
      </c>
      <c r="B142" s="139" t="s">
        <v>337</v>
      </c>
      <c r="C142" s="147" t="s">
        <v>338</v>
      </c>
      <c r="D142" s="140" t="s">
        <v>143</v>
      </c>
      <c r="E142" s="141">
        <v>1</v>
      </c>
      <c r="F142" s="142"/>
      <c r="G142" s="143">
        <f t="shared" si="28"/>
        <v>0</v>
      </c>
      <c r="H142" s="122">
        <v>1670</v>
      </c>
      <c r="I142" s="122">
        <f t="shared" si="29"/>
        <v>1670</v>
      </c>
      <c r="J142" s="122">
        <v>0</v>
      </c>
      <c r="K142" s="122">
        <f t="shared" si="30"/>
        <v>0</v>
      </c>
      <c r="L142" s="122">
        <v>15</v>
      </c>
      <c r="M142" s="122">
        <f t="shared" si="31"/>
        <v>0</v>
      </c>
      <c r="N142" s="122">
        <v>8.0000000000000004E-4</v>
      </c>
      <c r="O142" s="122">
        <f t="shared" si="32"/>
        <v>0</v>
      </c>
      <c r="P142" s="122">
        <v>0</v>
      </c>
      <c r="Q142" s="122">
        <f t="shared" si="33"/>
        <v>0</v>
      </c>
      <c r="R142" s="122" t="s">
        <v>160</v>
      </c>
      <c r="S142" s="122" t="s">
        <v>124</v>
      </c>
      <c r="T142" s="122" t="s">
        <v>125</v>
      </c>
      <c r="U142" s="122">
        <v>0</v>
      </c>
      <c r="V142" s="122">
        <f t="shared" si="34"/>
        <v>0</v>
      </c>
      <c r="W142" s="122"/>
      <c r="X142" s="122" t="s">
        <v>154</v>
      </c>
      <c r="Y142" s="117"/>
      <c r="Z142" s="117"/>
      <c r="AA142" s="117"/>
      <c r="AB142" s="117"/>
      <c r="AC142" s="117"/>
      <c r="AD142" s="117"/>
      <c r="AE142" s="117"/>
      <c r="AF142" s="117"/>
      <c r="AG142" s="117" t="s">
        <v>339</v>
      </c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</row>
    <row r="143" spans="1:60" outlineLevel="1" x14ac:dyDescent="0.25">
      <c r="A143" s="138">
        <v>80</v>
      </c>
      <c r="B143" s="139" t="s">
        <v>340</v>
      </c>
      <c r="C143" s="147" t="s">
        <v>341</v>
      </c>
      <c r="D143" s="140" t="s">
        <v>143</v>
      </c>
      <c r="E143" s="141">
        <v>1</v>
      </c>
      <c r="F143" s="142"/>
      <c r="G143" s="143">
        <f t="shared" si="28"/>
        <v>0</v>
      </c>
      <c r="H143" s="122">
        <v>398</v>
      </c>
      <c r="I143" s="122">
        <f t="shared" si="29"/>
        <v>398</v>
      </c>
      <c r="J143" s="122">
        <v>0</v>
      </c>
      <c r="K143" s="122">
        <f t="shared" si="30"/>
        <v>0</v>
      </c>
      <c r="L143" s="122">
        <v>15</v>
      </c>
      <c r="M143" s="122">
        <f t="shared" si="31"/>
        <v>0</v>
      </c>
      <c r="N143" s="122">
        <v>2.0000000000000001E-4</v>
      </c>
      <c r="O143" s="122">
        <f t="shared" si="32"/>
        <v>0</v>
      </c>
      <c r="P143" s="122">
        <v>0</v>
      </c>
      <c r="Q143" s="122">
        <f t="shared" si="33"/>
        <v>0</v>
      </c>
      <c r="R143" s="122" t="s">
        <v>160</v>
      </c>
      <c r="S143" s="122" t="s">
        <v>124</v>
      </c>
      <c r="T143" s="122" t="s">
        <v>125</v>
      </c>
      <c r="U143" s="122">
        <v>0</v>
      </c>
      <c r="V143" s="122">
        <f t="shared" si="34"/>
        <v>0</v>
      </c>
      <c r="W143" s="122"/>
      <c r="X143" s="122" t="s">
        <v>154</v>
      </c>
      <c r="Y143" s="117"/>
      <c r="Z143" s="117"/>
      <c r="AA143" s="117"/>
      <c r="AB143" s="117"/>
      <c r="AC143" s="117"/>
      <c r="AD143" s="117"/>
      <c r="AE143" s="117"/>
      <c r="AF143" s="117"/>
      <c r="AG143" s="117" t="s">
        <v>155</v>
      </c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</row>
    <row r="144" spans="1:60" outlineLevel="1" x14ac:dyDescent="0.25">
      <c r="A144" s="138">
        <v>81</v>
      </c>
      <c r="B144" s="139" t="s">
        <v>342</v>
      </c>
      <c r="C144" s="147" t="s">
        <v>343</v>
      </c>
      <c r="D144" s="140" t="s">
        <v>143</v>
      </c>
      <c r="E144" s="141">
        <v>1</v>
      </c>
      <c r="F144" s="142"/>
      <c r="G144" s="143">
        <f t="shared" si="28"/>
        <v>0</v>
      </c>
      <c r="H144" s="122">
        <v>4550</v>
      </c>
      <c r="I144" s="122">
        <f t="shared" si="29"/>
        <v>4550</v>
      </c>
      <c r="J144" s="122">
        <v>0</v>
      </c>
      <c r="K144" s="122">
        <f t="shared" si="30"/>
        <v>0</v>
      </c>
      <c r="L144" s="122">
        <v>15</v>
      </c>
      <c r="M144" s="122">
        <f t="shared" si="31"/>
        <v>0</v>
      </c>
      <c r="N144" s="122">
        <v>4.5999999999999999E-2</v>
      </c>
      <c r="O144" s="122">
        <f t="shared" si="32"/>
        <v>0.05</v>
      </c>
      <c r="P144" s="122">
        <v>0</v>
      </c>
      <c r="Q144" s="122">
        <f t="shared" si="33"/>
        <v>0</v>
      </c>
      <c r="R144" s="122"/>
      <c r="S144" s="122" t="s">
        <v>153</v>
      </c>
      <c r="T144" s="122" t="s">
        <v>125</v>
      </c>
      <c r="U144" s="122">
        <v>0</v>
      </c>
      <c r="V144" s="122">
        <f t="shared" si="34"/>
        <v>0</v>
      </c>
      <c r="W144" s="122"/>
      <c r="X144" s="122" t="s">
        <v>154</v>
      </c>
      <c r="Y144" s="117"/>
      <c r="Z144" s="117"/>
      <c r="AA144" s="117"/>
      <c r="AB144" s="117"/>
      <c r="AC144" s="117"/>
      <c r="AD144" s="117"/>
      <c r="AE144" s="117"/>
      <c r="AF144" s="117"/>
      <c r="AG144" s="117" t="s">
        <v>339</v>
      </c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</row>
    <row r="145" spans="1:60" outlineLevel="1" x14ac:dyDescent="0.25">
      <c r="A145" s="138">
        <v>82</v>
      </c>
      <c r="B145" s="139" t="s">
        <v>344</v>
      </c>
      <c r="C145" s="147" t="s">
        <v>345</v>
      </c>
      <c r="D145" s="140" t="s">
        <v>143</v>
      </c>
      <c r="E145" s="141">
        <v>1</v>
      </c>
      <c r="F145" s="142"/>
      <c r="G145" s="143">
        <f t="shared" si="28"/>
        <v>0</v>
      </c>
      <c r="H145" s="122">
        <v>850</v>
      </c>
      <c r="I145" s="122">
        <f t="shared" si="29"/>
        <v>850</v>
      </c>
      <c r="J145" s="122">
        <v>0</v>
      </c>
      <c r="K145" s="122">
        <f t="shared" si="30"/>
        <v>0</v>
      </c>
      <c r="L145" s="122">
        <v>15</v>
      </c>
      <c r="M145" s="122">
        <f t="shared" si="31"/>
        <v>0</v>
      </c>
      <c r="N145" s="122">
        <v>0.01</v>
      </c>
      <c r="O145" s="122">
        <f t="shared" si="32"/>
        <v>0.01</v>
      </c>
      <c r="P145" s="122">
        <v>0</v>
      </c>
      <c r="Q145" s="122">
        <f t="shared" si="33"/>
        <v>0</v>
      </c>
      <c r="R145" s="122"/>
      <c r="S145" s="122" t="s">
        <v>153</v>
      </c>
      <c r="T145" s="122" t="s">
        <v>125</v>
      </c>
      <c r="U145" s="122">
        <v>0</v>
      </c>
      <c r="V145" s="122">
        <f t="shared" si="34"/>
        <v>0</v>
      </c>
      <c r="W145" s="122"/>
      <c r="X145" s="122" t="s">
        <v>154</v>
      </c>
      <c r="Y145" s="117"/>
      <c r="Z145" s="117"/>
      <c r="AA145" s="117"/>
      <c r="AB145" s="117"/>
      <c r="AC145" s="117"/>
      <c r="AD145" s="117"/>
      <c r="AE145" s="117"/>
      <c r="AF145" s="117"/>
      <c r="AG145" s="117" t="s">
        <v>339</v>
      </c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</row>
    <row r="146" spans="1:60" ht="20.399999999999999" outlineLevel="1" x14ac:dyDescent="0.25">
      <c r="A146" s="138">
        <v>83</v>
      </c>
      <c r="B146" s="139" t="s">
        <v>346</v>
      </c>
      <c r="C146" s="147" t="s">
        <v>347</v>
      </c>
      <c r="D146" s="140" t="s">
        <v>143</v>
      </c>
      <c r="E146" s="141">
        <v>1</v>
      </c>
      <c r="F146" s="142"/>
      <c r="G146" s="143">
        <f t="shared" si="28"/>
        <v>0</v>
      </c>
      <c r="H146" s="122">
        <v>1073</v>
      </c>
      <c r="I146" s="122">
        <f t="shared" si="29"/>
        <v>1073</v>
      </c>
      <c r="J146" s="122">
        <v>0</v>
      </c>
      <c r="K146" s="122">
        <f t="shared" si="30"/>
        <v>0</v>
      </c>
      <c r="L146" s="122">
        <v>15</v>
      </c>
      <c r="M146" s="122">
        <f t="shared" si="31"/>
        <v>0</v>
      </c>
      <c r="N146" s="122">
        <v>1.2999999999999999E-2</v>
      </c>
      <c r="O146" s="122">
        <f t="shared" si="32"/>
        <v>0.01</v>
      </c>
      <c r="P146" s="122">
        <v>0</v>
      </c>
      <c r="Q146" s="122">
        <f t="shared" si="33"/>
        <v>0</v>
      </c>
      <c r="R146" s="122" t="s">
        <v>160</v>
      </c>
      <c r="S146" s="122" t="s">
        <v>124</v>
      </c>
      <c r="T146" s="122" t="s">
        <v>125</v>
      </c>
      <c r="U146" s="122">
        <v>0</v>
      </c>
      <c r="V146" s="122">
        <f t="shared" si="34"/>
        <v>0</v>
      </c>
      <c r="W146" s="122"/>
      <c r="X146" s="122" t="s">
        <v>154</v>
      </c>
      <c r="Y146" s="117"/>
      <c r="Z146" s="117"/>
      <c r="AA146" s="117"/>
      <c r="AB146" s="117"/>
      <c r="AC146" s="117"/>
      <c r="AD146" s="117"/>
      <c r="AE146" s="117"/>
      <c r="AF146" s="117"/>
      <c r="AG146" s="117" t="s">
        <v>339</v>
      </c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</row>
    <row r="147" spans="1:60" outlineLevel="1" x14ac:dyDescent="0.25">
      <c r="A147" s="138">
        <v>84</v>
      </c>
      <c r="B147" s="139" t="s">
        <v>348</v>
      </c>
      <c r="C147" s="147" t="s">
        <v>349</v>
      </c>
      <c r="D147" s="140" t="s">
        <v>0</v>
      </c>
      <c r="E147" s="141">
        <v>365.34660000000002</v>
      </c>
      <c r="F147" s="142"/>
      <c r="G147" s="143">
        <f t="shared" si="28"/>
        <v>0</v>
      </c>
      <c r="H147" s="122">
        <v>0</v>
      </c>
      <c r="I147" s="122">
        <f t="shared" si="29"/>
        <v>0</v>
      </c>
      <c r="J147" s="122">
        <v>0.39</v>
      </c>
      <c r="K147" s="122">
        <f t="shared" si="30"/>
        <v>142.49</v>
      </c>
      <c r="L147" s="122">
        <v>15</v>
      </c>
      <c r="M147" s="122">
        <f t="shared" si="31"/>
        <v>0</v>
      </c>
      <c r="N147" s="122">
        <v>0</v>
      </c>
      <c r="O147" s="122">
        <f t="shared" si="32"/>
        <v>0</v>
      </c>
      <c r="P147" s="122">
        <v>0</v>
      </c>
      <c r="Q147" s="122">
        <f t="shared" si="33"/>
        <v>0</v>
      </c>
      <c r="R147" s="122"/>
      <c r="S147" s="122" t="s">
        <v>124</v>
      </c>
      <c r="T147" s="122" t="s">
        <v>125</v>
      </c>
      <c r="U147" s="122">
        <v>0</v>
      </c>
      <c r="V147" s="122">
        <f t="shared" si="34"/>
        <v>0</v>
      </c>
      <c r="W147" s="122"/>
      <c r="X147" s="122" t="s">
        <v>225</v>
      </c>
      <c r="Y147" s="117"/>
      <c r="Z147" s="117"/>
      <c r="AA147" s="117"/>
      <c r="AB147" s="117"/>
      <c r="AC147" s="117"/>
      <c r="AD147" s="117"/>
      <c r="AE147" s="117"/>
      <c r="AF147" s="117"/>
      <c r="AG147" s="117" t="s">
        <v>226</v>
      </c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</row>
    <row r="148" spans="1:60" x14ac:dyDescent="0.25">
      <c r="A148" s="126" t="s">
        <v>119</v>
      </c>
      <c r="B148" s="127" t="s">
        <v>72</v>
      </c>
      <c r="C148" s="144" t="s">
        <v>73</v>
      </c>
      <c r="D148" s="128"/>
      <c r="E148" s="129"/>
      <c r="F148" s="130"/>
      <c r="G148" s="131">
        <f>SUMIF(AG149:AG154,"&lt;&gt;NOR",G149:G154)</f>
        <v>0</v>
      </c>
      <c r="H148" s="125"/>
      <c r="I148" s="125">
        <f>SUM(I149:I154)</f>
        <v>1788</v>
      </c>
      <c r="J148" s="125"/>
      <c r="K148" s="125">
        <f>SUM(K149:K154)</f>
        <v>1716.94</v>
      </c>
      <c r="L148" s="125"/>
      <c r="M148" s="125">
        <f>SUM(M149:M154)</f>
        <v>0</v>
      </c>
      <c r="N148" s="125"/>
      <c r="O148" s="125">
        <f>SUM(O149:O154)</f>
        <v>0</v>
      </c>
      <c r="P148" s="125"/>
      <c r="Q148" s="125">
        <f>SUM(Q149:Q154)</f>
        <v>0</v>
      </c>
      <c r="R148" s="125"/>
      <c r="S148" s="125"/>
      <c r="T148" s="125"/>
      <c r="U148" s="125"/>
      <c r="V148" s="125">
        <f>SUM(V149:V154)</f>
        <v>3.48</v>
      </c>
      <c r="W148" s="125"/>
      <c r="X148" s="125"/>
      <c r="AG148" t="s">
        <v>120</v>
      </c>
    </row>
    <row r="149" spans="1:60" outlineLevel="1" x14ac:dyDescent="0.25">
      <c r="A149" s="138">
        <v>85</v>
      </c>
      <c r="B149" s="139" t="s">
        <v>350</v>
      </c>
      <c r="C149" s="147" t="s">
        <v>351</v>
      </c>
      <c r="D149" s="140" t="s">
        <v>143</v>
      </c>
      <c r="E149" s="141">
        <v>2</v>
      </c>
      <c r="F149" s="142"/>
      <c r="G149" s="143">
        <f t="shared" ref="G149:G154" si="35">ROUND(E149*F149,2)</f>
        <v>0</v>
      </c>
      <c r="H149" s="122">
        <v>0</v>
      </c>
      <c r="I149" s="122">
        <f t="shared" ref="I149:I154" si="36">ROUND(E149*H149,2)</f>
        <v>0</v>
      </c>
      <c r="J149" s="122">
        <v>365.5</v>
      </c>
      <c r="K149" s="122">
        <f t="shared" ref="K149:K154" si="37">ROUND(E149*J149,2)</f>
        <v>731</v>
      </c>
      <c r="L149" s="122">
        <v>15</v>
      </c>
      <c r="M149" s="122">
        <f t="shared" ref="M149:M154" si="38">G149*(1+L149/100)</f>
        <v>0</v>
      </c>
      <c r="N149" s="122">
        <v>0</v>
      </c>
      <c r="O149" s="122">
        <f t="shared" ref="O149:O154" si="39">ROUND(E149*N149,2)</f>
        <v>0</v>
      </c>
      <c r="P149" s="122">
        <v>0</v>
      </c>
      <c r="Q149" s="122">
        <f t="shared" ref="Q149:Q154" si="40">ROUND(E149*P149,2)</f>
        <v>0</v>
      </c>
      <c r="R149" s="122"/>
      <c r="S149" s="122" t="s">
        <v>124</v>
      </c>
      <c r="T149" s="122" t="s">
        <v>125</v>
      </c>
      <c r="U149" s="122">
        <v>0.75</v>
      </c>
      <c r="V149" s="122">
        <f t="shared" ref="V149:V154" si="41">ROUND(E149*U149,2)</f>
        <v>1.5</v>
      </c>
      <c r="W149" s="122"/>
      <c r="X149" s="122" t="s">
        <v>126</v>
      </c>
      <c r="Y149" s="117"/>
      <c r="Z149" s="117"/>
      <c r="AA149" s="117"/>
      <c r="AB149" s="117"/>
      <c r="AC149" s="117"/>
      <c r="AD149" s="117"/>
      <c r="AE149" s="117"/>
      <c r="AF149" s="117"/>
      <c r="AG149" s="117" t="s">
        <v>127</v>
      </c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</row>
    <row r="150" spans="1:60" outlineLevel="1" x14ac:dyDescent="0.25">
      <c r="A150" s="138">
        <v>86</v>
      </c>
      <c r="B150" s="139" t="s">
        <v>352</v>
      </c>
      <c r="C150" s="147" t="s">
        <v>353</v>
      </c>
      <c r="D150" s="140" t="s">
        <v>143</v>
      </c>
      <c r="E150" s="141">
        <v>2</v>
      </c>
      <c r="F150" s="142"/>
      <c r="G150" s="143">
        <f t="shared" si="35"/>
        <v>0</v>
      </c>
      <c r="H150" s="122">
        <v>0</v>
      </c>
      <c r="I150" s="122">
        <f t="shared" si="36"/>
        <v>0</v>
      </c>
      <c r="J150" s="122">
        <v>238</v>
      </c>
      <c r="K150" s="122">
        <f t="shared" si="37"/>
        <v>476</v>
      </c>
      <c r="L150" s="122">
        <v>15</v>
      </c>
      <c r="M150" s="122">
        <f t="shared" si="38"/>
        <v>0</v>
      </c>
      <c r="N150" s="122">
        <v>0</v>
      </c>
      <c r="O150" s="122">
        <f t="shared" si="39"/>
        <v>0</v>
      </c>
      <c r="P150" s="122">
        <v>2E-3</v>
      </c>
      <c r="Q150" s="122">
        <f t="shared" si="40"/>
        <v>0</v>
      </c>
      <c r="R150" s="122"/>
      <c r="S150" s="122" t="s">
        <v>124</v>
      </c>
      <c r="T150" s="122" t="s">
        <v>125</v>
      </c>
      <c r="U150" s="122">
        <v>0.48749999999999999</v>
      </c>
      <c r="V150" s="122">
        <f t="shared" si="41"/>
        <v>0.98</v>
      </c>
      <c r="W150" s="122"/>
      <c r="X150" s="122" t="s">
        <v>126</v>
      </c>
      <c r="Y150" s="117"/>
      <c r="Z150" s="117"/>
      <c r="AA150" s="117"/>
      <c r="AB150" s="117"/>
      <c r="AC150" s="117"/>
      <c r="AD150" s="117"/>
      <c r="AE150" s="117"/>
      <c r="AF150" s="117"/>
      <c r="AG150" s="117" t="s">
        <v>127</v>
      </c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</row>
    <row r="151" spans="1:60" outlineLevel="1" x14ac:dyDescent="0.25">
      <c r="A151" s="138">
        <v>87</v>
      </c>
      <c r="B151" s="139" t="s">
        <v>354</v>
      </c>
      <c r="C151" s="147" t="s">
        <v>355</v>
      </c>
      <c r="D151" s="140" t="s">
        <v>143</v>
      </c>
      <c r="E151" s="141">
        <v>2</v>
      </c>
      <c r="F151" s="142"/>
      <c r="G151" s="143">
        <f t="shared" si="35"/>
        <v>0</v>
      </c>
      <c r="H151" s="122">
        <v>0</v>
      </c>
      <c r="I151" s="122">
        <f t="shared" si="36"/>
        <v>0</v>
      </c>
      <c r="J151" s="122">
        <v>244</v>
      </c>
      <c r="K151" s="122">
        <f t="shared" si="37"/>
        <v>488</v>
      </c>
      <c r="L151" s="122">
        <v>15</v>
      </c>
      <c r="M151" s="122">
        <f t="shared" si="38"/>
        <v>0</v>
      </c>
      <c r="N151" s="122">
        <v>0</v>
      </c>
      <c r="O151" s="122">
        <f t="shared" si="39"/>
        <v>0</v>
      </c>
      <c r="P151" s="122">
        <v>0</v>
      </c>
      <c r="Q151" s="122">
        <f t="shared" si="40"/>
        <v>0</v>
      </c>
      <c r="R151" s="122"/>
      <c r="S151" s="122" t="s">
        <v>124</v>
      </c>
      <c r="T151" s="122" t="s">
        <v>125</v>
      </c>
      <c r="U151" s="122">
        <v>0.5</v>
      </c>
      <c r="V151" s="122">
        <f t="shared" si="41"/>
        <v>1</v>
      </c>
      <c r="W151" s="122"/>
      <c r="X151" s="122" t="s">
        <v>126</v>
      </c>
      <c r="Y151" s="117"/>
      <c r="Z151" s="117"/>
      <c r="AA151" s="117"/>
      <c r="AB151" s="117"/>
      <c r="AC151" s="117"/>
      <c r="AD151" s="117"/>
      <c r="AE151" s="117"/>
      <c r="AF151" s="117"/>
      <c r="AG151" s="117" t="s">
        <v>127</v>
      </c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</row>
    <row r="152" spans="1:60" outlineLevel="1" x14ac:dyDescent="0.25">
      <c r="A152" s="138">
        <v>88</v>
      </c>
      <c r="B152" s="139" t="s">
        <v>356</v>
      </c>
      <c r="C152" s="147" t="s">
        <v>357</v>
      </c>
      <c r="D152" s="140" t="s">
        <v>143</v>
      </c>
      <c r="E152" s="141">
        <v>2</v>
      </c>
      <c r="F152" s="142"/>
      <c r="G152" s="143">
        <f t="shared" si="35"/>
        <v>0</v>
      </c>
      <c r="H152" s="122">
        <v>544</v>
      </c>
      <c r="I152" s="122">
        <f t="shared" si="36"/>
        <v>1088</v>
      </c>
      <c r="J152" s="122">
        <v>0</v>
      </c>
      <c r="K152" s="122">
        <f t="shared" si="37"/>
        <v>0</v>
      </c>
      <c r="L152" s="122">
        <v>15</v>
      </c>
      <c r="M152" s="122">
        <f t="shared" si="38"/>
        <v>0</v>
      </c>
      <c r="N152" s="122">
        <v>5.9000000000000003E-4</v>
      </c>
      <c r="O152" s="122">
        <f t="shared" si="39"/>
        <v>0</v>
      </c>
      <c r="P152" s="122">
        <v>0</v>
      </c>
      <c r="Q152" s="122">
        <f t="shared" si="40"/>
        <v>0</v>
      </c>
      <c r="R152" s="122" t="s">
        <v>160</v>
      </c>
      <c r="S152" s="122" t="s">
        <v>124</v>
      </c>
      <c r="T152" s="122" t="s">
        <v>125</v>
      </c>
      <c r="U152" s="122">
        <v>0</v>
      </c>
      <c r="V152" s="122">
        <f t="shared" si="41"/>
        <v>0</v>
      </c>
      <c r="W152" s="122"/>
      <c r="X152" s="122" t="s">
        <v>154</v>
      </c>
      <c r="Y152" s="117"/>
      <c r="Z152" s="117"/>
      <c r="AA152" s="117"/>
      <c r="AB152" s="117"/>
      <c r="AC152" s="117"/>
      <c r="AD152" s="117"/>
      <c r="AE152" s="117"/>
      <c r="AF152" s="117"/>
      <c r="AG152" s="117" t="s">
        <v>155</v>
      </c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</row>
    <row r="153" spans="1:60" outlineLevel="1" x14ac:dyDescent="0.25">
      <c r="A153" s="138">
        <v>89</v>
      </c>
      <c r="B153" s="139" t="s">
        <v>358</v>
      </c>
      <c r="C153" s="147" t="s">
        <v>359</v>
      </c>
      <c r="D153" s="140" t="s">
        <v>143</v>
      </c>
      <c r="E153" s="141">
        <v>2</v>
      </c>
      <c r="F153" s="142"/>
      <c r="G153" s="143">
        <f t="shared" si="35"/>
        <v>0</v>
      </c>
      <c r="H153" s="122">
        <v>350</v>
      </c>
      <c r="I153" s="122">
        <f t="shared" si="36"/>
        <v>700</v>
      </c>
      <c r="J153" s="122">
        <v>0</v>
      </c>
      <c r="K153" s="122">
        <f t="shared" si="37"/>
        <v>0</v>
      </c>
      <c r="L153" s="122">
        <v>15</v>
      </c>
      <c r="M153" s="122">
        <f t="shared" si="38"/>
        <v>0</v>
      </c>
      <c r="N153" s="122">
        <v>0</v>
      </c>
      <c r="O153" s="122">
        <f t="shared" si="39"/>
        <v>0</v>
      </c>
      <c r="P153" s="122">
        <v>0</v>
      </c>
      <c r="Q153" s="122">
        <f t="shared" si="40"/>
        <v>0</v>
      </c>
      <c r="R153" s="122"/>
      <c r="S153" s="122" t="s">
        <v>153</v>
      </c>
      <c r="T153" s="122" t="s">
        <v>125</v>
      </c>
      <c r="U153" s="122">
        <v>0</v>
      </c>
      <c r="V153" s="122">
        <f t="shared" si="41"/>
        <v>0</v>
      </c>
      <c r="W153" s="122"/>
      <c r="X153" s="122" t="s">
        <v>154</v>
      </c>
      <c r="Y153" s="117"/>
      <c r="Z153" s="117"/>
      <c r="AA153" s="117"/>
      <c r="AB153" s="117"/>
      <c r="AC153" s="117"/>
      <c r="AD153" s="117"/>
      <c r="AE153" s="117"/>
      <c r="AF153" s="117"/>
      <c r="AG153" s="117" t="s">
        <v>155</v>
      </c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</row>
    <row r="154" spans="1:60" outlineLevel="1" x14ac:dyDescent="0.25">
      <c r="A154" s="138">
        <v>90</v>
      </c>
      <c r="B154" s="139" t="s">
        <v>360</v>
      </c>
      <c r="C154" s="147" t="s">
        <v>361</v>
      </c>
      <c r="D154" s="140" t="s">
        <v>0</v>
      </c>
      <c r="E154" s="141">
        <v>34.83</v>
      </c>
      <c r="F154" s="142"/>
      <c r="G154" s="143">
        <f t="shared" si="35"/>
        <v>0</v>
      </c>
      <c r="H154" s="122">
        <v>0</v>
      </c>
      <c r="I154" s="122">
        <f t="shared" si="36"/>
        <v>0</v>
      </c>
      <c r="J154" s="122">
        <v>0.63</v>
      </c>
      <c r="K154" s="122">
        <f t="shared" si="37"/>
        <v>21.94</v>
      </c>
      <c r="L154" s="122">
        <v>15</v>
      </c>
      <c r="M154" s="122">
        <f t="shared" si="38"/>
        <v>0</v>
      </c>
      <c r="N154" s="122">
        <v>0</v>
      </c>
      <c r="O154" s="122">
        <f t="shared" si="39"/>
        <v>0</v>
      </c>
      <c r="P154" s="122">
        <v>0</v>
      </c>
      <c r="Q154" s="122">
        <f t="shared" si="40"/>
        <v>0</v>
      </c>
      <c r="R154" s="122"/>
      <c r="S154" s="122" t="s">
        <v>124</v>
      </c>
      <c r="T154" s="122" t="s">
        <v>125</v>
      </c>
      <c r="U154" s="122">
        <v>0</v>
      </c>
      <c r="V154" s="122">
        <f t="shared" si="41"/>
        <v>0</v>
      </c>
      <c r="W154" s="122"/>
      <c r="X154" s="122" t="s">
        <v>225</v>
      </c>
      <c r="Y154" s="117"/>
      <c r="Z154" s="117"/>
      <c r="AA154" s="117"/>
      <c r="AB154" s="117"/>
      <c r="AC154" s="117"/>
      <c r="AD154" s="117"/>
      <c r="AE154" s="117"/>
      <c r="AF154" s="117"/>
      <c r="AG154" s="117" t="s">
        <v>226</v>
      </c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</row>
    <row r="155" spans="1:60" x14ac:dyDescent="0.25">
      <c r="A155" s="126" t="s">
        <v>119</v>
      </c>
      <c r="B155" s="127" t="s">
        <v>74</v>
      </c>
      <c r="C155" s="144" t="s">
        <v>75</v>
      </c>
      <c r="D155" s="128"/>
      <c r="E155" s="129"/>
      <c r="F155" s="130"/>
      <c r="G155" s="131">
        <f>SUMIF(AG156:AG160,"&lt;&gt;NOR",G156:G160)</f>
        <v>0</v>
      </c>
      <c r="H155" s="125"/>
      <c r="I155" s="125">
        <f>SUM(I156:I160)</f>
        <v>9472.67</v>
      </c>
      <c r="J155" s="125"/>
      <c r="K155" s="125">
        <f>SUM(K156:K160)</f>
        <v>5209.1899999999996</v>
      </c>
      <c r="L155" s="125"/>
      <c r="M155" s="125">
        <f>SUM(M156:M160)</f>
        <v>0</v>
      </c>
      <c r="N155" s="125"/>
      <c r="O155" s="125">
        <f>SUM(O156:O160)</f>
        <v>0.23</v>
      </c>
      <c r="P155" s="125"/>
      <c r="Q155" s="125">
        <f>SUM(Q156:Q160)</f>
        <v>0</v>
      </c>
      <c r="R155" s="125"/>
      <c r="S155" s="125"/>
      <c r="T155" s="125"/>
      <c r="U155" s="125"/>
      <c r="V155" s="125">
        <f>SUM(V156:V160)</f>
        <v>7.21</v>
      </c>
      <c r="W155" s="125"/>
      <c r="X155" s="125"/>
      <c r="AG155" t="s">
        <v>120</v>
      </c>
    </row>
    <row r="156" spans="1:60" ht="20.399999999999999" outlineLevel="1" x14ac:dyDescent="0.25">
      <c r="A156" s="132">
        <v>91</v>
      </c>
      <c r="B156" s="133" t="s">
        <v>362</v>
      </c>
      <c r="C156" s="145" t="s">
        <v>363</v>
      </c>
      <c r="D156" s="134" t="s">
        <v>134</v>
      </c>
      <c r="E156" s="135">
        <v>32.32</v>
      </c>
      <c r="F156" s="136"/>
      <c r="G156" s="137">
        <f>ROUND(E156*F156,2)</f>
        <v>0</v>
      </c>
      <c r="H156" s="122">
        <v>11.49</v>
      </c>
      <c r="I156" s="122">
        <f>ROUND(E156*H156,2)</f>
        <v>371.36</v>
      </c>
      <c r="J156" s="122">
        <v>118.01</v>
      </c>
      <c r="K156" s="122">
        <f>ROUND(E156*J156,2)</f>
        <v>3814.08</v>
      </c>
      <c r="L156" s="122">
        <v>15</v>
      </c>
      <c r="M156" s="122">
        <f>G156*(1+L156/100)</f>
        <v>0</v>
      </c>
      <c r="N156" s="122">
        <v>3.0000000000000001E-5</v>
      </c>
      <c r="O156" s="122">
        <f>ROUND(E156*N156,2)</f>
        <v>0</v>
      </c>
      <c r="P156" s="122">
        <v>0</v>
      </c>
      <c r="Q156" s="122">
        <f>ROUND(E156*P156,2)</f>
        <v>0</v>
      </c>
      <c r="R156" s="122"/>
      <c r="S156" s="122" t="s">
        <v>124</v>
      </c>
      <c r="T156" s="122" t="s">
        <v>125</v>
      </c>
      <c r="U156" s="122">
        <v>0.223</v>
      </c>
      <c r="V156" s="122">
        <f>ROUND(E156*U156,2)</f>
        <v>7.21</v>
      </c>
      <c r="W156" s="122"/>
      <c r="X156" s="122" t="s">
        <v>126</v>
      </c>
      <c r="Y156" s="117"/>
      <c r="Z156" s="117"/>
      <c r="AA156" s="117"/>
      <c r="AB156" s="117"/>
      <c r="AC156" s="117"/>
      <c r="AD156" s="117"/>
      <c r="AE156" s="117"/>
      <c r="AF156" s="117"/>
      <c r="AG156" s="117" t="s">
        <v>127</v>
      </c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</row>
    <row r="157" spans="1:60" outlineLevel="1" x14ac:dyDescent="0.25">
      <c r="A157" s="120"/>
      <c r="B157" s="121"/>
      <c r="C157" s="146" t="s">
        <v>364</v>
      </c>
      <c r="D157" s="123"/>
      <c r="E157" s="124">
        <v>32.32</v>
      </c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17"/>
      <c r="Z157" s="117"/>
      <c r="AA157" s="117"/>
      <c r="AB157" s="117"/>
      <c r="AC157" s="117"/>
      <c r="AD157" s="117"/>
      <c r="AE157" s="117"/>
      <c r="AF157" s="117"/>
      <c r="AG157" s="117" t="s">
        <v>129</v>
      </c>
      <c r="AH157" s="117">
        <v>0</v>
      </c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</row>
    <row r="158" spans="1:60" outlineLevel="1" x14ac:dyDescent="0.25">
      <c r="A158" s="132">
        <v>92</v>
      </c>
      <c r="B158" s="133" t="s">
        <v>365</v>
      </c>
      <c r="C158" s="145" t="s">
        <v>366</v>
      </c>
      <c r="D158" s="134" t="s">
        <v>134</v>
      </c>
      <c r="E158" s="135">
        <v>35.552</v>
      </c>
      <c r="F158" s="136"/>
      <c r="G158" s="137">
        <f>ROUND(E158*F158,2)</f>
        <v>0</v>
      </c>
      <c r="H158" s="122">
        <v>256</v>
      </c>
      <c r="I158" s="122">
        <f>ROUND(E158*H158,2)</f>
        <v>9101.31</v>
      </c>
      <c r="J158" s="122">
        <v>0</v>
      </c>
      <c r="K158" s="122">
        <f>ROUND(E158*J158,2)</f>
        <v>0</v>
      </c>
      <c r="L158" s="122">
        <v>15</v>
      </c>
      <c r="M158" s="122">
        <f>G158*(1+L158/100)</f>
        <v>0</v>
      </c>
      <c r="N158" s="122">
        <v>6.6E-3</v>
      </c>
      <c r="O158" s="122">
        <f>ROUND(E158*N158,2)</f>
        <v>0.23</v>
      </c>
      <c r="P158" s="122">
        <v>0</v>
      </c>
      <c r="Q158" s="122">
        <f>ROUND(E158*P158,2)</f>
        <v>0</v>
      </c>
      <c r="R158" s="122" t="s">
        <v>160</v>
      </c>
      <c r="S158" s="122" t="s">
        <v>124</v>
      </c>
      <c r="T158" s="122" t="s">
        <v>125</v>
      </c>
      <c r="U158" s="122">
        <v>0</v>
      </c>
      <c r="V158" s="122">
        <f>ROUND(E158*U158,2)</f>
        <v>0</v>
      </c>
      <c r="W158" s="122"/>
      <c r="X158" s="122" t="s">
        <v>154</v>
      </c>
      <c r="Y158" s="117"/>
      <c r="Z158" s="117"/>
      <c r="AA158" s="117"/>
      <c r="AB158" s="117"/>
      <c r="AC158" s="117"/>
      <c r="AD158" s="117"/>
      <c r="AE158" s="117"/>
      <c r="AF158" s="117"/>
      <c r="AG158" s="117" t="s">
        <v>155</v>
      </c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</row>
    <row r="159" spans="1:60" outlineLevel="1" x14ac:dyDescent="0.25">
      <c r="A159" s="120"/>
      <c r="B159" s="121"/>
      <c r="C159" s="146" t="s">
        <v>367</v>
      </c>
      <c r="D159" s="123"/>
      <c r="E159" s="124">
        <v>35.549999999999997</v>
      </c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17"/>
      <c r="Z159" s="117"/>
      <c r="AA159" s="117"/>
      <c r="AB159" s="117"/>
      <c r="AC159" s="117"/>
      <c r="AD159" s="117"/>
      <c r="AE159" s="117"/>
      <c r="AF159" s="117"/>
      <c r="AG159" s="117" t="s">
        <v>129</v>
      </c>
      <c r="AH159" s="117">
        <v>0</v>
      </c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</row>
    <row r="160" spans="1:60" outlineLevel="1" x14ac:dyDescent="0.25">
      <c r="A160" s="138">
        <v>93</v>
      </c>
      <c r="B160" s="139" t="s">
        <v>368</v>
      </c>
      <c r="C160" s="147" t="s">
        <v>369</v>
      </c>
      <c r="D160" s="140" t="s">
        <v>0</v>
      </c>
      <c r="E160" s="141">
        <v>132.86750000000001</v>
      </c>
      <c r="F160" s="142"/>
      <c r="G160" s="143">
        <f>ROUND(E160*F160,2)</f>
        <v>0</v>
      </c>
      <c r="H160" s="122">
        <v>0</v>
      </c>
      <c r="I160" s="122">
        <f>ROUND(E160*H160,2)</f>
        <v>0</v>
      </c>
      <c r="J160" s="122">
        <v>10.5</v>
      </c>
      <c r="K160" s="122">
        <f>ROUND(E160*J160,2)</f>
        <v>1395.11</v>
      </c>
      <c r="L160" s="122">
        <v>15</v>
      </c>
      <c r="M160" s="122">
        <f>G160*(1+L160/100)</f>
        <v>0</v>
      </c>
      <c r="N160" s="122">
        <v>0</v>
      </c>
      <c r="O160" s="122">
        <f>ROUND(E160*N160,2)</f>
        <v>0</v>
      </c>
      <c r="P160" s="122">
        <v>0</v>
      </c>
      <c r="Q160" s="122">
        <f>ROUND(E160*P160,2)</f>
        <v>0</v>
      </c>
      <c r="R160" s="122"/>
      <c r="S160" s="122" t="s">
        <v>124</v>
      </c>
      <c r="T160" s="122" t="s">
        <v>125</v>
      </c>
      <c r="U160" s="122">
        <v>0</v>
      </c>
      <c r="V160" s="122">
        <f>ROUND(E160*U160,2)</f>
        <v>0</v>
      </c>
      <c r="W160" s="122"/>
      <c r="X160" s="122" t="s">
        <v>225</v>
      </c>
      <c r="Y160" s="117"/>
      <c r="Z160" s="117"/>
      <c r="AA160" s="117"/>
      <c r="AB160" s="117"/>
      <c r="AC160" s="117"/>
      <c r="AD160" s="117"/>
      <c r="AE160" s="117"/>
      <c r="AF160" s="117"/>
      <c r="AG160" s="117" t="s">
        <v>226</v>
      </c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</row>
    <row r="161" spans="1:60" x14ac:dyDescent="0.25">
      <c r="A161" s="126" t="s">
        <v>119</v>
      </c>
      <c r="B161" s="127" t="s">
        <v>76</v>
      </c>
      <c r="C161" s="144" t="s">
        <v>77</v>
      </c>
      <c r="D161" s="128"/>
      <c r="E161" s="129"/>
      <c r="F161" s="130"/>
      <c r="G161" s="131">
        <f>SUMIF(AG162:AG202,"&lt;&gt;NOR",G162:G202)</f>
        <v>0</v>
      </c>
      <c r="H161" s="125"/>
      <c r="I161" s="125">
        <f>SUM(I162:I202)</f>
        <v>16976.96</v>
      </c>
      <c r="J161" s="125"/>
      <c r="K161" s="125">
        <f>SUM(K162:K202)</f>
        <v>80183.3</v>
      </c>
      <c r="L161" s="125"/>
      <c r="M161" s="125">
        <f>SUM(M162:M202)</f>
        <v>0</v>
      </c>
      <c r="N161" s="125"/>
      <c r="O161" s="125">
        <f>SUM(O162:O202)</f>
        <v>0.14000000000000001</v>
      </c>
      <c r="P161" s="125"/>
      <c r="Q161" s="125">
        <f>SUM(Q162:Q202)</f>
        <v>0.29000000000000004</v>
      </c>
      <c r="R161" s="125"/>
      <c r="S161" s="125"/>
      <c r="T161" s="125"/>
      <c r="U161" s="125"/>
      <c r="V161" s="125">
        <f>SUM(V162:V202)</f>
        <v>17.419999999999998</v>
      </c>
      <c r="W161" s="125"/>
      <c r="X161" s="125"/>
      <c r="AG161" t="s">
        <v>120</v>
      </c>
    </row>
    <row r="162" spans="1:60" outlineLevel="1" x14ac:dyDescent="0.25">
      <c r="A162" s="138">
        <v>94</v>
      </c>
      <c r="B162" s="139" t="s">
        <v>370</v>
      </c>
      <c r="C162" s="147" t="s">
        <v>371</v>
      </c>
      <c r="D162" s="140" t="s">
        <v>143</v>
      </c>
      <c r="E162" s="141">
        <v>5</v>
      </c>
      <c r="F162" s="142"/>
      <c r="G162" s="143">
        <f>ROUND(E162*F162,2)</f>
        <v>0</v>
      </c>
      <c r="H162" s="122">
        <v>0</v>
      </c>
      <c r="I162" s="122">
        <f>ROUND(E162*H162,2)</f>
        <v>0</v>
      </c>
      <c r="J162" s="122">
        <v>707</v>
      </c>
      <c r="K162" s="122">
        <f>ROUND(E162*J162,2)</f>
        <v>3535</v>
      </c>
      <c r="L162" s="122">
        <v>15</v>
      </c>
      <c r="M162" s="122">
        <f>G162*(1+L162/100)</f>
        <v>0</v>
      </c>
      <c r="N162" s="122">
        <v>0</v>
      </c>
      <c r="O162" s="122">
        <f>ROUND(E162*N162,2)</f>
        <v>0</v>
      </c>
      <c r="P162" s="122">
        <v>0</v>
      </c>
      <c r="Q162" s="122">
        <f>ROUND(E162*P162,2)</f>
        <v>0</v>
      </c>
      <c r="R162" s="122"/>
      <c r="S162" s="122" t="s">
        <v>124</v>
      </c>
      <c r="T162" s="122" t="s">
        <v>125</v>
      </c>
      <c r="U162" s="122">
        <v>1.45</v>
      </c>
      <c r="V162" s="122">
        <f>ROUND(E162*U162,2)</f>
        <v>7.25</v>
      </c>
      <c r="W162" s="122"/>
      <c r="X162" s="122" t="s">
        <v>126</v>
      </c>
      <c r="Y162" s="117"/>
      <c r="Z162" s="117"/>
      <c r="AA162" s="117"/>
      <c r="AB162" s="117"/>
      <c r="AC162" s="117"/>
      <c r="AD162" s="117"/>
      <c r="AE162" s="117"/>
      <c r="AF162" s="117"/>
      <c r="AG162" s="117" t="s">
        <v>127</v>
      </c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</row>
    <row r="163" spans="1:60" outlineLevel="1" x14ac:dyDescent="0.25">
      <c r="A163" s="138">
        <v>95</v>
      </c>
      <c r="B163" s="139" t="s">
        <v>372</v>
      </c>
      <c r="C163" s="147" t="s">
        <v>373</v>
      </c>
      <c r="D163" s="140" t="s">
        <v>143</v>
      </c>
      <c r="E163" s="141">
        <v>1</v>
      </c>
      <c r="F163" s="142"/>
      <c r="G163" s="143">
        <f>ROUND(E163*F163,2)</f>
        <v>0</v>
      </c>
      <c r="H163" s="122">
        <v>0</v>
      </c>
      <c r="I163" s="122">
        <f>ROUND(E163*H163,2)</f>
        <v>0</v>
      </c>
      <c r="J163" s="122">
        <v>1194</v>
      </c>
      <c r="K163" s="122">
        <f>ROUND(E163*J163,2)</f>
        <v>1194</v>
      </c>
      <c r="L163" s="122">
        <v>15</v>
      </c>
      <c r="M163" s="122">
        <f>G163*(1+L163/100)</f>
        <v>0</v>
      </c>
      <c r="N163" s="122">
        <v>0</v>
      </c>
      <c r="O163" s="122">
        <f>ROUND(E163*N163,2)</f>
        <v>0</v>
      </c>
      <c r="P163" s="122">
        <v>0</v>
      </c>
      <c r="Q163" s="122">
        <f>ROUND(E163*P163,2)</f>
        <v>0</v>
      </c>
      <c r="R163" s="122"/>
      <c r="S163" s="122" t="s">
        <v>124</v>
      </c>
      <c r="T163" s="122" t="s">
        <v>125</v>
      </c>
      <c r="U163" s="122">
        <v>2.4500000000000002</v>
      </c>
      <c r="V163" s="122">
        <f>ROUND(E163*U163,2)</f>
        <v>2.4500000000000002</v>
      </c>
      <c r="W163" s="122"/>
      <c r="X163" s="122" t="s">
        <v>126</v>
      </c>
      <c r="Y163" s="117"/>
      <c r="Z163" s="117"/>
      <c r="AA163" s="117"/>
      <c r="AB163" s="117"/>
      <c r="AC163" s="117"/>
      <c r="AD163" s="117"/>
      <c r="AE163" s="117"/>
      <c r="AF163" s="117"/>
      <c r="AG163" s="117" t="s">
        <v>127</v>
      </c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</row>
    <row r="164" spans="1:60" outlineLevel="1" x14ac:dyDescent="0.25">
      <c r="A164" s="138">
        <v>96</v>
      </c>
      <c r="B164" s="139" t="s">
        <v>374</v>
      </c>
      <c r="C164" s="147" t="s">
        <v>375</v>
      </c>
      <c r="D164" s="140" t="s">
        <v>143</v>
      </c>
      <c r="E164" s="141">
        <v>1</v>
      </c>
      <c r="F164" s="142"/>
      <c r="G164" s="143">
        <f>ROUND(E164*F164,2)</f>
        <v>0</v>
      </c>
      <c r="H164" s="122">
        <v>0</v>
      </c>
      <c r="I164" s="122">
        <f>ROUND(E164*H164,2)</f>
        <v>0</v>
      </c>
      <c r="J164" s="122">
        <v>871</v>
      </c>
      <c r="K164" s="122">
        <f>ROUND(E164*J164,2)</f>
        <v>871</v>
      </c>
      <c r="L164" s="122">
        <v>15</v>
      </c>
      <c r="M164" s="122">
        <f>G164*(1+L164/100)</f>
        <v>0</v>
      </c>
      <c r="N164" s="122">
        <v>0</v>
      </c>
      <c r="O164" s="122">
        <f>ROUND(E164*N164,2)</f>
        <v>0</v>
      </c>
      <c r="P164" s="122">
        <v>0</v>
      </c>
      <c r="Q164" s="122">
        <f>ROUND(E164*P164,2)</f>
        <v>0</v>
      </c>
      <c r="R164" s="122"/>
      <c r="S164" s="122" t="s">
        <v>124</v>
      </c>
      <c r="T164" s="122" t="s">
        <v>125</v>
      </c>
      <c r="U164" s="122">
        <v>1.7</v>
      </c>
      <c r="V164" s="122">
        <f>ROUND(E164*U164,2)</f>
        <v>1.7</v>
      </c>
      <c r="W164" s="122"/>
      <c r="X164" s="122" t="s">
        <v>126</v>
      </c>
      <c r="Y164" s="117"/>
      <c r="Z164" s="117"/>
      <c r="AA164" s="117"/>
      <c r="AB164" s="117"/>
      <c r="AC164" s="117"/>
      <c r="AD164" s="117"/>
      <c r="AE164" s="117"/>
      <c r="AF164" s="117"/>
      <c r="AG164" s="117" t="s">
        <v>127</v>
      </c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</row>
    <row r="165" spans="1:60" outlineLevel="1" x14ac:dyDescent="0.25">
      <c r="A165" s="138">
        <v>97</v>
      </c>
      <c r="B165" s="139" t="s">
        <v>376</v>
      </c>
      <c r="C165" s="147" t="s">
        <v>377</v>
      </c>
      <c r="D165" s="140" t="s">
        <v>143</v>
      </c>
      <c r="E165" s="141">
        <v>3</v>
      </c>
      <c r="F165" s="142"/>
      <c r="G165" s="143">
        <f>ROUND(E165*F165,2)</f>
        <v>0</v>
      </c>
      <c r="H165" s="122">
        <v>0</v>
      </c>
      <c r="I165" s="122">
        <f>ROUND(E165*H165,2)</f>
        <v>0</v>
      </c>
      <c r="J165" s="122">
        <v>50.6</v>
      </c>
      <c r="K165" s="122">
        <f>ROUND(E165*J165,2)</f>
        <v>151.80000000000001</v>
      </c>
      <c r="L165" s="122">
        <v>15</v>
      </c>
      <c r="M165" s="122">
        <f>G165*(1+L165/100)</f>
        <v>0</v>
      </c>
      <c r="N165" s="122">
        <v>0</v>
      </c>
      <c r="O165" s="122">
        <f>ROUND(E165*N165,2)</f>
        <v>0</v>
      </c>
      <c r="P165" s="122">
        <v>1.8E-3</v>
      </c>
      <c r="Q165" s="122">
        <f>ROUND(E165*P165,2)</f>
        <v>0.01</v>
      </c>
      <c r="R165" s="122"/>
      <c r="S165" s="122" t="s">
        <v>124</v>
      </c>
      <c r="T165" s="122" t="s">
        <v>125</v>
      </c>
      <c r="U165" s="122">
        <v>0.11</v>
      </c>
      <c r="V165" s="122">
        <f>ROUND(E165*U165,2)</f>
        <v>0.33</v>
      </c>
      <c r="W165" s="122"/>
      <c r="X165" s="122" t="s">
        <v>126</v>
      </c>
      <c r="Y165" s="117"/>
      <c r="Z165" s="117"/>
      <c r="AA165" s="117"/>
      <c r="AB165" s="117"/>
      <c r="AC165" s="117"/>
      <c r="AD165" s="117"/>
      <c r="AE165" s="117"/>
      <c r="AF165" s="117"/>
      <c r="AG165" s="117" t="s">
        <v>249</v>
      </c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</row>
    <row r="166" spans="1:60" outlineLevel="1" x14ac:dyDescent="0.25">
      <c r="A166" s="132">
        <v>98</v>
      </c>
      <c r="B166" s="133" t="s">
        <v>378</v>
      </c>
      <c r="C166" s="145" t="s">
        <v>379</v>
      </c>
      <c r="D166" s="134" t="s">
        <v>143</v>
      </c>
      <c r="E166" s="135">
        <v>1</v>
      </c>
      <c r="F166" s="136"/>
      <c r="G166" s="137">
        <f>ROUND(E166*F166,2)</f>
        <v>0</v>
      </c>
      <c r="H166" s="122">
        <v>3.96</v>
      </c>
      <c r="I166" s="122">
        <f>ROUND(E166*H166,2)</f>
        <v>3.96</v>
      </c>
      <c r="J166" s="122">
        <v>129.04</v>
      </c>
      <c r="K166" s="122">
        <f>ROUND(E166*J166,2)</f>
        <v>129.04</v>
      </c>
      <c r="L166" s="122">
        <v>15</v>
      </c>
      <c r="M166" s="122">
        <f>G166*(1+L166/100)</f>
        <v>0</v>
      </c>
      <c r="N166" s="122">
        <v>1.0000000000000001E-5</v>
      </c>
      <c r="O166" s="122">
        <f>ROUND(E166*N166,2)</f>
        <v>0</v>
      </c>
      <c r="P166" s="122">
        <v>0</v>
      </c>
      <c r="Q166" s="122">
        <f>ROUND(E166*P166,2)</f>
        <v>0</v>
      </c>
      <c r="R166" s="122"/>
      <c r="S166" s="122" t="s">
        <v>124</v>
      </c>
      <c r="T166" s="122" t="s">
        <v>125</v>
      </c>
      <c r="U166" s="122">
        <v>0.28000000000000003</v>
      </c>
      <c r="V166" s="122">
        <f>ROUND(E166*U166,2)</f>
        <v>0.28000000000000003</v>
      </c>
      <c r="W166" s="122"/>
      <c r="X166" s="122" t="s">
        <v>126</v>
      </c>
      <c r="Y166" s="117"/>
      <c r="Z166" s="117"/>
      <c r="AA166" s="117"/>
      <c r="AB166" s="117"/>
      <c r="AC166" s="117"/>
      <c r="AD166" s="117"/>
      <c r="AE166" s="117"/>
      <c r="AF166" s="117"/>
      <c r="AG166" s="117" t="s">
        <v>249</v>
      </c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</row>
    <row r="167" spans="1:60" outlineLevel="1" x14ac:dyDescent="0.25">
      <c r="A167" s="120"/>
      <c r="B167" s="121"/>
      <c r="C167" s="146" t="s">
        <v>380</v>
      </c>
      <c r="D167" s="123"/>
      <c r="E167" s="124">
        <v>1</v>
      </c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17"/>
      <c r="Z167" s="117"/>
      <c r="AA167" s="117"/>
      <c r="AB167" s="117"/>
      <c r="AC167" s="117"/>
      <c r="AD167" s="117"/>
      <c r="AE167" s="117"/>
      <c r="AF167" s="117"/>
      <c r="AG167" s="117" t="s">
        <v>129</v>
      </c>
      <c r="AH167" s="117">
        <v>0</v>
      </c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</row>
    <row r="168" spans="1:60" outlineLevel="1" x14ac:dyDescent="0.25">
      <c r="A168" s="138">
        <v>99</v>
      </c>
      <c r="B168" s="139" t="s">
        <v>381</v>
      </c>
      <c r="C168" s="147" t="s">
        <v>382</v>
      </c>
      <c r="D168" s="140" t="s">
        <v>143</v>
      </c>
      <c r="E168" s="141">
        <v>1</v>
      </c>
      <c r="F168" s="142"/>
      <c r="G168" s="143">
        <f>ROUND(E168*F168,2)</f>
        <v>0</v>
      </c>
      <c r="H168" s="122">
        <v>0</v>
      </c>
      <c r="I168" s="122">
        <f>ROUND(E168*H168,2)</f>
        <v>0</v>
      </c>
      <c r="J168" s="122">
        <v>463</v>
      </c>
      <c r="K168" s="122">
        <f>ROUND(E168*J168,2)</f>
        <v>463</v>
      </c>
      <c r="L168" s="122">
        <v>15</v>
      </c>
      <c r="M168" s="122">
        <f>G168*(1+L168/100)</f>
        <v>0</v>
      </c>
      <c r="N168" s="122">
        <v>0</v>
      </c>
      <c r="O168" s="122">
        <f>ROUND(E168*N168,2)</f>
        <v>0</v>
      </c>
      <c r="P168" s="122">
        <v>0.17399999999999999</v>
      </c>
      <c r="Q168" s="122">
        <f>ROUND(E168*P168,2)</f>
        <v>0.17</v>
      </c>
      <c r="R168" s="122"/>
      <c r="S168" s="122" t="s">
        <v>124</v>
      </c>
      <c r="T168" s="122" t="s">
        <v>125</v>
      </c>
      <c r="U168" s="122">
        <v>0.95</v>
      </c>
      <c r="V168" s="122">
        <f>ROUND(E168*U168,2)</f>
        <v>0.95</v>
      </c>
      <c r="W168" s="122"/>
      <c r="X168" s="122" t="s">
        <v>126</v>
      </c>
      <c r="Y168" s="117"/>
      <c r="Z168" s="117"/>
      <c r="AA168" s="117"/>
      <c r="AB168" s="117"/>
      <c r="AC168" s="117"/>
      <c r="AD168" s="117"/>
      <c r="AE168" s="117"/>
      <c r="AF168" s="117"/>
      <c r="AG168" s="117" t="s">
        <v>127</v>
      </c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</row>
    <row r="169" spans="1:60" outlineLevel="1" x14ac:dyDescent="0.25">
      <c r="A169" s="138">
        <v>100</v>
      </c>
      <c r="B169" s="139" t="s">
        <v>383</v>
      </c>
      <c r="C169" s="147" t="s">
        <v>384</v>
      </c>
      <c r="D169" s="140" t="s">
        <v>143</v>
      </c>
      <c r="E169" s="141">
        <v>1</v>
      </c>
      <c r="F169" s="142"/>
      <c r="G169" s="143">
        <f>ROUND(E169*F169,2)</f>
        <v>0</v>
      </c>
      <c r="H169" s="122">
        <v>0</v>
      </c>
      <c r="I169" s="122">
        <f>ROUND(E169*H169,2)</f>
        <v>0</v>
      </c>
      <c r="J169" s="122">
        <v>211.5</v>
      </c>
      <c r="K169" s="122">
        <f>ROUND(E169*J169,2)</f>
        <v>211.5</v>
      </c>
      <c r="L169" s="122">
        <v>15</v>
      </c>
      <c r="M169" s="122">
        <f>G169*(1+L169/100)</f>
        <v>0</v>
      </c>
      <c r="N169" s="122">
        <v>0</v>
      </c>
      <c r="O169" s="122">
        <f>ROUND(E169*N169,2)</f>
        <v>0</v>
      </c>
      <c r="P169" s="122">
        <v>0.1104</v>
      </c>
      <c r="Q169" s="122">
        <f>ROUND(E169*P169,2)</f>
        <v>0.11</v>
      </c>
      <c r="R169" s="122"/>
      <c r="S169" s="122" t="s">
        <v>124</v>
      </c>
      <c r="T169" s="122" t="s">
        <v>125</v>
      </c>
      <c r="U169" s="122">
        <v>0.46</v>
      </c>
      <c r="V169" s="122">
        <f>ROUND(E169*U169,2)</f>
        <v>0.46</v>
      </c>
      <c r="W169" s="122"/>
      <c r="X169" s="122" t="s">
        <v>126</v>
      </c>
      <c r="Y169" s="117"/>
      <c r="Z169" s="117"/>
      <c r="AA169" s="117"/>
      <c r="AB169" s="117"/>
      <c r="AC169" s="117"/>
      <c r="AD169" s="117"/>
      <c r="AE169" s="117"/>
      <c r="AF169" s="117"/>
      <c r="AG169" s="117" t="s">
        <v>249</v>
      </c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</row>
    <row r="170" spans="1:60" outlineLevel="1" x14ac:dyDescent="0.25">
      <c r="A170" s="138">
        <v>101</v>
      </c>
      <c r="B170" s="139" t="s">
        <v>385</v>
      </c>
      <c r="C170" s="147" t="s">
        <v>386</v>
      </c>
      <c r="D170" s="140" t="s">
        <v>143</v>
      </c>
      <c r="E170" s="141">
        <v>1</v>
      </c>
      <c r="F170" s="142"/>
      <c r="G170" s="143">
        <f>ROUND(E170*F170,2)</f>
        <v>0</v>
      </c>
      <c r="H170" s="122">
        <v>0</v>
      </c>
      <c r="I170" s="122">
        <f>ROUND(E170*H170,2)</f>
        <v>0</v>
      </c>
      <c r="J170" s="122">
        <v>2500</v>
      </c>
      <c r="K170" s="122">
        <f>ROUND(E170*J170,2)</f>
        <v>2500</v>
      </c>
      <c r="L170" s="122">
        <v>15</v>
      </c>
      <c r="M170" s="122">
        <f>G170*(1+L170/100)</f>
        <v>0</v>
      </c>
      <c r="N170" s="122">
        <v>0</v>
      </c>
      <c r="O170" s="122">
        <f>ROUND(E170*N170,2)</f>
        <v>0</v>
      </c>
      <c r="P170" s="122">
        <v>0</v>
      </c>
      <c r="Q170" s="122">
        <f>ROUND(E170*P170,2)</f>
        <v>0</v>
      </c>
      <c r="R170" s="122"/>
      <c r="S170" s="122" t="s">
        <v>153</v>
      </c>
      <c r="T170" s="122" t="s">
        <v>125</v>
      </c>
      <c r="U170" s="122">
        <v>0</v>
      </c>
      <c r="V170" s="122">
        <f>ROUND(E170*U170,2)</f>
        <v>0</v>
      </c>
      <c r="W170" s="122"/>
      <c r="X170" s="122" t="s">
        <v>126</v>
      </c>
      <c r="Y170" s="117"/>
      <c r="Z170" s="117"/>
      <c r="AA170" s="117"/>
      <c r="AB170" s="117"/>
      <c r="AC170" s="117"/>
      <c r="AD170" s="117"/>
      <c r="AE170" s="117"/>
      <c r="AF170" s="117"/>
      <c r="AG170" s="117" t="s">
        <v>249</v>
      </c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</row>
    <row r="171" spans="1:60" ht="20.399999999999999" outlineLevel="1" x14ac:dyDescent="0.25">
      <c r="A171" s="138">
        <v>102</v>
      </c>
      <c r="B171" s="139" t="s">
        <v>387</v>
      </c>
      <c r="C171" s="147" t="s">
        <v>388</v>
      </c>
      <c r="D171" s="140" t="s">
        <v>229</v>
      </c>
      <c r="E171" s="141">
        <v>1</v>
      </c>
      <c r="F171" s="142"/>
      <c r="G171" s="143">
        <f>ROUND(E171*F171,2)</f>
        <v>0</v>
      </c>
      <c r="H171" s="122">
        <v>0</v>
      </c>
      <c r="I171" s="122">
        <f>ROUND(E171*H171,2)</f>
        <v>0</v>
      </c>
      <c r="J171" s="122">
        <v>3000</v>
      </c>
      <c r="K171" s="122">
        <f>ROUND(E171*J171,2)</f>
        <v>3000</v>
      </c>
      <c r="L171" s="122">
        <v>15</v>
      </c>
      <c r="M171" s="122">
        <f>G171*(1+L171/100)</f>
        <v>0</v>
      </c>
      <c r="N171" s="122">
        <v>0</v>
      </c>
      <c r="O171" s="122">
        <f>ROUND(E171*N171,2)</f>
        <v>0</v>
      </c>
      <c r="P171" s="122">
        <v>0</v>
      </c>
      <c r="Q171" s="122">
        <f>ROUND(E171*P171,2)</f>
        <v>0</v>
      </c>
      <c r="R171" s="122"/>
      <c r="S171" s="122" t="s">
        <v>153</v>
      </c>
      <c r="T171" s="122" t="s">
        <v>125</v>
      </c>
      <c r="U171" s="122">
        <v>0</v>
      </c>
      <c r="V171" s="122">
        <f>ROUND(E171*U171,2)</f>
        <v>0</v>
      </c>
      <c r="W171" s="122"/>
      <c r="X171" s="122" t="s">
        <v>126</v>
      </c>
      <c r="Y171" s="117"/>
      <c r="Z171" s="117"/>
      <c r="AA171" s="117"/>
      <c r="AB171" s="117"/>
      <c r="AC171" s="117"/>
      <c r="AD171" s="117"/>
      <c r="AE171" s="117"/>
      <c r="AF171" s="117"/>
      <c r="AG171" s="117" t="s">
        <v>249</v>
      </c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</row>
    <row r="172" spans="1:60" outlineLevel="1" x14ac:dyDescent="0.25">
      <c r="A172" s="132">
        <v>103</v>
      </c>
      <c r="B172" s="133" t="s">
        <v>389</v>
      </c>
      <c r="C172" s="145" t="s">
        <v>390</v>
      </c>
      <c r="D172" s="134" t="s">
        <v>173</v>
      </c>
      <c r="E172" s="135">
        <v>4</v>
      </c>
      <c r="F172" s="136"/>
      <c r="G172" s="137">
        <f>ROUND(E172*F172,2)</f>
        <v>0</v>
      </c>
      <c r="H172" s="122">
        <v>0</v>
      </c>
      <c r="I172" s="122">
        <f>ROUND(E172*H172,2)</f>
        <v>0</v>
      </c>
      <c r="J172" s="122">
        <v>193.5</v>
      </c>
      <c r="K172" s="122">
        <f>ROUND(E172*J172,2)</f>
        <v>774</v>
      </c>
      <c r="L172" s="122">
        <v>15</v>
      </c>
      <c r="M172" s="122">
        <f>G172*(1+L172/100)</f>
        <v>0</v>
      </c>
      <c r="N172" s="122">
        <v>1.2E-4</v>
      </c>
      <c r="O172" s="122">
        <f>ROUND(E172*N172,2)</f>
        <v>0</v>
      </c>
      <c r="P172" s="122">
        <v>0</v>
      </c>
      <c r="Q172" s="122">
        <f>ROUND(E172*P172,2)</f>
        <v>0</v>
      </c>
      <c r="R172" s="122"/>
      <c r="S172" s="122" t="s">
        <v>153</v>
      </c>
      <c r="T172" s="122" t="s">
        <v>125</v>
      </c>
      <c r="U172" s="122">
        <v>0.22</v>
      </c>
      <c r="V172" s="122">
        <f>ROUND(E172*U172,2)</f>
        <v>0.88</v>
      </c>
      <c r="W172" s="122"/>
      <c r="X172" s="122" t="s">
        <v>126</v>
      </c>
      <c r="Y172" s="117"/>
      <c r="Z172" s="117"/>
      <c r="AA172" s="117"/>
      <c r="AB172" s="117"/>
      <c r="AC172" s="117"/>
      <c r="AD172" s="117"/>
      <c r="AE172" s="117"/>
      <c r="AF172" s="117"/>
      <c r="AG172" s="117" t="s">
        <v>127</v>
      </c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</row>
    <row r="173" spans="1:60" outlineLevel="1" x14ac:dyDescent="0.25">
      <c r="A173" s="120"/>
      <c r="B173" s="121"/>
      <c r="C173" s="146" t="s">
        <v>391</v>
      </c>
      <c r="D173" s="123"/>
      <c r="E173" s="124">
        <v>4</v>
      </c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17"/>
      <c r="Z173" s="117"/>
      <c r="AA173" s="117"/>
      <c r="AB173" s="117"/>
      <c r="AC173" s="117"/>
      <c r="AD173" s="117"/>
      <c r="AE173" s="117"/>
      <c r="AF173" s="117"/>
      <c r="AG173" s="117" t="s">
        <v>129</v>
      </c>
      <c r="AH173" s="117">
        <v>0</v>
      </c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</row>
    <row r="174" spans="1:60" ht="20.399999999999999" outlineLevel="1" x14ac:dyDescent="0.25">
      <c r="A174" s="138">
        <v>104</v>
      </c>
      <c r="B174" s="139" t="s">
        <v>392</v>
      </c>
      <c r="C174" s="147" t="s">
        <v>393</v>
      </c>
      <c r="D174" s="140" t="s">
        <v>143</v>
      </c>
      <c r="E174" s="141">
        <v>1</v>
      </c>
      <c r="F174" s="142"/>
      <c r="G174" s="143">
        <f>ROUND(E174*F174,2)</f>
        <v>0</v>
      </c>
      <c r="H174" s="122">
        <v>0</v>
      </c>
      <c r="I174" s="122">
        <f>ROUND(E174*H174,2)</f>
        <v>0</v>
      </c>
      <c r="J174" s="122">
        <v>6500</v>
      </c>
      <c r="K174" s="122">
        <f>ROUND(E174*J174,2)</f>
        <v>6500</v>
      </c>
      <c r="L174" s="122">
        <v>15</v>
      </c>
      <c r="M174" s="122">
        <f>G174*(1+L174/100)</f>
        <v>0</v>
      </c>
      <c r="N174" s="122">
        <v>0</v>
      </c>
      <c r="O174" s="122">
        <f>ROUND(E174*N174,2)</f>
        <v>0</v>
      </c>
      <c r="P174" s="122">
        <v>0</v>
      </c>
      <c r="Q174" s="122">
        <f>ROUND(E174*P174,2)</f>
        <v>0</v>
      </c>
      <c r="R174" s="122"/>
      <c r="S174" s="122" t="s">
        <v>153</v>
      </c>
      <c r="T174" s="122" t="s">
        <v>125</v>
      </c>
      <c r="U174" s="122">
        <v>0</v>
      </c>
      <c r="V174" s="122">
        <f>ROUND(E174*U174,2)</f>
        <v>0</v>
      </c>
      <c r="W174" s="122"/>
      <c r="X174" s="122" t="s">
        <v>126</v>
      </c>
      <c r="Y174" s="117"/>
      <c r="Z174" s="117"/>
      <c r="AA174" s="117"/>
      <c r="AB174" s="117"/>
      <c r="AC174" s="117"/>
      <c r="AD174" s="117"/>
      <c r="AE174" s="117"/>
      <c r="AF174" s="117"/>
      <c r="AG174" s="117" t="s">
        <v>249</v>
      </c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</row>
    <row r="175" spans="1:60" ht="20.399999999999999" outlineLevel="1" x14ac:dyDescent="0.25">
      <c r="A175" s="132">
        <v>105</v>
      </c>
      <c r="B175" s="133" t="s">
        <v>394</v>
      </c>
      <c r="C175" s="145" t="s">
        <v>395</v>
      </c>
      <c r="D175" s="134" t="s">
        <v>173</v>
      </c>
      <c r="E175" s="135">
        <v>2.1</v>
      </c>
      <c r="F175" s="136"/>
      <c r="G175" s="137">
        <f>ROUND(E175*F175,2)</f>
        <v>0</v>
      </c>
      <c r="H175" s="122">
        <v>0</v>
      </c>
      <c r="I175" s="122">
        <f>ROUND(E175*H175,2)</f>
        <v>0</v>
      </c>
      <c r="J175" s="122">
        <v>23120</v>
      </c>
      <c r="K175" s="122">
        <f>ROUND(E175*J175,2)</f>
        <v>48552</v>
      </c>
      <c r="L175" s="122">
        <v>15</v>
      </c>
      <c r="M175" s="122">
        <f>G175*(1+L175/100)</f>
        <v>0</v>
      </c>
      <c r="N175" s="122">
        <v>0</v>
      </c>
      <c r="O175" s="122">
        <f>ROUND(E175*N175,2)</f>
        <v>0</v>
      </c>
      <c r="P175" s="122">
        <v>0</v>
      </c>
      <c r="Q175" s="122">
        <f>ROUND(E175*P175,2)</f>
        <v>0</v>
      </c>
      <c r="R175" s="122"/>
      <c r="S175" s="122" t="s">
        <v>153</v>
      </c>
      <c r="T175" s="122" t="s">
        <v>125</v>
      </c>
      <c r="U175" s="122">
        <v>0</v>
      </c>
      <c r="V175" s="122">
        <f>ROUND(E175*U175,2)</f>
        <v>0</v>
      </c>
      <c r="W175" s="122"/>
      <c r="X175" s="122" t="s">
        <v>126</v>
      </c>
      <c r="Y175" s="117"/>
      <c r="Z175" s="117"/>
      <c r="AA175" s="117"/>
      <c r="AB175" s="117"/>
      <c r="AC175" s="117"/>
      <c r="AD175" s="117"/>
      <c r="AE175" s="117"/>
      <c r="AF175" s="117"/>
      <c r="AG175" s="117" t="s">
        <v>249</v>
      </c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</row>
    <row r="176" spans="1:60" ht="20.399999999999999" outlineLevel="1" x14ac:dyDescent="0.25">
      <c r="A176" s="120"/>
      <c r="B176" s="121"/>
      <c r="C176" s="146" t="s">
        <v>396</v>
      </c>
      <c r="D176" s="123"/>
      <c r="E176" s="124">
        <v>2.1</v>
      </c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17"/>
      <c r="Z176" s="117"/>
      <c r="AA176" s="117"/>
      <c r="AB176" s="117"/>
      <c r="AC176" s="117"/>
      <c r="AD176" s="117"/>
      <c r="AE176" s="117"/>
      <c r="AF176" s="117"/>
      <c r="AG176" s="117" t="s">
        <v>129</v>
      </c>
      <c r="AH176" s="117">
        <v>0</v>
      </c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</row>
    <row r="177" spans="1:60" ht="20.399999999999999" outlineLevel="1" x14ac:dyDescent="0.25">
      <c r="A177" s="120"/>
      <c r="B177" s="121"/>
      <c r="C177" s="146" t="s">
        <v>397</v>
      </c>
      <c r="D177" s="123"/>
      <c r="E177" s="124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17"/>
      <c r="Z177" s="117"/>
      <c r="AA177" s="117"/>
      <c r="AB177" s="117"/>
      <c r="AC177" s="117"/>
      <c r="AD177" s="117"/>
      <c r="AE177" s="117"/>
      <c r="AF177" s="117"/>
      <c r="AG177" s="117" t="s">
        <v>129</v>
      </c>
      <c r="AH177" s="117">
        <v>0</v>
      </c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</row>
    <row r="178" spans="1:60" ht="20.399999999999999" outlineLevel="1" x14ac:dyDescent="0.25">
      <c r="A178" s="120"/>
      <c r="B178" s="121"/>
      <c r="C178" s="146" t="s">
        <v>398</v>
      </c>
      <c r="D178" s="123"/>
      <c r="E178" s="124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17"/>
      <c r="Z178" s="117"/>
      <c r="AA178" s="117"/>
      <c r="AB178" s="117"/>
      <c r="AC178" s="117"/>
      <c r="AD178" s="117"/>
      <c r="AE178" s="117"/>
      <c r="AF178" s="117"/>
      <c r="AG178" s="117" t="s">
        <v>129</v>
      </c>
      <c r="AH178" s="117">
        <v>0</v>
      </c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</row>
    <row r="179" spans="1:60" outlineLevel="1" x14ac:dyDescent="0.25">
      <c r="A179" s="120"/>
      <c r="B179" s="121"/>
      <c r="C179" s="146" t="s">
        <v>399</v>
      </c>
      <c r="D179" s="123"/>
      <c r="E179" s="124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17"/>
      <c r="Z179" s="117"/>
      <c r="AA179" s="117"/>
      <c r="AB179" s="117"/>
      <c r="AC179" s="117"/>
      <c r="AD179" s="117"/>
      <c r="AE179" s="117"/>
      <c r="AF179" s="117"/>
      <c r="AG179" s="117" t="s">
        <v>129</v>
      </c>
      <c r="AH179" s="117">
        <v>0</v>
      </c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</row>
    <row r="180" spans="1:60" outlineLevel="1" x14ac:dyDescent="0.25">
      <c r="A180" s="120"/>
      <c r="B180" s="121"/>
      <c r="C180" s="146" t="s">
        <v>400</v>
      </c>
      <c r="D180" s="123"/>
      <c r="E180" s="124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17"/>
      <c r="Z180" s="117"/>
      <c r="AA180" s="117"/>
      <c r="AB180" s="117"/>
      <c r="AC180" s="117"/>
      <c r="AD180" s="117"/>
      <c r="AE180" s="117"/>
      <c r="AF180" s="117"/>
      <c r="AG180" s="117" t="s">
        <v>129</v>
      </c>
      <c r="AH180" s="117">
        <v>0</v>
      </c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</row>
    <row r="181" spans="1:60" ht="20.399999999999999" outlineLevel="1" x14ac:dyDescent="0.25">
      <c r="A181" s="120"/>
      <c r="B181" s="121"/>
      <c r="C181" s="146" t="s">
        <v>401</v>
      </c>
      <c r="D181" s="123"/>
      <c r="E181" s="124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17"/>
      <c r="Z181" s="117"/>
      <c r="AA181" s="117"/>
      <c r="AB181" s="117"/>
      <c r="AC181" s="117"/>
      <c r="AD181" s="117"/>
      <c r="AE181" s="117"/>
      <c r="AF181" s="117"/>
      <c r="AG181" s="117" t="s">
        <v>129</v>
      </c>
      <c r="AH181" s="117">
        <v>0</v>
      </c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</row>
    <row r="182" spans="1:60" outlineLevel="1" x14ac:dyDescent="0.25">
      <c r="A182" s="120"/>
      <c r="B182" s="121"/>
      <c r="C182" s="146" t="s">
        <v>402</v>
      </c>
      <c r="D182" s="123"/>
      <c r="E182" s="124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17"/>
      <c r="Z182" s="117"/>
      <c r="AA182" s="117"/>
      <c r="AB182" s="117"/>
      <c r="AC182" s="117"/>
      <c r="AD182" s="117"/>
      <c r="AE182" s="117"/>
      <c r="AF182" s="117"/>
      <c r="AG182" s="117" t="s">
        <v>129</v>
      </c>
      <c r="AH182" s="117">
        <v>0</v>
      </c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</row>
    <row r="183" spans="1:60" ht="20.399999999999999" outlineLevel="1" x14ac:dyDescent="0.25">
      <c r="A183" s="120"/>
      <c r="B183" s="121"/>
      <c r="C183" s="146" t="s">
        <v>403</v>
      </c>
      <c r="D183" s="123"/>
      <c r="E183" s="124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17"/>
      <c r="Z183" s="117"/>
      <c r="AA183" s="117"/>
      <c r="AB183" s="117"/>
      <c r="AC183" s="117"/>
      <c r="AD183" s="117"/>
      <c r="AE183" s="117"/>
      <c r="AF183" s="117"/>
      <c r="AG183" s="117" t="s">
        <v>129</v>
      </c>
      <c r="AH183" s="117">
        <v>0</v>
      </c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</row>
    <row r="184" spans="1:60" ht="20.399999999999999" outlineLevel="1" x14ac:dyDescent="0.25">
      <c r="A184" s="120"/>
      <c r="B184" s="121"/>
      <c r="C184" s="146" t="s">
        <v>404</v>
      </c>
      <c r="D184" s="123"/>
      <c r="E184" s="124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17"/>
      <c r="Z184" s="117"/>
      <c r="AA184" s="117"/>
      <c r="AB184" s="117"/>
      <c r="AC184" s="117"/>
      <c r="AD184" s="117"/>
      <c r="AE184" s="117"/>
      <c r="AF184" s="117"/>
      <c r="AG184" s="117" t="s">
        <v>129</v>
      </c>
      <c r="AH184" s="117">
        <v>0</v>
      </c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</row>
    <row r="185" spans="1:60" outlineLevel="1" x14ac:dyDescent="0.25">
      <c r="A185" s="120"/>
      <c r="B185" s="121"/>
      <c r="C185" s="146" t="s">
        <v>405</v>
      </c>
      <c r="D185" s="123"/>
      <c r="E185" s="124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17"/>
      <c r="Z185" s="117"/>
      <c r="AA185" s="117"/>
      <c r="AB185" s="117"/>
      <c r="AC185" s="117"/>
      <c r="AD185" s="117"/>
      <c r="AE185" s="117"/>
      <c r="AF185" s="117"/>
      <c r="AG185" s="117" t="s">
        <v>129</v>
      </c>
      <c r="AH185" s="117">
        <v>0</v>
      </c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</row>
    <row r="186" spans="1:60" outlineLevel="1" x14ac:dyDescent="0.25">
      <c r="A186" s="120"/>
      <c r="B186" s="121"/>
      <c r="C186" s="146" t="s">
        <v>406</v>
      </c>
      <c r="D186" s="123"/>
      <c r="E186" s="124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17"/>
      <c r="Z186" s="117"/>
      <c r="AA186" s="117"/>
      <c r="AB186" s="117"/>
      <c r="AC186" s="117"/>
      <c r="AD186" s="117"/>
      <c r="AE186" s="117"/>
      <c r="AF186" s="117"/>
      <c r="AG186" s="117" t="s">
        <v>129</v>
      </c>
      <c r="AH186" s="117">
        <v>0</v>
      </c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</row>
    <row r="187" spans="1:60" outlineLevel="1" x14ac:dyDescent="0.25">
      <c r="A187" s="120"/>
      <c r="B187" s="121"/>
      <c r="C187" s="146" t="s">
        <v>407</v>
      </c>
      <c r="D187" s="123"/>
      <c r="E187" s="124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17"/>
      <c r="Z187" s="117"/>
      <c r="AA187" s="117"/>
      <c r="AB187" s="117"/>
      <c r="AC187" s="117"/>
      <c r="AD187" s="117"/>
      <c r="AE187" s="117"/>
      <c r="AF187" s="117"/>
      <c r="AG187" s="117" t="s">
        <v>129</v>
      </c>
      <c r="AH187" s="117">
        <v>0</v>
      </c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</row>
    <row r="188" spans="1:60" ht="20.399999999999999" outlineLevel="1" x14ac:dyDescent="0.25">
      <c r="A188" s="120"/>
      <c r="B188" s="121"/>
      <c r="C188" s="146" t="s">
        <v>408</v>
      </c>
      <c r="D188" s="123"/>
      <c r="E188" s="124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17"/>
      <c r="Z188" s="117"/>
      <c r="AA188" s="117"/>
      <c r="AB188" s="117"/>
      <c r="AC188" s="117"/>
      <c r="AD188" s="117"/>
      <c r="AE188" s="117"/>
      <c r="AF188" s="117"/>
      <c r="AG188" s="117" t="s">
        <v>129</v>
      </c>
      <c r="AH188" s="117">
        <v>0</v>
      </c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</row>
    <row r="189" spans="1:60" ht="20.399999999999999" outlineLevel="1" x14ac:dyDescent="0.25">
      <c r="A189" s="120"/>
      <c r="B189" s="121"/>
      <c r="C189" s="146" t="s">
        <v>409</v>
      </c>
      <c r="D189" s="123"/>
      <c r="E189" s="124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17"/>
      <c r="Z189" s="117"/>
      <c r="AA189" s="117"/>
      <c r="AB189" s="117"/>
      <c r="AC189" s="117"/>
      <c r="AD189" s="117"/>
      <c r="AE189" s="117"/>
      <c r="AF189" s="117"/>
      <c r="AG189" s="117" t="s">
        <v>129</v>
      </c>
      <c r="AH189" s="117">
        <v>0</v>
      </c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</row>
    <row r="190" spans="1:60" outlineLevel="1" x14ac:dyDescent="0.25">
      <c r="A190" s="138">
        <v>106</v>
      </c>
      <c r="B190" s="139" t="s">
        <v>410</v>
      </c>
      <c r="C190" s="147" t="s">
        <v>411</v>
      </c>
      <c r="D190" s="140" t="s">
        <v>143</v>
      </c>
      <c r="E190" s="141">
        <v>2</v>
      </c>
      <c r="F190" s="142"/>
      <c r="G190" s="143">
        <f>ROUND(E190*F190,2)</f>
        <v>0</v>
      </c>
      <c r="H190" s="122">
        <v>0</v>
      </c>
      <c r="I190" s="122">
        <f>ROUND(E190*H190,2)</f>
        <v>0</v>
      </c>
      <c r="J190" s="122">
        <v>200</v>
      </c>
      <c r="K190" s="122">
        <f>ROUND(E190*J190,2)</f>
        <v>400</v>
      </c>
      <c r="L190" s="122">
        <v>15</v>
      </c>
      <c r="M190" s="122">
        <f>G190*(1+L190/100)</f>
        <v>0</v>
      </c>
      <c r="N190" s="122">
        <v>0</v>
      </c>
      <c r="O190" s="122">
        <f>ROUND(E190*N190,2)</f>
        <v>0</v>
      </c>
      <c r="P190" s="122">
        <v>0</v>
      </c>
      <c r="Q190" s="122">
        <f>ROUND(E190*P190,2)</f>
        <v>0</v>
      </c>
      <c r="R190" s="122"/>
      <c r="S190" s="122" t="s">
        <v>153</v>
      </c>
      <c r="T190" s="122" t="s">
        <v>125</v>
      </c>
      <c r="U190" s="122">
        <v>0</v>
      </c>
      <c r="V190" s="122">
        <f>ROUND(E190*U190,2)</f>
        <v>0</v>
      </c>
      <c r="W190" s="122"/>
      <c r="X190" s="122" t="s">
        <v>126</v>
      </c>
      <c r="Y190" s="117"/>
      <c r="Z190" s="117"/>
      <c r="AA190" s="117"/>
      <c r="AB190" s="117"/>
      <c r="AC190" s="117"/>
      <c r="AD190" s="117"/>
      <c r="AE190" s="117"/>
      <c r="AF190" s="117"/>
      <c r="AG190" s="117" t="s">
        <v>127</v>
      </c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</row>
    <row r="191" spans="1:60" outlineLevel="1" x14ac:dyDescent="0.25">
      <c r="A191" s="138">
        <v>107</v>
      </c>
      <c r="B191" s="139" t="s">
        <v>412</v>
      </c>
      <c r="C191" s="147" t="s">
        <v>413</v>
      </c>
      <c r="D191" s="140" t="s">
        <v>143</v>
      </c>
      <c r="E191" s="141">
        <v>1</v>
      </c>
      <c r="F191" s="142"/>
      <c r="G191" s="143">
        <f>ROUND(E191*F191,2)</f>
        <v>0</v>
      </c>
      <c r="H191" s="122">
        <v>0</v>
      </c>
      <c r="I191" s="122">
        <f>ROUND(E191*H191,2)</f>
        <v>0</v>
      </c>
      <c r="J191" s="122">
        <v>450</v>
      </c>
      <c r="K191" s="122">
        <f>ROUND(E191*J191,2)</f>
        <v>450</v>
      </c>
      <c r="L191" s="122">
        <v>15</v>
      </c>
      <c r="M191" s="122">
        <f>G191*(1+L191/100)</f>
        <v>0</v>
      </c>
      <c r="N191" s="122">
        <v>0</v>
      </c>
      <c r="O191" s="122">
        <f>ROUND(E191*N191,2)</f>
        <v>0</v>
      </c>
      <c r="P191" s="122">
        <v>0</v>
      </c>
      <c r="Q191" s="122">
        <f>ROUND(E191*P191,2)</f>
        <v>0</v>
      </c>
      <c r="R191" s="122"/>
      <c r="S191" s="122" t="s">
        <v>153</v>
      </c>
      <c r="T191" s="122" t="s">
        <v>125</v>
      </c>
      <c r="U191" s="122">
        <v>1.1200000000000001</v>
      </c>
      <c r="V191" s="122">
        <f>ROUND(E191*U191,2)</f>
        <v>1.1200000000000001</v>
      </c>
      <c r="W191" s="122"/>
      <c r="X191" s="122" t="s">
        <v>126</v>
      </c>
      <c r="Y191" s="117"/>
      <c r="Z191" s="117"/>
      <c r="AA191" s="117"/>
      <c r="AB191" s="117"/>
      <c r="AC191" s="117"/>
      <c r="AD191" s="117"/>
      <c r="AE191" s="117"/>
      <c r="AF191" s="117"/>
      <c r="AG191" s="117" t="s">
        <v>127</v>
      </c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</row>
    <row r="192" spans="1:60" ht="20.399999999999999" outlineLevel="1" x14ac:dyDescent="0.25">
      <c r="A192" s="138">
        <v>108</v>
      </c>
      <c r="B192" s="139" t="s">
        <v>414</v>
      </c>
      <c r="C192" s="147" t="s">
        <v>415</v>
      </c>
      <c r="D192" s="140" t="s">
        <v>143</v>
      </c>
      <c r="E192" s="141">
        <v>1</v>
      </c>
      <c r="F192" s="142"/>
      <c r="G192" s="143">
        <f>ROUND(E192*F192,2)</f>
        <v>0</v>
      </c>
      <c r="H192" s="122">
        <v>0</v>
      </c>
      <c r="I192" s="122">
        <f>ROUND(E192*H192,2)</f>
        <v>0</v>
      </c>
      <c r="J192" s="122">
        <v>8900</v>
      </c>
      <c r="K192" s="122">
        <f>ROUND(E192*J192,2)</f>
        <v>8900</v>
      </c>
      <c r="L192" s="122">
        <v>15</v>
      </c>
      <c r="M192" s="122">
        <f>G192*(1+L192/100)</f>
        <v>0</v>
      </c>
      <c r="N192" s="122">
        <v>0</v>
      </c>
      <c r="O192" s="122">
        <f>ROUND(E192*N192,2)</f>
        <v>0</v>
      </c>
      <c r="P192" s="122">
        <v>0</v>
      </c>
      <c r="Q192" s="122">
        <f>ROUND(E192*P192,2)</f>
        <v>0</v>
      </c>
      <c r="R192" s="122"/>
      <c r="S192" s="122" t="s">
        <v>153</v>
      </c>
      <c r="T192" s="122" t="s">
        <v>125</v>
      </c>
      <c r="U192" s="122">
        <v>0</v>
      </c>
      <c r="V192" s="122">
        <f>ROUND(E192*U192,2)</f>
        <v>0</v>
      </c>
      <c r="W192" s="122"/>
      <c r="X192" s="122" t="s">
        <v>126</v>
      </c>
      <c r="Y192" s="117"/>
      <c r="Z192" s="117"/>
      <c r="AA192" s="117"/>
      <c r="AB192" s="117"/>
      <c r="AC192" s="117"/>
      <c r="AD192" s="117"/>
      <c r="AE192" s="117"/>
      <c r="AF192" s="117"/>
      <c r="AG192" s="117" t="s">
        <v>127</v>
      </c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</row>
    <row r="193" spans="1:60" outlineLevel="1" x14ac:dyDescent="0.25">
      <c r="A193" s="132">
        <v>109</v>
      </c>
      <c r="B193" s="133" t="s">
        <v>416</v>
      </c>
      <c r="C193" s="145" t="s">
        <v>417</v>
      </c>
      <c r="D193" s="134" t="s">
        <v>418</v>
      </c>
      <c r="E193" s="135">
        <v>2</v>
      </c>
      <c r="F193" s="136"/>
      <c r="G193" s="137">
        <f>ROUND(E193*F193,2)</f>
        <v>0</v>
      </c>
      <c r="H193" s="122">
        <v>0</v>
      </c>
      <c r="I193" s="122">
        <f>ROUND(E193*H193,2)</f>
        <v>0</v>
      </c>
      <c r="J193" s="122">
        <v>417</v>
      </c>
      <c r="K193" s="122">
        <f>ROUND(E193*J193,2)</f>
        <v>834</v>
      </c>
      <c r="L193" s="122">
        <v>15</v>
      </c>
      <c r="M193" s="122">
        <f>G193*(1+L193/100)</f>
        <v>0</v>
      </c>
      <c r="N193" s="122">
        <v>0</v>
      </c>
      <c r="O193" s="122">
        <f>ROUND(E193*N193,2)</f>
        <v>0</v>
      </c>
      <c r="P193" s="122">
        <v>0</v>
      </c>
      <c r="Q193" s="122">
        <f>ROUND(E193*P193,2)</f>
        <v>0</v>
      </c>
      <c r="R193" s="122" t="s">
        <v>419</v>
      </c>
      <c r="S193" s="122" t="s">
        <v>124</v>
      </c>
      <c r="T193" s="122" t="s">
        <v>125</v>
      </c>
      <c r="U193" s="122">
        <v>1</v>
      </c>
      <c r="V193" s="122">
        <f>ROUND(E193*U193,2)</f>
        <v>2</v>
      </c>
      <c r="W193" s="122"/>
      <c r="X193" s="122" t="s">
        <v>420</v>
      </c>
      <c r="Y193" s="117"/>
      <c r="Z193" s="117"/>
      <c r="AA193" s="117"/>
      <c r="AB193" s="117"/>
      <c r="AC193" s="117"/>
      <c r="AD193" s="117"/>
      <c r="AE193" s="117"/>
      <c r="AF193" s="117"/>
      <c r="AG193" s="117" t="s">
        <v>421</v>
      </c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</row>
    <row r="194" spans="1:60" outlineLevel="1" x14ac:dyDescent="0.25">
      <c r="A194" s="120"/>
      <c r="B194" s="121"/>
      <c r="C194" s="146" t="s">
        <v>422</v>
      </c>
      <c r="D194" s="123"/>
      <c r="E194" s="124">
        <v>2</v>
      </c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17"/>
      <c r="Z194" s="117"/>
      <c r="AA194" s="117"/>
      <c r="AB194" s="117"/>
      <c r="AC194" s="117"/>
      <c r="AD194" s="117"/>
      <c r="AE194" s="117"/>
      <c r="AF194" s="117"/>
      <c r="AG194" s="117" t="s">
        <v>129</v>
      </c>
      <c r="AH194" s="117">
        <v>0</v>
      </c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</row>
    <row r="195" spans="1:60" outlineLevel="1" x14ac:dyDescent="0.25">
      <c r="A195" s="138">
        <v>110</v>
      </c>
      <c r="B195" s="139" t="s">
        <v>423</v>
      </c>
      <c r="C195" s="147" t="s">
        <v>424</v>
      </c>
      <c r="D195" s="140" t="s">
        <v>143</v>
      </c>
      <c r="E195" s="141">
        <v>3</v>
      </c>
      <c r="F195" s="142"/>
      <c r="G195" s="143">
        <f>ROUND(E195*F195,2)</f>
        <v>0</v>
      </c>
      <c r="H195" s="122">
        <v>1500</v>
      </c>
      <c r="I195" s="122">
        <f>ROUND(E195*H195,2)</f>
        <v>4500</v>
      </c>
      <c r="J195" s="122">
        <v>0</v>
      </c>
      <c r="K195" s="122">
        <f>ROUND(E195*J195,2)</f>
        <v>0</v>
      </c>
      <c r="L195" s="122">
        <v>15</v>
      </c>
      <c r="M195" s="122">
        <f>G195*(1+L195/100)</f>
        <v>0</v>
      </c>
      <c r="N195" s="122">
        <v>1.2999999999999999E-2</v>
      </c>
      <c r="O195" s="122">
        <f>ROUND(E195*N195,2)</f>
        <v>0.04</v>
      </c>
      <c r="P195" s="122">
        <v>0</v>
      </c>
      <c r="Q195" s="122">
        <f>ROUND(E195*P195,2)</f>
        <v>0</v>
      </c>
      <c r="R195" s="122"/>
      <c r="S195" s="122" t="s">
        <v>153</v>
      </c>
      <c r="T195" s="122" t="s">
        <v>125</v>
      </c>
      <c r="U195" s="122">
        <v>0</v>
      </c>
      <c r="V195" s="122">
        <f>ROUND(E195*U195,2)</f>
        <v>0</v>
      </c>
      <c r="W195" s="122"/>
      <c r="X195" s="122" t="s">
        <v>154</v>
      </c>
      <c r="Y195" s="117"/>
      <c r="Z195" s="117"/>
      <c r="AA195" s="117"/>
      <c r="AB195" s="117"/>
      <c r="AC195" s="117"/>
      <c r="AD195" s="117"/>
      <c r="AE195" s="117"/>
      <c r="AF195" s="117"/>
      <c r="AG195" s="117" t="s">
        <v>339</v>
      </c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</row>
    <row r="196" spans="1:60" ht="20.399999999999999" outlineLevel="1" x14ac:dyDescent="0.25">
      <c r="A196" s="138">
        <v>111</v>
      </c>
      <c r="B196" s="139" t="s">
        <v>425</v>
      </c>
      <c r="C196" s="147" t="s">
        <v>426</v>
      </c>
      <c r="D196" s="140" t="s">
        <v>143</v>
      </c>
      <c r="E196" s="141">
        <v>1</v>
      </c>
      <c r="F196" s="142"/>
      <c r="G196" s="143">
        <f>ROUND(E196*F196,2)</f>
        <v>0</v>
      </c>
      <c r="H196" s="122">
        <v>2200</v>
      </c>
      <c r="I196" s="122">
        <f>ROUND(E196*H196,2)</f>
        <v>2200</v>
      </c>
      <c r="J196" s="122">
        <v>0</v>
      </c>
      <c r="K196" s="122">
        <f>ROUND(E196*J196,2)</f>
        <v>0</v>
      </c>
      <c r="L196" s="122">
        <v>15</v>
      </c>
      <c r="M196" s="122">
        <f>G196*(1+L196/100)</f>
        <v>0</v>
      </c>
      <c r="N196" s="122">
        <v>0.02</v>
      </c>
      <c r="O196" s="122">
        <f>ROUND(E196*N196,2)</f>
        <v>0.02</v>
      </c>
      <c r="P196" s="122">
        <v>0</v>
      </c>
      <c r="Q196" s="122">
        <f>ROUND(E196*P196,2)</f>
        <v>0</v>
      </c>
      <c r="R196" s="122" t="s">
        <v>160</v>
      </c>
      <c r="S196" s="122" t="s">
        <v>124</v>
      </c>
      <c r="T196" s="122" t="s">
        <v>125</v>
      </c>
      <c r="U196" s="122">
        <v>0</v>
      </c>
      <c r="V196" s="122">
        <f>ROUND(E196*U196,2)</f>
        <v>0</v>
      </c>
      <c r="W196" s="122"/>
      <c r="X196" s="122" t="s">
        <v>154</v>
      </c>
      <c r="Y196" s="117"/>
      <c r="Z196" s="117"/>
      <c r="AA196" s="117"/>
      <c r="AB196" s="117"/>
      <c r="AC196" s="117"/>
      <c r="AD196" s="117"/>
      <c r="AE196" s="117"/>
      <c r="AF196" s="117"/>
      <c r="AG196" s="117" t="s">
        <v>339</v>
      </c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</row>
    <row r="197" spans="1:60" outlineLevel="1" x14ac:dyDescent="0.25">
      <c r="A197" s="138">
        <v>112</v>
      </c>
      <c r="B197" s="139" t="s">
        <v>427</v>
      </c>
      <c r="C197" s="147" t="s">
        <v>428</v>
      </c>
      <c r="D197" s="140" t="s">
        <v>143</v>
      </c>
      <c r="E197" s="141">
        <v>1</v>
      </c>
      <c r="F197" s="142"/>
      <c r="G197" s="143">
        <f>ROUND(E197*F197,2)</f>
        <v>0</v>
      </c>
      <c r="H197" s="122">
        <v>4650</v>
      </c>
      <c r="I197" s="122">
        <f>ROUND(E197*H197,2)</f>
        <v>4650</v>
      </c>
      <c r="J197" s="122">
        <v>0</v>
      </c>
      <c r="K197" s="122">
        <f>ROUND(E197*J197,2)</f>
        <v>0</v>
      </c>
      <c r="L197" s="122">
        <v>15</v>
      </c>
      <c r="M197" s="122">
        <f>G197*(1+L197/100)</f>
        <v>0</v>
      </c>
      <c r="N197" s="122">
        <v>3.5999999999999997E-2</v>
      </c>
      <c r="O197" s="122">
        <f>ROUND(E197*N197,2)</f>
        <v>0.04</v>
      </c>
      <c r="P197" s="122">
        <v>0</v>
      </c>
      <c r="Q197" s="122">
        <f>ROUND(E197*P197,2)</f>
        <v>0</v>
      </c>
      <c r="R197" s="122" t="s">
        <v>160</v>
      </c>
      <c r="S197" s="122" t="s">
        <v>124</v>
      </c>
      <c r="T197" s="122" t="s">
        <v>125</v>
      </c>
      <c r="U197" s="122">
        <v>0</v>
      </c>
      <c r="V197" s="122">
        <f>ROUND(E197*U197,2)</f>
        <v>0</v>
      </c>
      <c r="W197" s="122"/>
      <c r="X197" s="122" t="s">
        <v>154</v>
      </c>
      <c r="Y197" s="117"/>
      <c r="Z197" s="117"/>
      <c r="AA197" s="117"/>
      <c r="AB197" s="117"/>
      <c r="AC197" s="117"/>
      <c r="AD197" s="117"/>
      <c r="AE197" s="117"/>
      <c r="AF197" s="117"/>
      <c r="AG197" s="117" t="s">
        <v>339</v>
      </c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</row>
    <row r="198" spans="1:60" ht="20.399999999999999" outlineLevel="1" x14ac:dyDescent="0.25">
      <c r="A198" s="138">
        <v>113</v>
      </c>
      <c r="B198" s="139" t="s">
        <v>429</v>
      </c>
      <c r="C198" s="147" t="s">
        <v>430</v>
      </c>
      <c r="D198" s="140" t="s">
        <v>143</v>
      </c>
      <c r="E198" s="141">
        <v>1</v>
      </c>
      <c r="F198" s="142"/>
      <c r="G198" s="143">
        <f>ROUND(E198*F198,2)</f>
        <v>0</v>
      </c>
      <c r="H198" s="122">
        <v>5360</v>
      </c>
      <c r="I198" s="122">
        <f>ROUND(E198*H198,2)</f>
        <v>5360</v>
      </c>
      <c r="J198" s="122">
        <v>0</v>
      </c>
      <c r="K198" s="122">
        <f>ROUND(E198*J198,2)</f>
        <v>0</v>
      </c>
      <c r="L198" s="122">
        <v>15</v>
      </c>
      <c r="M198" s="122">
        <f>G198*(1+L198/100)</f>
        <v>0</v>
      </c>
      <c r="N198" s="122">
        <v>2.7E-2</v>
      </c>
      <c r="O198" s="122">
        <f>ROUND(E198*N198,2)</f>
        <v>0.03</v>
      </c>
      <c r="P198" s="122">
        <v>0</v>
      </c>
      <c r="Q198" s="122">
        <f>ROUND(E198*P198,2)</f>
        <v>0</v>
      </c>
      <c r="R198" s="122"/>
      <c r="S198" s="122" t="s">
        <v>153</v>
      </c>
      <c r="T198" s="122" t="s">
        <v>125</v>
      </c>
      <c r="U198" s="122">
        <v>0</v>
      </c>
      <c r="V198" s="122">
        <f>ROUND(E198*U198,2)</f>
        <v>0</v>
      </c>
      <c r="W198" s="122"/>
      <c r="X198" s="122" t="s">
        <v>154</v>
      </c>
      <c r="Y198" s="117"/>
      <c r="Z198" s="117"/>
      <c r="AA198" s="117"/>
      <c r="AB198" s="117"/>
      <c r="AC198" s="117"/>
      <c r="AD198" s="117"/>
      <c r="AE198" s="117"/>
      <c r="AF198" s="117"/>
      <c r="AG198" s="117" t="s">
        <v>155</v>
      </c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</row>
    <row r="199" spans="1:60" ht="20.399999999999999" outlineLevel="1" x14ac:dyDescent="0.25">
      <c r="A199" s="132">
        <v>114</v>
      </c>
      <c r="B199" s="133" t="s">
        <v>431</v>
      </c>
      <c r="C199" s="145" t="s">
        <v>432</v>
      </c>
      <c r="D199" s="134" t="s">
        <v>143</v>
      </c>
      <c r="E199" s="135">
        <v>1</v>
      </c>
      <c r="F199" s="136"/>
      <c r="G199" s="137">
        <f>ROUND(E199*F199,2)</f>
        <v>0</v>
      </c>
      <c r="H199" s="122">
        <v>198</v>
      </c>
      <c r="I199" s="122">
        <f>ROUND(E199*H199,2)</f>
        <v>198</v>
      </c>
      <c r="J199" s="122">
        <v>0</v>
      </c>
      <c r="K199" s="122">
        <f>ROUND(E199*J199,2)</f>
        <v>0</v>
      </c>
      <c r="L199" s="122">
        <v>15</v>
      </c>
      <c r="M199" s="122">
        <f>G199*(1+L199/100)</f>
        <v>0</v>
      </c>
      <c r="N199" s="122">
        <v>1.2099999999999999E-3</v>
      </c>
      <c r="O199" s="122">
        <f>ROUND(E199*N199,2)</f>
        <v>0</v>
      </c>
      <c r="P199" s="122">
        <v>0</v>
      </c>
      <c r="Q199" s="122">
        <f>ROUND(E199*P199,2)</f>
        <v>0</v>
      </c>
      <c r="R199" s="122" t="s">
        <v>160</v>
      </c>
      <c r="S199" s="122" t="s">
        <v>124</v>
      </c>
      <c r="T199" s="122" t="s">
        <v>125</v>
      </c>
      <c r="U199" s="122">
        <v>0</v>
      </c>
      <c r="V199" s="122">
        <f>ROUND(E199*U199,2)</f>
        <v>0</v>
      </c>
      <c r="W199" s="122"/>
      <c r="X199" s="122" t="s">
        <v>154</v>
      </c>
      <c r="Y199" s="117"/>
      <c r="Z199" s="117"/>
      <c r="AA199" s="117"/>
      <c r="AB199" s="117"/>
      <c r="AC199" s="117"/>
      <c r="AD199" s="117"/>
      <c r="AE199" s="117"/>
      <c r="AF199" s="117"/>
      <c r="AG199" s="117" t="s">
        <v>339</v>
      </c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</row>
    <row r="200" spans="1:60" outlineLevel="1" x14ac:dyDescent="0.25">
      <c r="A200" s="120"/>
      <c r="B200" s="121"/>
      <c r="C200" s="146" t="s">
        <v>380</v>
      </c>
      <c r="D200" s="123"/>
      <c r="E200" s="124">
        <v>1</v>
      </c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17"/>
      <c r="Z200" s="117"/>
      <c r="AA200" s="117"/>
      <c r="AB200" s="117"/>
      <c r="AC200" s="117"/>
      <c r="AD200" s="117"/>
      <c r="AE200" s="117"/>
      <c r="AF200" s="117"/>
      <c r="AG200" s="117" t="s">
        <v>129</v>
      </c>
      <c r="AH200" s="117">
        <v>0</v>
      </c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</row>
    <row r="201" spans="1:60" outlineLevel="1" x14ac:dyDescent="0.25">
      <c r="A201" s="138">
        <v>115</v>
      </c>
      <c r="B201" s="139" t="s">
        <v>433</v>
      </c>
      <c r="C201" s="147" t="s">
        <v>434</v>
      </c>
      <c r="D201" s="140" t="s">
        <v>143</v>
      </c>
      <c r="E201" s="141">
        <v>1</v>
      </c>
      <c r="F201" s="142"/>
      <c r="G201" s="143">
        <f>ROUND(E201*F201,2)</f>
        <v>0</v>
      </c>
      <c r="H201" s="122">
        <v>65</v>
      </c>
      <c r="I201" s="122">
        <f>ROUND(E201*H201,2)</f>
        <v>65</v>
      </c>
      <c r="J201" s="122">
        <v>0</v>
      </c>
      <c r="K201" s="122">
        <f>ROUND(E201*J201,2)</f>
        <v>0</v>
      </c>
      <c r="L201" s="122">
        <v>15</v>
      </c>
      <c r="M201" s="122">
        <f>G201*(1+L201/100)</f>
        <v>0</v>
      </c>
      <c r="N201" s="122">
        <v>1.372E-2</v>
      </c>
      <c r="O201" s="122">
        <f>ROUND(E201*N201,2)</f>
        <v>0.01</v>
      </c>
      <c r="P201" s="122">
        <v>0</v>
      </c>
      <c r="Q201" s="122">
        <f>ROUND(E201*P201,2)</f>
        <v>0</v>
      </c>
      <c r="R201" s="122"/>
      <c r="S201" s="122" t="s">
        <v>153</v>
      </c>
      <c r="T201" s="122" t="s">
        <v>125</v>
      </c>
      <c r="U201" s="122">
        <v>0</v>
      </c>
      <c r="V201" s="122">
        <f>ROUND(E201*U201,2)</f>
        <v>0</v>
      </c>
      <c r="W201" s="122"/>
      <c r="X201" s="122" t="s">
        <v>154</v>
      </c>
      <c r="Y201" s="117"/>
      <c r="Z201" s="117"/>
      <c r="AA201" s="117"/>
      <c r="AB201" s="117"/>
      <c r="AC201" s="117"/>
      <c r="AD201" s="117"/>
      <c r="AE201" s="117"/>
      <c r="AF201" s="117"/>
      <c r="AG201" s="117" t="s">
        <v>155</v>
      </c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</row>
    <row r="202" spans="1:60" outlineLevel="1" x14ac:dyDescent="0.25">
      <c r="A202" s="138">
        <v>116</v>
      </c>
      <c r="B202" s="139" t="s">
        <v>435</v>
      </c>
      <c r="C202" s="147" t="s">
        <v>436</v>
      </c>
      <c r="D202" s="140" t="s">
        <v>0</v>
      </c>
      <c r="E202" s="141">
        <v>954.423</v>
      </c>
      <c r="F202" s="142"/>
      <c r="G202" s="143">
        <f>ROUND(E202*F202,2)</f>
        <v>0</v>
      </c>
      <c r="H202" s="122">
        <v>0</v>
      </c>
      <c r="I202" s="122">
        <f>ROUND(E202*H202,2)</f>
        <v>0</v>
      </c>
      <c r="J202" s="122">
        <v>1.8</v>
      </c>
      <c r="K202" s="122">
        <f>ROUND(E202*J202,2)</f>
        <v>1717.96</v>
      </c>
      <c r="L202" s="122">
        <v>15</v>
      </c>
      <c r="M202" s="122">
        <f>G202*(1+L202/100)</f>
        <v>0</v>
      </c>
      <c r="N202" s="122">
        <v>0</v>
      </c>
      <c r="O202" s="122">
        <f>ROUND(E202*N202,2)</f>
        <v>0</v>
      </c>
      <c r="P202" s="122">
        <v>0</v>
      </c>
      <c r="Q202" s="122">
        <f>ROUND(E202*P202,2)</f>
        <v>0</v>
      </c>
      <c r="R202" s="122"/>
      <c r="S202" s="122" t="s">
        <v>124</v>
      </c>
      <c r="T202" s="122" t="s">
        <v>125</v>
      </c>
      <c r="U202" s="122">
        <v>0</v>
      </c>
      <c r="V202" s="122">
        <f>ROUND(E202*U202,2)</f>
        <v>0</v>
      </c>
      <c r="W202" s="122"/>
      <c r="X202" s="122" t="s">
        <v>225</v>
      </c>
      <c r="Y202" s="117"/>
      <c r="Z202" s="117"/>
      <c r="AA202" s="117"/>
      <c r="AB202" s="117"/>
      <c r="AC202" s="117"/>
      <c r="AD202" s="117"/>
      <c r="AE202" s="117"/>
      <c r="AF202" s="117"/>
      <c r="AG202" s="117" t="s">
        <v>226</v>
      </c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</row>
    <row r="203" spans="1:60" x14ac:dyDescent="0.25">
      <c r="A203" s="126" t="s">
        <v>119</v>
      </c>
      <c r="B203" s="127" t="s">
        <v>78</v>
      </c>
      <c r="C203" s="144" t="s">
        <v>79</v>
      </c>
      <c r="D203" s="128"/>
      <c r="E203" s="129"/>
      <c r="F203" s="130"/>
      <c r="G203" s="131">
        <f>SUMIF(AG204:AG223,"&lt;&gt;NOR",G204:G223)</f>
        <v>0</v>
      </c>
      <c r="H203" s="125"/>
      <c r="I203" s="125">
        <f>SUM(I204:I223)</f>
        <v>8018.3300000000008</v>
      </c>
      <c r="J203" s="125"/>
      <c r="K203" s="125">
        <f>SUM(K204:K223)</f>
        <v>6371.5</v>
      </c>
      <c r="L203" s="125"/>
      <c r="M203" s="125">
        <f>SUM(M204:M223)</f>
        <v>0</v>
      </c>
      <c r="N203" s="125"/>
      <c r="O203" s="125">
        <f>SUM(O204:O223)</f>
        <v>0.14000000000000001</v>
      </c>
      <c r="P203" s="125"/>
      <c r="Q203" s="125">
        <f>SUM(Q204:Q223)</f>
        <v>0</v>
      </c>
      <c r="R203" s="125"/>
      <c r="S203" s="125"/>
      <c r="T203" s="125"/>
      <c r="U203" s="125"/>
      <c r="V203" s="125">
        <f>SUM(V204:V223)</f>
        <v>9.48</v>
      </c>
      <c r="W203" s="125"/>
      <c r="X203" s="125"/>
      <c r="AG203" t="s">
        <v>120</v>
      </c>
    </row>
    <row r="204" spans="1:60" outlineLevel="1" x14ac:dyDescent="0.25">
      <c r="A204" s="132">
        <v>117</v>
      </c>
      <c r="B204" s="133" t="s">
        <v>437</v>
      </c>
      <c r="C204" s="145" t="s">
        <v>438</v>
      </c>
      <c r="D204" s="134" t="s">
        <v>134</v>
      </c>
      <c r="E204" s="135">
        <v>5.4623999999999997</v>
      </c>
      <c r="F204" s="136"/>
      <c r="G204" s="137">
        <f>ROUND(E204*F204,2)</f>
        <v>0</v>
      </c>
      <c r="H204" s="122">
        <v>0</v>
      </c>
      <c r="I204" s="122">
        <f>ROUND(E204*H204,2)</f>
        <v>0</v>
      </c>
      <c r="J204" s="122">
        <v>135.5</v>
      </c>
      <c r="K204" s="122">
        <f>ROUND(E204*J204,2)</f>
        <v>740.16</v>
      </c>
      <c r="L204" s="122">
        <v>15</v>
      </c>
      <c r="M204" s="122">
        <f>G204*(1+L204/100)</f>
        <v>0</v>
      </c>
      <c r="N204" s="122">
        <v>0</v>
      </c>
      <c r="O204" s="122">
        <f>ROUND(E204*N204,2)</f>
        <v>0</v>
      </c>
      <c r="P204" s="122">
        <v>0</v>
      </c>
      <c r="Q204" s="122">
        <f>ROUND(E204*P204,2)</f>
        <v>0</v>
      </c>
      <c r="R204" s="122"/>
      <c r="S204" s="122" t="s">
        <v>124</v>
      </c>
      <c r="T204" s="122" t="s">
        <v>125</v>
      </c>
      <c r="U204" s="122">
        <v>0.255</v>
      </c>
      <c r="V204" s="122">
        <f>ROUND(E204*U204,2)</f>
        <v>1.39</v>
      </c>
      <c r="W204" s="122"/>
      <c r="X204" s="122" t="s">
        <v>126</v>
      </c>
      <c r="Y204" s="117"/>
      <c r="Z204" s="117"/>
      <c r="AA204" s="117"/>
      <c r="AB204" s="117"/>
      <c r="AC204" s="117"/>
      <c r="AD204" s="117"/>
      <c r="AE204" s="117"/>
      <c r="AF204" s="117"/>
      <c r="AG204" s="117" t="s">
        <v>127</v>
      </c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</row>
    <row r="205" spans="1:60" outlineLevel="1" x14ac:dyDescent="0.25">
      <c r="A205" s="120"/>
      <c r="B205" s="121"/>
      <c r="C205" s="146" t="s">
        <v>168</v>
      </c>
      <c r="D205" s="123"/>
      <c r="E205" s="124">
        <v>4.2699999999999996</v>
      </c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17"/>
      <c r="Z205" s="117"/>
      <c r="AA205" s="117"/>
      <c r="AB205" s="117"/>
      <c r="AC205" s="117"/>
      <c r="AD205" s="117"/>
      <c r="AE205" s="117"/>
      <c r="AF205" s="117"/>
      <c r="AG205" s="117" t="s">
        <v>129</v>
      </c>
      <c r="AH205" s="117">
        <v>0</v>
      </c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</row>
    <row r="206" spans="1:60" outlineLevel="1" x14ac:dyDescent="0.25">
      <c r="A206" s="120"/>
      <c r="B206" s="121"/>
      <c r="C206" s="146" t="s">
        <v>167</v>
      </c>
      <c r="D206" s="123"/>
      <c r="E206" s="124">
        <v>1.19</v>
      </c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17"/>
      <c r="Z206" s="117"/>
      <c r="AA206" s="117"/>
      <c r="AB206" s="117"/>
      <c r="AC206" s="117"/>
      <c r="AD206" s="117"/>
      <c r="AE206" s="117"/>
      <c r="AF206" s="117"/>
      <c r="AG206" s="117" t="s">
        <v>129</v>
      </c>
      <c r="AH206" s="117">
        <v>0</v>
      </c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</row>
    <row r="207" spans="1:60" outlineLevel="1" x14ac:dyDescent="0.25">
      <c r="A207" s="138">
        <v>118</v>
      </c>
      <c r="B207" s="139" t="s">
        <v>439</v>
      </c>
      <c r="C207" s="147" t="s">
        <v>440</v>
      </c>
      <c r="D207" s="140" t="s">
        <v>134</v>
      </c>
      <c r="E207" s="141">
        <v>5.4623999999999997</v>
      </c>
      <c r="F207" s="142"/>
      <c r="G207" s="143">
        <f>ROUND(E207*F207,2)</f>
        <v>0</v>
      </c>
      <c r="H207" s="122">
        <v>0</v>
      </c>
      <c r="I207" s="122">
        <f>ROUND(E207*H207,2)</f>
        <v>0</v>
      </c>
      <c r="J207" s="122">
        <v>7.1</v>
      </c>
      <c r="K207" s="122">
        <f>ROUND(E207*J207,2)</f>
        <v>38.78</v>
      </c>
      <c r="L207" s="122">
        <v>15</v>
      </c>
      <c r="M207" s="122">
        <f>G207*(1+L207/100)</f>
        <v>0</v>
      </c>
      <c r="N207" s="122">
        <v>0</v>
      </c>
      <c r="O207" s="122">
        <f>ROUND(E207*N207,2)</f>
        <v>0</v>
      </c>
      <c r="P207" s="122">
        <v>0</v>
      </c>
      <c r="Q207" s="122">
        <f>ROUND(E207*P207,2)</f>
        <v>0</v>
      </c>
      <c r="R207" s="122"/>
      <c r="S207" s="122" t="s">
        <v>124</v>
      </c>
      <c r="T207" s="122" t="s">
        <v>125</v>
      </c>
      <c r="U207" s="122">
        <v>1.6E-2</v>
      </c>
      <c r="V207" s="122">
        <f>ROUND(E207*U207,2)</f>
        <v>0.09</v>
      </c>
      <c r="W207" s="122"/>
      <c r="X207" s="122" t="s">
        <v>126</v>
      </c>
      <c r="Y207" s="117"/>
      <c r="Z207" s="117"/>
      <c r="AA207" s="117"/>
      <c r="AB207" s="117"/>
      <c r="AC207" s="117"/>
      <c r="AD207" s="117"/>
      <c r="AE207" s="117"/>
      <c r="AF207" s="117"/>
      <c r="AG207" s="117" t="s">
        <v>249</v>
      </c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</row>
    <row r="208" spans="1:60" outlineLevel="1" x14ac:dyDescent="0.25">
      <c r="A208" s="138">
        <v>119</v>
      </c>
      <c r="B208" s="139" t="s">
        <v>441</v>
      </c>
      <c r="C208" s="147" t="s">
        <v>442</v>
      </c>
      <c r="D208" s="140" t="s">
        <v>134</v>
      </c>
      <c r="E208" s="141">
        <v>5.4623999999999997</v>
      </c>
      <c r="F208" s="142"/>
      <c r="G208" s="143">
        <f>ROUND(E208*F208,2)</f>
        <v>0</v>
      </c>
      <c r="H208" s="122">
        <v>23.96</v>
      </c>
      <c r="I208" s="122">
        <f>ROUND(E208*H208,2)</f>
        <v>130.88</v>
      </c>
      <c r="J208" s="122">
        <v>26.14</v>
      </c>
      <c r="K208" s="122">
        <f>ROUND(E208*J208,2)</f>
        <v>142.79</v>
      </c>
      <c r="L208" s="122">
        <v>15</v>
      </c>
      <c r="M208" s="122">
        <f>G208*(1+L208/100)</f>
        <v>0</v>
      </c>
      <c r="N208" s="122">
        <v>2.1000000000000001E-4</v>
      </c>
      <c r="O208" s="122">
        <f>ROUND(E208*N208,2)</f>
        <v>0</v>
      </c>
      <c r="P208" s="122">
        <v>0</v>
      </c>
      <c r="Q208" s="122">
        <f>ROUND(E208*P208,2)</f>
        <v>0</v>
      </c>
      <c r="R208" s="122"/>
      <c r="S208" s="122" t="s">
        <v>124</v>
      </c>
      <c r="T208" s="122" t="s">
        <v>125</v>
      </c>
      <c r="U208" s="122">
        <v>0.05</v>
      </c>
      <c r="V208" s="122">
        <f>ROUND(E208*U208,2)</f>
        <v>0.27</v>
      </c>
      <c r="W208" s="122"/>
      <c r="X208" s="122" t="s">
        <v>126</v>
      </c>
      <c r="Y208" s="117"/>
      <c r="Z208" s="117"/>
      <c r="AA208" s="117"/>
      <c r="AB208" s="117"/>
      <c r="AC208" s="117"/>
      <c r="AD208" s="117"/>
      <c r="AE208" s="117"/>
      <c r="AF208" s="117"/>
      <c r="AG208" s="117" t="s">
        <v>249</v>
      </c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</row>
    <row r="209" spans="1:60" outlineLevel="1" x14ac:dyDescent="0.25">
      <c r="A209" s="132">
        <v>120</v>
      </c>
      <c r="B209" s="133" t="s">
        <v>443</v>
      </c>
      <c r="C209" s="145" t="s">
        <v>444</v>
      </c>
      <c r="D209" s="134" t="s">
        <v>173</v>
      </c>
      <c r="E209" s="135">
        <v>3.7</v>
      </c>
      <c r="F209" s="136"/>
      <c r="G209" s="137">
        <f>ROUND(E209*F209,2)</f>
        <v>0</v>
      </c>
      <c r="H209" s="122">
        <v>10.7</v>
      </c>
      <c r="I209" s="122">
        <f>ROUND(E209*H209,2)</f>
        <v>39.590000000000003</v>
      </c>
      <c r="J209" s="122">
        <v>129.80000000000001</v>
      </c>
      <c r="K209" s="122">
        <f>ROUND(E209*J209,2)</f>
        <v>480.26</v>
      </c>
      <c r="L209" s="122">
        <v>15</v>
      </c>
      <c r="M209" s="122">
        <f>G209*(1+L209/100)</f>
        <v>0</v>
      </c>
      <c r="N209" s="122">
        <v>3.2000000000000003E-4</v>
      </c>
      <c r="O209" s="122">
        <f>ROUND(E209*N209,2)</f>
        <v>0</v>
      </c>
      <c r="P209" s="122">
        <v>0</v>
      </c>
      <c r="Q209" s="122">
        <f>ROUND(E209*P209,2)</f>
        <v>0</v>
      </c>
      <c r="R209" s="122"/>
      <c r="S209" s="122" t="s">
        <v>124</v>
      </c>
      <c r="T209" s="122" t="s">
        <v>125</v>
      </c>
      <c r="U209" s="122">
        <v>0.23599999999999999</v>
      </c>
      <c r="V209" s="122">
        <f>ROUND(E209*U209,2)</f>
        <v>0.87</v>
      </c>
      <c r="W209" s="122"/>
      <c r="X209" s="122" t="s">
        <v>126</v>
      </c>
      <c r="Y209" s="117"/>
      <c r="Z209" s="117"/>
      <c r="AA209" s="117"/>
      <c r="AB209" s="117"/>
      <c r="AC209" s="117"/>
      <c r="AD209" s="117"/>
      <c r="AE209" s="117"/>
      <c r="AF209" s="117"/>
      <c r="AG209" s="117" t="s">
        <v>127</v>
      </c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</row>
    <row r="210" spans="1:60" outlineLevel="1" x14ac:dyDescent="0.25">
      <c r="A210" s="120"/>
      <c r="B210" s="121"/>
      <c r="C210" s="146" t="s">
        <v>445</v>
      </c>
      <c r="D210" s="123"/>
      <c r="E210" s="124">
        <v>3.7</v>
      </c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17"/>
      <c r="Z210" s="117"/>
      <c r="AA210" s="117"/>
      <c r="AB210" s="117"/>
      <c r="AC210" s="117"/>
      <c r="AD210" s="117"/>
      <c r="AE210" s="117"/>
      <c r="AF210" s="117"/>
      <c r="AG210" s="117" t="s">
        <v>129</v>
      </c>
      <c r="AH210" s="117">
        <v>0</v>
      </c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</row>
    <row r="211" spans="1:60" outlineLevel="1" x14ac:dyDescent="0.25">
      <c r="A211" s="138">
        <v>121</v>
      </c>
      <c r="B211" s="139" t="s">
        <v>446</v>
      </c>
      <c r="C211" s="147" t="s">
        <v>447</v>
      </c>
      <c r="D211" s="140" t="s">
        <v>173</v>
      </c>
      <c r="E211" s="141">
        <v>3.7</v>
      </c>
      <c r="F211" s="142"/>
      <c r="G211" s="143">
        <f>ROUND(E211*F211,2)</f>
        <v>0</v>
      </c>
      <c r="H211" s="122">
        <v>5.37</v>
      </c>
      <c r="I211" s="122">
        <f>ROUND(E211*H211,2)</f>
        <v>19.87</v>
      </c>
      <c r="J211" s="122">
        <v>94.53</v>
      </c>
      <c r="K211" s="122">
        <f>ROUND(E211*J211,2)</f>
        <v>349.76</v>
      </c>
      <c r="L211" s="122">
        <v>15</v>
      </c>
      <c r="M211" s="122">
        <f>G211*(1+L211/100)</f>
        <v>0</v>
      </c>
      <c r="N211" s="122">
        <v>0</v>
      </c>
      <c r="O211" s="122">
        <f>ROUND(E211*N211,2)</f>
        <v>0</v>
      </c>
      <c r="P211" s="122">
        <v>0</v>
      </c>
      <c r="Q211" s="122">
        <f>ROUND(E211*P211,2)</f>
        <v>0</v>
      </c>
      <c r="R211" s="122"/>
      <c r="S211" s="122" t="s">
        <v>124</v>
      </c>
      <c r="T211" s="122" t="s">
        <v>125</v>
      </c>
      <c r="U211" s="122">
        <v>0.154</v>
      </c>
      <c r="V211" s="122">
        <f>ROUND(E211*U211,2)</f>
        <v>0.56999999999999995</v>
      </c>
      <c r="W211" s="122"/>
      <c r="X211" s="122" t="s">
        <v>126</v>
      </c>
      <c r="Y211" s="117"/>
      <c r="Z211" s="117"/>
      <c r="AA211" s="117"/>
      <c r="AB211" s="117"/>
      <c r="AC211" s="117"/>
      <c r="AD211" s="117"/>
      <c r="AE211" s="117"/>
      <c r="AF211" s="117"/>
      <c r="AG211" s="117" t="s">
        <v>127</v>
      </c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</row>
    <row r="212" spans="1:60" outlineLevel="1" x14ac:dyDescent="0.25">
      <c r="A212" s="138">
        <v>122</v>
      </c>
      <c r="B212" s="139" t="s">
        <v>448</v>
      </c>
      <c r="C212" s="147" t="s">
        <v>449</v>
      </c>
      <c r="D212" s="140" t="s">
        <v>134</v>
      </c>
      <c r="E212" s="141">
        <v>5.4623999999999997</v>
      </c>
      <c r="F212" s="142"/>
      <c r="G212" s="143">
        <f>ROUND(E212*F212,2)</f>
        <v>0</v>
      </c>
      <c r="H212" s="122">
        <v>130.38999999999999</v>
      </c>
      <c r="I212" s="122">
        <f>ROUND(E212*H212,2)</f>
        <v>712.24</v>
      </c>
      <c r="J212" s="122">
        <v>531.61</v>
      </c>
      <c r="K212" s="122">
        <f>ROUND(E212*J212,2)</f>
        <v>2903.87</v>
      </c>
      <c r="L212" s="122">
        <v>15</v>
      </c>
      <c r="M212" s="122">
        <f>G212*(1+L212/100)</f>
        <v>0</v>
      </c>
      <c r="N212" s="122">
        <v>5.0400000000000002E-3</v>
      </c>
      <c r="O212" s="122">
        <f>ROUND(E212*N212,2)</f>
        <v>0.03</v>
      </c>
      <c r="P212" s="122">
        <v>0</v>
      </c>
      <c r="Q212" s="122">
        <f>ROUND(E212*P212,2)</f>
        <v>0</v>
      </c>
      <c r="R212" s="122"/>
      <c r="S212" s="122" t="s">
        <v>124</v>
      </c>
      <c r="T212" s="122" t="s">
        <v>125</v>
      </c>
      <c r="U212" s="122">
        <v>0.97799999999999998</v>
      </c>
      <c r="V212" s="122">
        <f>ROUND(E212*U212,2)</f>
        <v>5.34</v>
      </c>
      <c r="W212" s="122"/>
      <c r="X212" s="122" t="s">
        <v>126</v>
      </c>
      <c r="Y212" s="117"/>
      <c r="Z212" s="117"/>
      <c r="AA212" s="117"/>
      <c r="AB212" s="117"/>
      <c r="AC212" s="117"/>
      <c r="AD212" s="117"/>
      <c r="AE212" s="117"/>
      <c r="AF212" s="117"/>
      <c r="AG212" s="117" t="s">
        <v>249</v>
      </c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</row>
    <row r="213" spans="1:60" outlineLevel="1" x14ac:dyDescent="0.25">
      <c r="A213" s="132">
        <v>123</v>
      </c>
      <c r="B213" s="133" t="s">
        <v>450</v>
      </c>
      <c r="C213" s="145" t="s">
        <v>451</v>
      </c>
      <c r="D213" s="134" t="s">
        <v>173</v>
      </c>
      <c r="E213" s="135">
        <v>11.28</v>
      </c>
      <c r="F213" s="136"/>
      <c r="G213" s="137">
        <f>ROUND(E213*F213,2)</f>
        <v>0</v>
      </c>
      <c r="H213" s="122">
        <v>20.84</v>
      </c>
      <c r="I213" s="122">
        <f>ROUND(E213*H213,2)</f>
        <v>235.08</v>
      </c>
      <c r="J213" s="122">
        <v>36.26</v>
      </c>
      <c r="K213" s="122">
        <f>ROUND(E213*J213,2)</f>
        <v>409.01</v>
      </c>
      <c r="L213" s="122">
        <v>15</v>
      </c>
      <c r="M213" s="122">
        <f>G213*(1+L213/100)</f>
        <v>0</v>
      </c>
      <c r="N213" s="122">
        <v>4.0000000000000003E-5</v>
      </c>
      <c r="O213" s="122">
        <f>ROUND(E213*N213,2)</f>
        <v>0</v>
      </c>
      <c r="P213" s="122">
        <v>0</v>
      </c>
      <c r="Q213" s="122">
        <f>ROUND(E213*P213,2)</f>
        <v>0</v>
      </c>
      <c r="R213" s="122"/>
      <c r="S213" s="122" t="s">
        <v>124</v>
      </c>
      <c r="T213" s="122" t="s">
        <v>125</v>
      </c>
      <c r="U213" s="122">
        <v>7.0000000000000007E-2</v>
      </c>
      <c r="V213" s="122">
        <f>ROUND(E213*U213,2)</f>
        <v>0.79</v>
      </c>
      <c r="W213" s="122"/>
      <c r="X213" s="122" t="s">
        <v>126</v>
      </c>
      <c r="Y213" s="117"/>
      <c r="Z213" s="117"/>
      <c r="AA213" s="117"/>
      <c r="AB213" s="117"/>
      <c r="AC213" s="117"/>
      <c r="AD213" s="117"/>
      <c r="AE213" s="117"/>
      <c r="AF213" s="117"/>
      <c r="AG213" s="117" t="s">
        <v>249</v>
      </c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</row>
    <row r="214" spans="1:60" outlineLevel="1" x14ac:dyDescent="0.25">
      <c r="A214" s="120"/>
      <c r="B214" s="121"/>
      <c r="C214" s="146" t="s">
        <v>452</v>
      </c>
      <c r="D214" s="123"/>
      <c r="E214" s="124">
        <v>7.58</v>
      </c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17"/>
      <c r="Z214" s="117"/>
      <c r="AA214" s="117"/>
      <c r="AB214" s="117"/>
      <c r="AC214" s="117"/>
      <c r="AD214" s="117"/>
      <c r="AE214" s="117"/>
      <c r="AF214" s="117"/>
      <c r="AG214" s="117" t="s">
        <v>129</v>
      </c>
      <c r="AH214" s="117">
        <v>0</v>
      </c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</row>
    <row r="215" spans="1:60" outlineLevel="1" x14ac:dyDescent="0.25">
      <c r="A215" s="120"/>
      <c r="B215" s="121"/>
      <c r="C215" s="146" t="s">
        <v>445</v>
      </c>
      <c r="D215" s="123"/>
      <c r="E215" s="124">
        <v>3.7</v>
      </c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17"/>
      <c r="Z215" s="117"/>
      <c r="AA215" s="117"/>
      <c r="AB215" s="117"/>
      <c r="AC215" s="117"/>
      <c r="AD215" s="117"/>
      <c r="AE215" s="117"/>
      <c r="AF215" s="117"/>
      <c r="AG215" s="117" t="s">
        <v>129</v>
      </c>
      <c r="AH215" s="117">
        <v>0</v>
      </c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</row>
    <row r="216" spans="1:60" outlineLevel="1" x14ac:dyDescent="0.25">
      <c r="A216" s="138">
        <v>124</v>
      </c>
      <c r="B216" s="139" t="s">
        <v>453</v>
      </c>
      <c r="C216" s="147" t="s">
        <v>454</v>
      </c>
      <c r="D216" s="140" t="s">
        <v>134</v>
      </c>
      <c r="E216" s="141">
        <v>5.4623999999999997</v>
      </c>
      <c r="F216" s="142"/>
      <c r="G216" s="143">
        <f>ROUND(E216*F216,2)</f>
        <v>0</v>
      </c>
      <c r="H216" s="122">
        <v>0</v>
      </c>
      <c r="I216" s="122">
        <f>ROUND(E216*H216,2)</f>
        <v>0</v>
      </c>
      <c r="J216" s="122">
        <v>15.1</v>
      </c>
      <c r="K216" s="122">
        <f>ROUND(E216*J216,2)</f>
        <v>82.48</v>
      </c>
      <c r="L216" s="122">
        <v>15</v>
      </c>
      <c r="M216" s="122">
        <f>G216*(1+L216/100)</f>
        <v>0</v>
      </c>
      <c r="N216" s="122">
        <v>0</v>
      </c>
      <c r="O216" s="122">
        <f>ROUND(E216*N216,2)</f>
        <v>0</v>
      </c>
      <c r="P216" s="122">
        <v>0</v>
      </c>
      <c r="Q216" s="122">
        <f>ROUND(E216*P216,2)</f>
        <v>0</v>
      </c>
      <c r="R216" s="122"/>
      <c r="S216" s="122" t="s">
        <v>124</v>
      </c>
      <c r="T216" s="122" t="s">
        <v>125</v>
      </c>
      <c r="U216" s="122">
        <v>0.03</v>
      </c>
      <c r="V216" s="122">
        <f>ROUND(E216*U216,2)</f>
        <v>0.16</v>
      </c>
      <c r="W216" s="122"/>
      <c r="X216" s="122" t="s">
        <v>126</v>
      </c>
      <c r="Y216" s="117"/>
      <c r="Z216" s="117"/>
      <c r="AA216" s="117"/>
      <c r="AB216" s="117"/>
      <c r="AC216" s="117"/>
      <c r="AD216" s="117"/>
      <c r="AE216" s="117"/>
      <c r="AF216" s="117"/>
      <c r="AG216" s="117" t="s">
        <v>249</v>
      </c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</row>
    <row r="217" spans="1:60" outlineLevel="1" x14ac:dyDescent="0.25">
      <c r="A217" s="138">
        <v>125</v>
      </c>
      <c r="B217" s="139" t="s">
        <v>455</v>
      </c>
      <c r="C217" s="147" t="s">
        <v>456</v>
      </c>
      <c r="D217" s="140" t="s">
        <v>134</v>
      </c>
      <c r="E217" s="141">
        <v>5.4623999999999997</v>
      </c>
      <c r="F217" s="142"/>
      <c r="G217" s="143">
        <f>ROUND(E217*F217,2)</f>
        <v>0</v>
      </c>
      <c r="H217" s="122">
        <v>12.3</v>
      </c>
      <c r="I217" s="122">
        <f>ROUND(E217*H217,2)</f>
        <v>67.19</v>
      </c>
      <c r="J217" s="122">
        <v>0</v>
      </c>
      <c r="K217" s="122">
        <f>ROUND(E217*J217,2)</f>
        <v>0</v>
      </c>
      <c r="L217" s="122">
        <v>15</v>
      </c>
      <c r="M217" s="122">
        <f>G217*(1+L217/100)</f>
        <v>0</v>
      </c>
      <c r="N217" s="122">
        <v>1.1999999999999999E-3</v>
      </c>
      <c r="O217" s="122">
        <f>ROUND(E217*N217,2)</f>
        <v>0.01</v>
      </c>
      <c r="P217" s="122">
        <v>0</v>
      </c>
      <c r="Q217" s="122">
        <f>ROUND(E217*P217,2)</f>
        <v>0</v>
      </c>
      <c r="R217" s="122"/>
      <c r="S217" s="122" t="s">
        <v>124</v>
      </c>
      <c r="T217" s="122" t="s">
        <v>125</v>
      </c>
      <c r="U217" s="122">
        <v>0</v>
      </c>
      <c r="V217" s="122">
        <f>ROUND(E217*U217,2)</f>
        <v>0</v>
      </c>
      <c r="W217" s="122"/>
      <c r="X217" s="122" t="s">
        <v>126</v>
      </c>
      <c r="Y217" s="117"/>
      <c r="Z217" s="117"/>
      <c r="AA217" s="117"/>
      <c r="AB217" s="117"/>
      <c r="AC217" s="117"/>
      <c r="AD217" s="117"/>
      <c r="AE217" s="117"/>
      <c r="AF217" s="117"/>
      <c r="AG217" s="117" t="s">
        <v>249</v>
      </c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H217" s="117"/>
    </row>
    <row r="218" spans="1:60" outlineLevel="1" x14ac:dyDescent="0.25">
      <c r="A218" s="132">
        <v>126</v>
      </c>
      <c r="B218" s="133" t="s">
        <v>457</v>
      </c>
      <c r="C218" s="145" t="s">
        <v>458</v>
      </c>
      <c r="D218" s="134" t="s">
        <v>134</v>
      </c>
      <c r="E218" s="135">
        <v>6.5636400000000004</v>
      </c>
      <c r="F218" s="136"/>
      <c r="G218" s="137">
        <f>ROUND(E218*F218,2)</f>
        <v>0</v>
      </c>
      <c r="H218" s="122">
        <v>400</v>
      </c>
      <c r="I218" s="122">
        <f>ROUND(E218*H218,2)</f>
        <v>2625.46</v>
      </c>
      <c r="J218" s="122">
        <v>0</v>
      </c>
      <c r="K218" s="122">
        <f>ROUND(E218*J218,2)</f>
        <v>0</v>
      </c>
      <c r="L218" s="122">
        <v>15</v>
      </c>
      <c r="M218" s="122">
        <f>G218*(1+L218/100)</f>
        <v>0</v>
      </c>
      <c r="N218" s="122">
        <v>0</v>
      </c>
      <c r="O218" s="122">
        <f>ROUND(E218*N218,2)</f>
        <v>0</v>
      </c>
      <c r="P218" s="122">
        <v>0</v>
      </c>
      <c r="Q218" s="122">
        <f>ROUND(E218*P218,2)</f>
        <v>0</v>
      </c>
      <c r="R218" s="122"/>
      <c r="S218" s="122" t="s">
        <v>153</v>
      </c>
      <c r="T218" s="122" t="s">
        <v>125</v>
      </c>
      <c r="U218" s="122">
        <v>0</v>
      </c>
      <c r="V218" s="122">
        <f>ROUND(E218*U218,2)</f>
        <v>0</v>
      </c>
      <c r="W218" s="122"/>
      <c r="X218" s="122" t="s">
        <v>154</v>
      </c>
      <c r="Y218" s="117"/>
      <c r="Z218" s="117"/>
      <c r="AA218" s="117"/>
      <c r="AB218" s="117"/>
      <c r="AC218" s="117"/>
      <c r="AD218" s="117"/>
      <c r="AE218" s="117"/>
      <c r="AF218" s="117"/>
      <c r="AG218" s="117" t="s">
        <v>339</v>
      </c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</row>
    <row r="219" spans="1:60" outlineLevel="1" x14ac:dyDescent="0.25">
      <c r="A219" s="120"/>
      <c r="B219" s="121"/>
      <c r="C219" s="146" t="s">
        <v>459</v>
      </c>
      <c r="D219" s="123"/>
      <c r="E219" s="124">
        <v>6.01</v>
      </c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17"/>
      <c r="Z219" s="117"/>
      <c r="AA219" s="117"/>
      <c r="AB219" s="117"/>
      <c r="AC219" s="117"/>
      <c r="AD219" s="117"/>
      <c r="AE219" s="117"/>
      <c r="AF219" s="117"/>
      <c r="AG219" s="117" t="s">
        <v>129</v>
      </c>
      <c r="AH219" s="117">
        <v>0</v>
      </c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H219" s="117"/>
    </row>
    <row r="220" spans="1:60" outlineLevel="1" x14ac:dyDescent="0.25">
      <c r="A220" s="120"/>
      <c r="B220" s="121"/>
      <c r="C220" s="146" t="s">
        <v>460</v>
      </c>
      <c r="D220" s="123"/>
      <c r="E220" s="124">
        <v>0.56000000000000005</v>
      </c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17"/>
      <c r="Z220" s="117"/>
      <c r="AA220" s="117"/>
      <c r="AB220" s="117"/>
      <c r="AC220" s="117"/>
      <c r="AD220" s="117"/>
      <c r="AE220" s="117"/>
      <c r="AF220" s="117"/>
      <c r="AG220" s="117" t="s">
        <v>129</v>
      </c>
      <c r="AH220" s="117">
        <v>0</v>
      </c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</row>
    <row r="221" spans="1:60" outlineLevel="1" x14ac:dyDescent="0.25">
      <c r="A221" s="132">
        <v>127</v>
      </c>
      <c r="B221" s="133" t="s">
        <v>461</v>
      </c>
      <c r="C221" s="145" t="s">
        <v>462</v>
      </c>
      <c r="D221" s="134" t="s">
        <v>463</v>
      </c>
      <c r="E221" s="135">
        <v>102.14688</v>
      </c>
      <c r="F221" s="136"/>
      <c r="G221" s="137">
        <f>ROUND(E221*F221,2)</f>
        <v>0</v>
      </c>
      <c r="H221" s="122">
        <v>41</v>
      </c>
      <c r="I221" s="122">
        <f>ROUND(E221*H221,2)</f>
        <v>4188.0200000000004</v>
      </c>
      <c r="J221" s="122">
        <v>0</v>
      </c>
      <c r="K221" s="122">
        <f>ROUND(E221*J221,2)</f>
        <v>0</v>
      </c>
      <c r="L221" s="122">
        <v>15</v>
      </c>
      <c r="M221" s="122">
        <f>G221*(1+L221/100)</f>
        <v>0</v>
      </c>
      <c r="N221" s="122">
        <v>1E-3</v>
      </c>
      <c r="O221" s="122">
        <f>ROUND(E221*N221,2)</f>
        <v>0.1</v>
      </c>
      <c r="P221" s="122">
        <v>0</v>
      </c>
      <c r="Q221" s="122">
        <f>ROUND(E221*P221,2)</f>
        <v>0</v>
      </c>
      <c r="R221" s="122"/>
      <c r="S221" s="122" t="s">
        <v>153</v>
      </c>
      <c r="T221" s="122" t="s">
        <v>125</v>
      </c>
      <c r="U221" s="122">
        <v>0</v>
      </c>
      <c r="V221" s="122">
        <f>ROUND(E221*U221,2)</f>
        <v>0</v>
      </c>
      <c r="W221" s="122"/>
      <c r="X221" s="122" t="s">
        <v>154</v>
      </c>
      <c r="Y221" s="117"/>
      <c r="Z221" s="117"/>
      <c r="AA221" s="117"/>
      <c r="AB221" s="117"/>
      <c r="AC221" s="117"/>
      <c r="AD221" s="117"/>
      <c r="AE221" s="117"/>
      <c r="AF221" s="117"/>
      <c r="AG221" s="117" t="s">
        <v>155</v>
      </c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</row>
    <row r="222" spans="1:60" outlineLevel="1" x14ac:dyDescent="0.25">
      <c r="A222" s="120"/>
      <c r="B222" s="121"/>
      <c r="C222" s="146" t="s">
        <v>464</v>
      </c>
      <c r="D222" s="123"/>
      <c r="E222" s="124">
        <v>102.15</v>
      </c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17"/>
      <c r="Z222" s="117"/>
      <c r="AA222" s="117"/>
      <c r="AB222" s="117"/>
      <c r="AC222" s="117"/>
      <c r="AD222" s="117"/>
      <c r="AE222" s="117"/>
      <c r="AF222" s="117"/>
      <c r="AG222" s="117" t="s">
        <v>129</v>
      </c>
      <c r="AH222" s="117">
        <v>0</v>
      </c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</row>
    <row r="223" spans="1:60" outlineLevel="1" x14ac:dyDescent="0.25">
      <c r="A223" s="138">
        <v>128</v>
      </c>
      <c r="B223" s="139" t="s">
        <v>465</v>
      </c>
      <c r="C223" s="147" t="s">
        <v>466</v>
      </c>
      <c r="D223" s="140" t="s">
        <v>0</v>
      </c>
      <c r="E223" s="141">
        <v>131.65440000000001</v>
      </c>
      <c r="F223" s="142"/>
      <c r="G223" s="143">
        <f>ROUND(E223*F223,2)</f>
        <v>0</v>
      </c>
      <c r="H223" s="122">
        <v>0</v>
      </c>
      <c r="I223" s="122">
        <f>ROUND(E223*H223,2)</f>
        <v>0</v>
      </c>
      <c r="J223" s="122">
        <v>9.3000000000000007</v>
      </c>
      <c r="K223" s="122">
        <f>ROUND(E223*J223,2)</f>
        <v>1224.3900000000001</v>
      </c>
      <c r="L223" s="122">
        <v>15</v>
      </c>
      <c r="M223" s="122">
        <f>G223*(1+L223/100)</f>
        <v>0</v>
      </c>
      <c r="N223" s="122">
        <v>0</v>
      </c>
      <c r="O223" s="122">
        <f>ROUND(E223*N223,2)</f>
        <v>0</v>
      </c>
      <c r="P223" s="122">
        <v>0</v>
      </c>
      <c r="Q223" s="122">
        <f>ROUND(E223*P223,2)</f>
        <v>0</v>
      </c>
      <c r="R223" s="122"/>
      <c r="S223" s="122" t="s">
        <v>124</v>
      </c>
      <c r="T223" s="122" t="s">
        <v>125</v>
      </c>
      <c r="U223" s="122">
        <v>0</v>
      </c>
      <c r="V223" s="122">
        <f>ROUND(E223*U223,2)</f>
        <v>0</v>
      </c>
      <c r="W223" s="122"/>
      <c r="X223" s="122" t="s">
        <v>225</v>
      </c>
      <c r="Y223" s="117"/>
      <c r="Z223" s="117"/>
      <c r="AA223" s="117"/>
      <c r="AB223" s="117"/>
      <c r="AC223" s="117"/>
      <c r="AD223" s="117"/>
      <c r="AE223" s="117"/>
      <c r="AF223" s="117"/>
      <c r="AG223" s="117" t="s">
        <v>226</v>
      </c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H223" s="117"/>
    </row>
    <row r="224" spans="1:60" x14ac:dyDescent="0.25">
      <c r="A224" s="126" t="s">
        <v>119</v>
      </c>
      <c r="B224" s="127" t="s">
        <v>80</v>
      </c>
      <c r="C224" s="144" t="s">
        <v>81</v>
      </c>
      <c r="D224" s="128"/>
      <c r="E224" s="129"/>
      <c r="F224" s="130"/>
      <c r="G224" s="131">
        <f>SUMIF(AG225:AG233,"&lt;&gt;NOR",G225:G233)</f>
        <v>0</v>
      </c>
      <c r="H224" s="125"/>
      <c r="I224" s="125">
        <f>SUM(I225:I233)</f>
        <v>1914.6</v>
      </c>
      <c r="J224" s="125"/>
      <c r="K224" s="125">
        <f>SUM(K225:K233)</f>
        <v>5321.3</v>
      </c>
      <c r="L224" s="125"/>
      <c r="M224" s="125">
        <f>SUM(M225:M233)</f>
        <v>0</v>
      </c>
      <c r="N224" s="125"/>
      <c r="O224" s="125">
        <f>SUM(O225:O233)</f>
        <v>0</v>
      </c>
      <c r="P224" s="125"/>
      <c r="Q224" s="125">
        <f>SUM(Q225:Q233)</f>
        <v>0.15000000000000002</v>
      </c>
      <c r="R224" s="125"/>
      <c r="S224" s="125"/>
      <c r="T224" s="125"/>
      <c r="U224" s="125"/>
      <c r="V224" s="125">
        <f>SUM(V225:V233)</f>
        <v>4.13</v>
      </c>
      <c r="W224" s="125"/>
      <c r="X224" s="125"/>
      <c r="AG224" t="s">
        <v>120</v>
      </c>
    </row>
    <row r="225" spans="1:60" outlineLevel="1" x14ac:dyDescent="0.25">
      <c r="A225" s="132">
        <v>129</v>
      </c>
      <c r="B225" s="133" t="s">
        <v>467</v>
      </c>
      <c r="C225" s="145" t="s">
        <v>468</v>
      </c>
      <c r="D225" s="134" t="s">
        <v>173</v>
      </c>
      <c r="E225" s="135">
        <v>14.25</v>
      </c>
      <c r="F225" s="136"/>
      <c r="G225" s="137">
        <f>ROUND(E225*F225,2)</f>
        <v>0</v>
      </c>
      <c r="H225" s="122">
        <v>0</v>
      </c>
      <c r="I225" s="122">
        <f>ROUND(E225*H225,2)</f>
        <v>0</v>
      </c>
      <c r="J225" s="122">
        <v>12.6</v>
      </c>
      <c r="K225" s="122">
        <f>ROUND(E225*J225,2)</f>
        <v>179.55</v>
      </c>
      <c r="L225" s="122">
        <v>15</v>
      </c>
      <c r="M225" s="122">
        <f>G225*(1+L225/100)</f>
        <v>0</v>
      </c>
      <c r="N225" s="122">
        <v>0</v>
      </c>
      <c r="O225" s="122">
        <f>ROUND(E225*N225,2)</f>
        <v>0</v>
      </c>
      <c r="P225" s="122">
        <v>1E-3</v>
      </c>
      <c r="Q225" s="122">
        <f>ROUND(E225*P225,2)</f>
        <v>0.01</v>
      </c>
      <c r="R225" s="122"/>
      <c r="S225" s="122" t="s">
        <v>124</v>
      </c>
      <c r="T225" s="122" t="s">
        <v>125</v>
      </c>
      <c r="U225" s="122">
        <v>0.03</v>
      </c>
      <c r="V225" s="122">
        <f>ROUND(E225*U225,2)</f>
        <v>0.43</v>
      </c>
      <c r="W225" s="122"/>
      <c r="X225" s="122" t="s">
        <v>126</v>
      </c>
      <c r="Y225" s="117"/>
      <c r="Z225" s="117"/>
      <c r="AA225" s="117"/>
      <c r="AB225" s="117"/>
      <c r="AC225" s="117"/>
      <c r="AD225" s="117"/>
      <c r="AE225" s="117"/>
      <c r="AF225" s="117"/>
      <c r="AG225" s="117" t="s">
        <v>127</v>
      </c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</row>
    <row r="226" spans="1:60" outlineLevel="1" x14ac:dyDescent="0.25">
      <c r="A226" s="120"/>
      <c r="B226" s="121"/>
      <c r="C226" s="146" t="s">
        <v>469</v>
      </c>
      <c r="D226" s="123"/>
      <c r="E226" s="124">
        <v>14.25</v>
      </c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17"/>
      <c r="Z226" s="117"/>
      <c r="AA226" s="117"/>
      <c r="AB226" s="117"/>
      <c r="AC226" s="117"/>
      <c r="AD226" s="117"/>
      <c r="AE226" s="117"/>
      <c r="AF226" s="117"/>
      <c r="AG226" s="117" t="s">
        <v>129</v>
      </c>
      <c r="AH226" s="117">
        <v>0</v>
      </c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</row>
    <row r="227" spans="1:60" outlineLevel="1" x14ac:dyDescent="0.25">
      <c r="A227" s="138">
        <v>130</v>
      </c>
      <c r="B227" s="139" t="s">
        <v>470</v>
      </c>
      <c r="C227" s="147" t="s">
        <v>471</v>
      </c>
      <c r="D227" s="140" t="s">
        <v>134</v>
      </c>
      <c r="E227" s="141">
        <v>16.16</v>
      </c>
      <c r="F227" s="142"/>
      <c r="G227" s="143">
        <f>ROUND(E227*F227,2)</f>
        <v>0</v>
      </c>
      <c r="H227" s="122">
        <v>0</v>
      </c>
      <c r="I227" s="122">
        <f>ROUND(E227*H227,2)</f>
        <v>0</v>
      </c>
      <c r="J227" s="122">
        <v>63</v>
      </c>
      <c r="K227" s="122">
        <f>ROUND(E227*J227,2)</f>
        <v>1018.08</v>
      </c>
      <c r="L227" s="122">
        <v>15</v>
      </c>
      <c r="M227" s="122">
        <f>G227*(1+L227/100)</f>
        <v>0</v>
      </c>
      <c r="N227" s="122">
        <v>0</v>
      </c>
      <c r="O227" s="122">
        <f>ROUND(E227*N227,2)</f>
        <v>0</v>
      </c>
      <c r="P227" s="122">
        <v>8.9099999999999995E-3</v>
      </c>
      <c r="Q227" s="122">
        <f>ROUND(E227*P227,2)</f>
        <v>0.14000000000000001</v>
      </c>
      <c r="R227" s="122"/>
      <c r="S227" s="122" t="s">
        <v>124</v>
      </c>
      <c r="T227" s="122" t="s">
        <v>125</v>
      </c>
      <c r="U227" s="122">
        <v>0.15</v>
      </c>
      <c r="V227" s="122">
        <f>ROUND(E227*U227,2)</f>
        <v>2.42</v>
      </c>
      <c r="W227" s="122"/>
      <c r="X227" s="122" t="s">
        <v>126</v>
      </c>
      <c r="Y227" s="117"/>
      <c r="Z227" s="117"/>
      <c r="AA227" s="117"/>
      <c r="AB227" s="117"/>
      <c r="AC227" s="117"/>
      <c r="AD227" s="117"/>
      <c r="AE227" s="117"/>
      <c r="AF227" s="117"/>
      <c r="AG227" s="117" t="s">
        <v>127</v>
      </c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</row>
    <row r="228" spans="1:60" ht="20.399999999999999" outlineLevel="1" x14ac:dyDescent="0.25">
      <c r="A228" s="132">
        <v>131</v>
      </c>
      <c r="B228" s="133" t="s">
        <v>472</v>
      </c>
      <c r="C228" s="145" t="s">
        <v>473</v>
      </c>
      <c r="D228" s="134" t="s">
        <v>134</v>
      </c>
      <c r="E228" s="135">
        <v>31.91</v>
      </c>
      <c r="F228" s="136"/>
      <c r="G228" s="137">
        <f>ROUND(E228*F228,2)</f>
        <v>0</v>
      </c>
      <c r="H228" s="122">
        <v>60</v>
      </c>
      <c r="I228" s="122">
        <f>ROUND(E228*H228,2)</f>
        <v>1914.6</v>
      </c>
      <c r="J228" s="122">
        <v>125</v>
      </c>
      <c r="K228" s="122">
        <f>ROUND(E228*J228,2)</f>
        <v>3988.75</v>
      </c>
      <c r="L228" s="122">
        <v>15</v>
      </c>
      <c r="M228" s="122">
        <f>G228*(1+L228/100)</f>
        <v>0</v>
      </c>
      <c r="N228" s="122">
        <v>3.0000000000000001E-5</v>
      </c>
      <c r="O228" s="122">
        <f>ROUND(E228*N228,2)</f>
        <v>0</v>
      </c>
      <c r="P228" s="122">
        <v>0</v>
      </c>
      <c r="Q228" s="122">
        <f>ROUND(E228*P228,2)</f>
        <v>0</v>
      </c>
      <c r="R228" s="122"/>
      <c r="S228" s="122" t="s">
        <v>153</v>
      </c>
      <c r="T228" s="122" t="s">
        <v>125</v>
      </c>
      <c r="U228" s="122">
        <v>0.04</v>
      </c>
      <c r="V228" s="122">
        <f>ROUND(E228*U228,2)</f>
        <v>1.28</v>
      </c>
      <c r="W228" s="122"/>
      <c r="X228" s="122" t="s">
        <v>126</v>
      </c>
      <c r="Y228" s="117"/>
      <c r="Z228" s="117"/>
      <c r="AA228" s="117"/>
      <c r="AB228" s="117"/>
      <c r="AC228" s="117"/>
      <c r="AD228" s="117"/>
      <c r="AE228" s="117"/>
      <c r="AF228" s="117"/>
      <c r="AG228" s="117" t="s">
        <v>127</v>
      </c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H228" s="117"/>
    </row>
    <row r="229" spans="1:60" outlineLevel="1" x14ac:dyDescent="0.25">
      <c r="A229" s="120"/>
      <c r="B229" s="121"/>
      <c r="C229" s="146" t="s">
        <v>165</v>
      </c>
      <c r="D229" s="123"/>
      <c r="E229" s="124">
        <v>6.37</v>
      </c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17"/>
      <c r="Z229" s="117"/>
      <c r="AA229" s="117"/>
      <c r="AB229" s="117"/>
      <c r="AC229" s="117"/>
      <c r="AD229" s="117"/>
      <c r="AE229" s="117"/>
      <c r="AF229" s="117"/>
      <c r="AG229" s="117" t="s">
        <v>129</v>
      </c>
      <c r="AH229" s="117">
        <v>0</v>
      </c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H229" s="117"/>
    </row>
    <row r="230" spans="1:60" outlineLevel="1" x14ac:dyDescent="0.25">
      <c r="A230" s="120"/>
      <c r="B230" s="121"/>
      <c r="C230" s="146" t="s">
        <v>166</v>
      </c>
      <c r="D230" s="123"/>
      <c r="E230" s="124">
        <v>0.98</v>
      </c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17"/>
      <c r="Z230" s="117"/>
      <c r="AA230" s="117"/>
      <c r="AB230" s="117"/>
      <c r="AC230" s="117"/>
      <c r="AD230" s="117"/>
      <c r="AE230" s="117"/>
      <c r="AF230" s="117"/>
      <c r="AG230" s="117" t="s">
        <v>129</v>
      </c>
      <c r="AH230" s="117">
        <v>0</v>
      </c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H230" s="117"/>
    </row>
    <row r="231" spans="1:60" outlineLevel="1" x14ac:dyDescent="0.25">
      <c r="A231" s="120"/>
      <c r="B231" s="121"/>
      <c r="C231" s="146" t="s">
        <v>170</v>
      </c>
      <c r="D231" s="123"/>
      <c r="E231" s="124">
        <v>8.4</v>
      </c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17"/>
      <c r="Z231" s="117"/>
      <c r="AA231" s="117"/>
      <c r="AB231" s="117"/>
      <c r="AC231" s="117"/>
      <c r="AD231" s="117"/>
      <c r="AE231" s="117"/>
      <c r="AF231" s="117"/>
      <c r="AG231" s="117" t="s">
        <v>129</v>
      </c>
      <c r="AH231" s="117">
        <v>0</v>
      </c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H231" s="117"/>
    </row>
    <row r="232" spans="1:60" outlineLevel="1" x14ac:dyDescent="0.25">
      <c r="A232" s="120"/>
      <c r="B232" s="121"/>
      <c r="C232" s="146" t="s">
        <v>169</v>
      </c>
      <c r="D232" s="123"/>
      <c r="E232" s="124">
        <v>16.16</v>
      </c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17"/>
      <c r="Z232" s="117"/>
      <c r="AA232" s="117"/>
      <c r="AB232" s="117"/>
      <c r="AC232" s="117"/>
      <c r="AD232" s="117"/>
      <c r="AE232" s="117"/>
      <c r="AF232" s="117"/>
      <c r="AG232" s="117" t="s">
        <v>129</v>
      </c>
      <c r="AH232" s="117">
        <v>0</v>
      </c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</row>
    <row r="233" spans="1:60" outlineLevel="1" x14ac:dyDescent="0.25">
      <c r="A233" s="138">
        <v>132</v>
      </c>
      <c r="B233" s="139" t="s">
        <v>474</v>
      </c>
      <c r="C233" s="147" t="s">
        <v>475</v>
      </c>
      <c r="D233" s="140" t="s">
        <v>0</v>
      </c>
      <c r="E233" s="141">
        <v>71.009799999999998</v>
      </c>
      <c r="F233" s="142"/>
      <c r="G233" s="143">
        <f>ROUND(E233*F233,2)</f>
        <v>0</v>
      </c>
      <c r="H233" s="122">
        <v>0</v>
      </c>
      <c r="I233" s="122">
        <f>ROUND(E233*H233,2)</f>
        <v>0</v>
      </c>
      <c r="J233" s="122">
        <v>1.9</v>
      </c>
      <c r="K233" s="122">
        <f>ROUND(E233*J233,2)</f>
        <v>134.91999999999999</v>
      </c>
      <c r="L233" s="122">
        <v>15</v>
      </c>
      <c r="M233" s="122">
        <f>G233*(1+L233/100)</f>
        <v>0</v>
      </c>
      <c r="N233" s="122">
        <v>0</v>
      </c>
      <c r="O233" s="122">
        <f>ROUND(E233*N233,2)</f>
        <v>0</v>
      </c>
      <c r="P233" s="122">
        <v>0</v>
      </c>
      <c r="Q233" s="122">
        <f>ROUND(E233*P233,2)</f>
        <v>0</v>
      </c>
      <c r="R233" s="122"/>
      <c r="S233" s="122" t="s">
        <v>124</v>
      </c>
      <c r="T233" s="122" t="s">
        <v>125</v>
      </c>
      <c r="U233" s="122">
        <v>0</v>
      </c>
      <c r="V233" s="122">
        <f>ROUND(E233*U233,2)</f>
        <v>0</v>
      </c>
      <c r="W233" s="122"/>
      <c r="X233" s="122" t="s">
        <v>225</v>
      </c>
      <c r="Y233" s="117"/>
      <c r="Z233" s="117"/>
      <c r="AA233" s="117"/>
      <c r="AB233" s="117"/>
      <c r="AC233" s="117"/>
      <c r="AD233" s="117"/>
      <c r="AE233" s="117"/>
      <c r="AF233" s="117"/>
      <c r="AG233" s="117" t="s">
        <v>226</v>
      </c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H233" s="117"/>
    </row>
    <row r="234" spans="1:60" x14ac:dyDescent="0.25">
      <c r="A234" s="126" t="s">
        <v>119</v>
      </c>
      <c r="B234" s="127" t="s">
        <v>82</v>
      </c>
      <c r="C234" s="144" t="s">
        <v>83</v>
      </c>
      <c r="D234" s="128"/>
      <c r="E234" s="129"/>
      <c r="F234" s="130"/>
      <c r="G234" s="131">
        <f>SUMIF(AG235:AG266,"&lt;&gt;NOR",G235:G266)</f>
        <v>0</v>
      </c>
      <c r="H234" s="125"/>
      <c r="I234" s="125">
        <f>SUM(I235:I266)</f>
        <v>2015.67</v>
      </c>
      <c r="J234" s="125"/>
      <c r="K234" s="125">
        <f>SUM(K235:K266)</f>
        <v>24264.140000000003</v>
      </c>
      <c r="L234" s="125"/>
      <c r="M234" s="125">
        <f>SUM(M235:M266)</f>
        <v>0</v>
      </c>
      <c r="N234" s="125"/>
      <c r="O234" s="125">
        <f>SUM(O235:O266)</f>
        <v>0.12</v>
      </c>
      <c r="P234" s="125"/>
      <c r="Q234" s="125">
        <f>SUM(Q235:Q266)</f>
        <v>0.04</v>
      </c>
      <c r="R234" s="125"/>
      <c r="S234" s="125"/>
      <c r="T234" s="125"/>
      <c r="U234" s="125"/>
      <c r="V234" s="125">
        <f>SUM(V235:V266)</f>
        <v>23.050000000000004</v>
      </c>
      <c r="W234" s="125"/>
      <c r="X234" s="125"/>
      <c r="AG234" t="s">
        <v>120</v>
      </c>
    </row>
    <row r="235" spans="1:60" outlineLevel="1" x14ac:dyDescent="0.25">
      <c r="A235" s="132">
        <v>133</v>
      </c>
      <c r="B235" s="133" t="s">
        <v>476</v>
      </c>
      <c r="C235" s="145" t="s">
        <v>477</v>
      </c>
      <c r="D235" s="134" t="s">
        <v>134</v>
      </c>
      <c r="E235" s="135">
        <v>31.91</v>
      </c>
      <c r="F235" s="136"/>
      <c r="G235" s="137">
        <f>ROUND(E235*F235,2)</f>
        <v>0</v>
      </c>
      <c r="H235" s="122">
        <v>0</v>
      </c>
      <c r="I235" s="122">
        <f>ROUND(E235*H235,2)</f>
        <v>0</v>
      </c>
      <c r="J235" s="122">
        <v>6.8</v>
      </c>
      <c r="K235" s="122">
        <f>ROUND(E235*J235,2)</f>
        <v>216.99</v>
      </c>
      <c r="L235" s="122">
        <v>15</v>
      </c>
      <c r="M235" s="122">
        <f>G235*(1+L235/100)</f>
        <v>0</v>
      </c>
      <c r="N235" s="122">
        <v>0</v>
      </c>
      <c r="O235" s="122">
        <f>ROUND(E235*N235,2)</f>
        <v>0</v>
      </c>
      <c r="P235" s="122">
        <v>0</v>
      </c>
      <c r="Q235" s="122">
        <f>ROUND(E235*P235,2)</f>
        <v>0</v>
      </c>
      <c r="R235" s="122"/>
      <c r="S235" s="122" t="s">
        <v>124</v>
      </c>
      <c r="T235" s="122" t="s">
        <v>125</v>
      </c>
      <c r="U235" s="122">
        <v>1.6E-2</v>
      </c>
      <c r="V235" s="122">
        <f>ROUND(E235*U235,2)</f>
        <v>0.51</v>
      </c>
      <c r="W235" s="122"/>
      <c r="X235" s="122" t="s">
        <v>126</v>
      </c>
      <c r="Y235" s="117"/>
      <c r="Z235" s="117"/>
      <c r="AA235" s="117"/>
      <c r="AB235" s="117"/>
      <c r="AC235" s="117"/>
      <c r="AD235" s="117"/>
      <c r="AE235" s="117"/>
      <c r="AF235" s="117"/>
      <c r="AG235" s="117" t="s">
        <v>249</v>
      </c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</row>
    <row r="236" spans="1:60" outlineLevel="1" x14ac:dyDescent="0.25">
      <c r="A236" s="120"/>
      <c r="B236" s="121"/>
      <c r="C236" s="146" t="s">
        <v>165</v>
      </c>
      <c r="D236" s="123"/>
      <c r="E236" s="124">
        <v>6.37</v>
      </c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17"/>
      <c r="Z236" s="117"/>
      <c r="AA236" s="117"/>
      <c r="AB236" s="117"/>
      <c r="AC236" s="117"/>
      <c r="AD236" s="117"/>
      <c r="AE236" s="117"/>
      <c r="AF236" s="117"/>
      <c r="AG236" s="117" t="s">
        <v>129</v>
      </c>
      <c r="AH236" s="117">
        <v>0</v>
      </c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</row>
    <row r="237" spans="1:60" outlineLevel="1" x14ac:dyDescent="0.25">
      <c r="A237" s="120"/>
      <c r="B237" s="121"/>
      <c r="C237" s="146" t="s">
        <v>166</v>
      </c>
      <c r="D237" s="123"/>
      <c r="E237" s="124">
        <v>0.98</v>
      </c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17"/>
      <c r="Z237" s="117"/>
      <c r="AA237" s="117"/>
      <c r="AB237" s="117"/>
      <c r="AC237" s="117"/>
      <c r="AD237" s="117"/>
      <c r="AE237" s="117"/>
      <c r="AF237" s="117"/>
      <c r="AG237" s="117" t="s">
        <v>129</v>
      </c>
      <c r="AH237" s="117">
        <v>0</v>
      </c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</row>
    <row r="238" spans="1:60" outlineLevel="1" x14ac:dyDescent="0.25">
      <c r="A238" s="120"/>
      <c r="B238" s="121"/>
      <c r="C238" s="146" t="s">
        <v>169</v>
      </c>
      <c r="D238" s="123"/>
      <c r="E238" s="124">
        <v>16.16</v>
      </c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17"/>
      <c r="Z238" s="117"/>
      <c r="AA238" s="117"/>
      <c r="AB238" s="117"/>
      <c r="AC238" s="117"/>
      <c r="AD238" s="117"/>
      <c r="AE238" s="117"/>
      <c r="AF238" s="117"/>
      <c r="AG238" s="117" t="s">
        <v>129</v>
      </c>
      <c r="AH238" s="117">
        <v>0</v>
      </c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</row>
    <row r="239" spans="1:60" outlineLevel="1" x14ac:dyDescent="0.25">
      <c r="A239" s="120"/>
      <c r="B239" s="121"/>
      <c r="C239" s="146" t="s">
        <v>170</v>
      </c>
      <c r="D239" s="123"/>
      <c r="E239" s="124">
        <v>8.4</v>
      </c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17"/>
      <c r="Z239" s="117"/>
      <c r="AA239" s="117"/>
      <c r="AB239" s="117"/>
      <c r="AC239" s="117"/>
      <c r="AD239" s="117"/>
      <c r="AE239" s="117"/>
      <c r="AF239" s="117"/>
      <c r="AG239" s="117" t="s">
        <v>129</v>
      </c>
      <c r="AH239" s="117">
        <v>0</v>
      </c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</row>
    <row r="240" spans="1:60" outlineLevel="1" x14ac:dyDescent="0.25">
      <c r="A240" s="138">
        <v>134</v>
      </c>
      <c r="B240" s="139" t="s">
        <v>478</v>
      </c>
      <c r="C240" s="147" t="s">
        <v>479</v>
      </c>
      <c r="D240" s="140" t="s">
        <v>134</v>
      </c>
      <c r="E240" s="141">
        <v>31.91</v>
      </c>
      <c r="F240" s="142"/>
      <c r="G240" s="143">
        <f>ROUND(E240*F240,2)</f>
        <v>0</v>
      </c>
      <c r="H240" s="122">
        <v>0</v>
      </c>
      <c r="I240" s="122">
        <f>ROUND(E240*H240,2)</f>
        <v>0</v>
      </c>
      <c r="J240" s="122">
        <v>23.2</v>
      </c>
      <c r="K240" s="122">
        <f>ROUND(E240*J240,2)</f>
        <v>740.31</v>
      </c>
      <c r="L240" s="122">
        <v>15</v>
      </c>
      <c r="M240" s="122">
        <f>G240*(1+L240/100)</f>
        <v>0</v>
      </c>
      <c r="N240" s="122">
        <v>0</v>
      </c>
      <c r="O240" s="122">
        <f>ROUND(E240*N240,2)</f>
        <v>0</v>
      </c>
      <c r="P240" s="122">
        <v>0</v>
      </c>
      <c r="Q240" s="122">
        <f>ROUND(E240*P240,2)</f>
        <v>0</v>
      </c>
      <c r="R240" s="122"/>
      <c r="S240" s="122" t="s">
        <v>124</v>
      </c>
      <c r="T240" s="122" t="s">
        <v>125</v>
      </c>
      <c r="U240" s="122">
        <v>4.5999999999999999E-2</v>
      </c>
      <c r="V240" s="122">
        <f>ROUND(E240*U240,2)</f>
        <v>1.47</v>
      </c>
      <c r="W240" s="122"/>
      <c r="X240" s="122" t="s">
        <v>126</v>
      </c>
      <c r="Y240" s="117"/>
      <c r="Z240" s="117"/>
      <c r="AA240" s="117"/>
      <c r="AB240" s="117"/>
      <c r="AC240" s="117"/>
      <c r="AD240" s="117"/>
      <c r="AE240" s="117"/>
      <c r="AF240" s="117"/>
      <c r="AG240" s="117" t="s">
        <v>249</v>
      </c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H240" s="117"/>
    </row>
    <row r="241" spans="1:60" ht="20.399999999999999" outlineLevel="1" x14ac:dyDescent="0.25">
      <c r="A241" s="132">
        <v>135</v>
      </c>
      <c r="B241" s="133" t="s">
        <v>480</v>
      </c>
      <c r="C241" s="145" t="s">
        <v>481</v>
      </c>
      <c r="D241" s="134" t="s">
        <v>173</v>
      </c>
      <c r="E241" s="135">
        <v>28.73</v>
      </c>
      <c r="F241" s="136"/>
      <c r="G241" s="137">
        <f>ROUND(E241*F241,2)</f>
        <v>0</v>
      </c>
      <c r="H241" s="122">
        <v>0</v>
      </c>
      <c r="I241" s="122">
        <f>ROUND(E241*H241,2)</f>
        <v>0</v>
      </c>
      <c r="J241" s="122">
        <v>13.9</v>
      </c>
      <c r="K241" s="122">
        <f>ROUND(E241*J241,2)</f>
        <v>399.35</v>
      </c>
      <c r="L241" s="122">
        <v>15</v>
      </c>
      <c r="M241" s="122">
        <f>G241*(1+L241/100)</f>
        <v>0</v>
      </c>
      <c r="N241" s="122">
        <v>0</v>
      </c>
      <c r="O241" s="122">
        <f>ROUND(E241*N241,2)</f>
        <v>0</v>
      </c>
      <c r="P241" s="122">
        <v>8.0000000000000007E-5</v>
      </c>
      <c r="Q241" s="122">
        <f>ROUND(E241*P241,2)</f>
        <v>0</v>
      </c>
      <c r="R241" s="122"/>
      <c r="S241" s="122" t="s">
        <v>124</v>
      </c>
      <c r="T241" s="122" t="s">
        <v>125</v>
      </c>
      <c r="U241" s="122">
        <v>3.5000000000000003E-2</v>
      </c>
      <c r="V241" s="122">
        <f>ROUND(E241*U241,2)</f>
        <v>1.01</v>
      </c>
      <c r="W241" s="122"/>
      <c r="X241" s="122" t="s">
        <v>126</v>
      </c>
      <c r="Y241" s="117"/>
      <c r="Z241" s="117"/>
      <c r="AA241" s="117"/>
      <c r="AB241" s="117"/>
      <c r="AC241" s="117"/>
      <c r="AD241" s="117"/>
      <c r="AE241" s="117"/>
      <c r="AF241" s="117"/>
      <c r="AG241" s="117" t="s">
        <v>249</v>
      </c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H241" s="117"/>
    </row>
    <row r="242" spans="1:60" outlineLevel="1" x14ac:dyDescent="0.25">
      <c r="A242" s="120"/>
      <c r="B242" s="121"/>
      <c r="C242" s="146" t="s">
        <v>482</v>
      </c>
      <c r="D242" s="123"/>
      <c r="E242" s="124">
        <v>7.85</v>
      </c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17"/>
      <c r="Z242" s="117"/>
      <c r="AA242" s="117"/>
      <c r="AB242" s="117"/>
      <c r="AC242" s="117"/>
      <c r="AD242" s="117"/>
      <c r="AE242" s="117"/>
      <c r="AF242" s="117"/>
      <c r="AG242" s="117" t="s">
        <v>129</v>
      </c>
      <c r="AH242" s="117">
        <v>0</v>
      </c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H242" s="117"/>
    </row>
    <row r="243" spans="1:60" outlineLevel="1" x14ac:dyDescent="0.25">
      <c r="A243" s="120"/>
      <c r="B243" s="121"/>
      <c r="C243" s="146" t="s">
        <v>483</v>
      </c>
      <c r="D243" s="123"/>
      <c r="E243" s="124">
        <v>3.6</v>
      </c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17"/>
      <c r="Z243" s="117"/>
      <c r="AA243" s="117"/>
      <c r="AB243" s="117"/>
      <c r="AC243" s="117"/>
      <c r="AD243" s="117"/>
      <c r="AE243" s="117"/>
      <c r="AF243" s="117"/>
      <c r="AG243" s="117" t="s">
        <v>129</v>
      </c>
      <c r="AH243" s="117">
        <v>0</v>
      </c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</row>
    <row r="244" spans="1:60" outlineLevel="1" x14ac:dyDescent="0.25">
      <c r="A244" s="120"/>
      <c r="B244" s="121"/>
      <c r="C244" s="146" t="s">
        <v>484</v>
      </c>
      <c r="D244" s="123"/>
      <c r="E244" s="124">
        <v>7.08</v>
      </c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17"/>
      <c r="Z244" s="117"/>
      <c r="AA244" s="117"/>
      <c r="AB244" s="117"/>
      <c r="AC244" s="117"/>
      <c r="AD244" s="117"/>
      <c r="AE244" s="117"/>
      <c r="AF244" s="117"/>
      <c r="AG244" s="117" t="s">
        <v>129</v>
      </c>
      <c r="AH244" s="117">
        <v>0</v>
      </c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</row>
    <row r="245" spans="1:60" outlineLevel="1" x14ac:dyDescent="0.25">
      <c r="A245" s="120"/>
      <c r="B245" s="121"/>
      <c r="C245" s="146" t="s">
        <v>485</v>
      </c>
      <c r="D245" s="123"/>
      <c r="E245" s="124">
        <v>10.199999999999999</v>
      </c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17"/>
      <c r="Z245" s="117"/>
      <c r="AA245" s="117"/>
      <c r="AB245" s="117"/>
      <c r="AC245" s="117"/>
      <c r="AD245" s="117"/>
      <c r="AE245" s="117"/>
      <c r="AF245" s="117"/>
      <c r="AG245" s="117" t="s">
        <v>129</v>
      </c>
      <c r="AH245" s="117">
        <v>0</v>
      </c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</row>
    <row r="246" spans="1:60" ht="20.399999999999999" outlineLevel="1" x14ac:dyDescent="0.25">
      <c r="A246" s="132">
        <v>136</v>
      </c>
      <c r="B246" s="133" t="s">
        <v>486</v>
      </c>
      <c r="C246" s="145" t="s">
        <v>487</v>
      </c>
      <c r="D246" s="134" t="s">
        <v>173</v>
      </c>
      <c r="E246" s="135">
        <v>36.299999999999997</v>
      </c>
      <c r="F246" s="136"/>
      <c r="G246" s="137">
        <f>ROUND(E246*F246,2)</f>
        <v>0</v>
      </c>
      <c r="H246" s="122">
        <v>30.55</v>
      </c>
      <c r="I246" s="122">
        <f>ROUND(E246*H246,2)</f>
        <v>1108.97</v>
      </c>
      <c r="J246" s="122">
        <v>67.45</v>
      </c>
      <c r="K246" s="122">
        <f>ROUND(E246*J246,2)</f>
        <v>2448.44</v>
      </c>
      <c r="L246" s="122">
        <v>15</v>
      </c>
      <c r="M246" s="122">
        <f>G246*(1+L246/100)</f>
        <v>0</v>
      </c>
      <c r="N246" s="122">
        <v>8.0000000000000007E-5</v>
      </c>
      <c r="O246" s="122">
        <f>ROUND(E246*N246,2)</f>
        <v>0</v>
      </c>
      <c r="P246" s="122">
        <v>0</v>
      </c>
      <c r="Q246" s="122">
        <f>ROUND(E246*P246,2)</f>
        <v>0</v>
      </c>
      <c r="R246" s="122"/>
      <c r="S246" s="122" t="s">
        <v>124</v>
      </c>
      <c r="T246" s="122" t="s">
        <v>125</v>
      </c>
      <c r="U246" s="122">
        <v>0.13719999999999999</v>
      </c>
      <c r="V246" s="122">
        <f>ROUND(E246*U246,2)</f>
        <v>4.9800000000000004</v>
      </c>
      <c r="W246" s="122"/>
      <c r="X246" s="122" t="s">
        <v>126</v>
      </c>
      <c r="Y246" s="117"/>
      <c r="Z246" s="117"/>
      <c r="AA246" s="117"/>
      <c r="AB246" s="117"/>
      <c r="AC246" s="117"/>
      <c r="AD246" s="117"/>
      <c r="AE246" s="117"/>
      <c r="AF246" s="117"/>
      <c r="AG246" s="117" t="s">
        <v>249</v>
      </c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</row>
    <row r="247" spans="1:60" outlineLevel="1" x14ac:dyDescent="0.25">
      <c r="A247" s="120"/>
      <c r="B247" s="121"/>
      <c r="C247" s="146" t="s">
        <v>488</v>
      </c>
      <c r="D247" s="123"/>
      <c r="E247" s="124">
        <v>7.65</v>
      </c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17"/>
      <c r="Z247" s="117"/>
      <c r="AA247" s="117"/>
      <c r="AB247" s="117"/>
      <c r="AC247" s="117"/>
      <c r="AD247" s="117"/>
      <c r="AE247" s="117"/>
      <c r="AF247" s="117"/>
      <c r="AG247" s="117" t="s">
        <v>129</v>
      </c>
      <c r="AH247" s="117">
        <v>0</v>
      </c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</row>
    <row r="248" spans="1:60" outlineLevel="1" x14ac:dyDescent="0.25">
      <c r="A248" s="120"/>
      <c r="B248" s="121"/>
      <c r="C248" s="146" t="s">
        <v>483</v>
      </c>
      <c r="D248" s="123"/>
      <c r="E248" s="124">
        <v>3.6</v>
      </c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17"/>
      <c r="Z248" s="117"/>
      <c r="AA248" s="117"/>
      <c r="AB248" s="117"/>
      <c r="AC248" s="117"/>
      <c r="AD248" s="117"/>
      <c r="AE248" s="117"/>
      <c r="AF248" s="117"/>
      <c r="AG248" s="117" t="s">
        <v>129</v>
      </c>
      <c r="AH248" s="117">
        <v>0</v>
      </c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</row>
    <row r="249" spans="1:60" outlineLevel="1" x14ac:dyDescent="0.25">
      <c r="A249" s="120"/>
      <c r="B249" s="121"/>
      <c r="C249" s="146" t="s">
        <v>489</v>
      </c>
      <c r="D249" s="123"/>
      <c r="E249" s="124">
        <v>14.25</v>
      </c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17"/>
      <c r="Z249" s="117"/>
      <c r="AA249" s="117"/>
      <c r="AB249" s="117"/>
      <c r="AC249" s="117"/>
      <c r="AD249" s="117"/>
      <c r="AE249" s="117"/>
      <c r="AF249" s="117"/>
      <c r="AG249" s="117" t="s">
        <v>129</v>
      </c>
      <c r="AH249" s="117">
        <v>0</v>
      </c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H249" s="117"/>
    </row>
    <row r="250" spans="1:60" outlineLevel="1" x14ac:dyDescent="0.25">
      <c r="A250" s="120"/>
      <c r="B250" s="121"/>
      <c r="C250" s="146" t="s">
        <v>490</v>
      </c>
      <c r="D250" s="123"/>
      <c r="E250" s="124">
        <v>10.8</v>
      </c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17"/>
      <c r="Z250" s="117"/>
      <c r="AA250" s="117"/>
      <c r="AB250" s="117"/>
      <c r="AC250" s="117"/>
      <c r="AD250" s="117"/>
      <c r="AE250" s="117"/>
      <c r="AF250" s="117"/>
      <c r="AG250" s="117" t="s">
        <v>129</v>
      </c>
      <c r="AH250" s="117">
        <v>0</v>
      </c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</row>
    <row r="251" spans="1:60" outlineLevel="1" x14ac:dyDescent="0.25">
      <c r="A251" s="132">
        <v>137</v>
      </c>
      <c r="B251" s="133" t="s">
        <v>491</v>
      </c>
      <c r="C251" s="145" t="s">
        <v>492</v>
      </c>
      <c r="D251" s="134" t="s">
        <v>173</v>
      </c>
      <c r="E251" s="135">
        <v>4.25</v>
      </c>
      <c r="F251" s="136"/>
      <c r="G251" s="137">
        <f>ROUND(E251*F251,2)</f>
        <v>0</v>
      </c>
      <c r="H251" s="122">
        <v>0</v>
      </c>
      <c r="I251" s="122">
        <f>ROUND(E251*H251,2)</f>
        <v>0</v>
      </c>
      <c r="J251" s="122">
        <v>74</v>
      </c>
      <c r="K251" s="122">
        <f>ROUND(E251*J251,2)</f>
        <v>314.5</v>
      </c>
      <c r="L251" s="122">
        <v>15</v>
      </c>
      <c r="M251" s="122">
        <f>G251*(1+L251/100)</f>
        <v>0</v>
      </c>
      <c r="N251" s="122">
        <v>0</v>
      </c>
      <c r="O251" s="122">
        <f>ROUND(E251*N251,2)</f>
        <v>0</v>
      </c>
      <c r="P251" s="122">
        <v>0</v>
      </c>
      <c r="Q251" s="122">
        <f>ROUND(E251*P251,2)</f>
        <v>0</v>
      </c>
      <c r="R251" s="122"/>
      <c r="S251" s="122" t="s">
        <v>124</v>
      </c>
      <c r="T251" s="122" t="s">
        <v>125</v>
      </c>
      <c r="U251" s="122">
        <v>0.152</v>
      </c>
      <c r="V251" s="122">
        <f>ROUND(E251*U251,2)</f>
        <v>0.65</v>
      </c>
      <c r="W251" s="122"/>
      <c r="X251" s="122" t="s">
        <v>126</v>
      </c>
      <c r="Y251" s="117"/>
      <c r="Z251" s="117"/>
      <c r="AA251" s="117"/>
      <c r="AB251" s="117"/>
      <c r="AC251" s="117"/>
      <c r="AD251" s="117"/>
      <c r="AE251" s="117"/>
      <c r="AF251" s="117"/>
      <c r="AG251" s="117" t="s">
        <v>249</v>
      </c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</row>
    <row r="252" spans="1:60" outlineLevel="1" x14ac:dyDescent="0.25">
      <c r="A252" s="120"/>
      <c r="B252" s="121"/>
      <c r="C252" s="146" t="s">
        <v>493</v>
      </c>
      <c r="D252" s="123"/>
      <c r="E252" s="124">
        <v>4.25</v>
      </c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17"/>
      <c r="Z252" s="117"/>
      <c r="AA252" s="117"/>
      <c r="AB252" s="117"/>
      <c r="AC252" s="117"/>
      <c r="AD252" s="117"/>
      <c r="AE252" s="117"/>
      <c r="AF252" s="117"/>
      <c r="AG252" s="117" t="s">
        <v>129</v>
      </c>
      <c r="AH252" s="117">
        <v>0</v>
      </c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H252" s="117"/>
    </row>
    <row r="253" spans="1:60" ht="20.399999999999999" outlineLevel="1" x14ac:dyDescent="0.25">
      <c r="A253" s="132">
        <v>138</v>
      </c>
      <c r="B253" s="133" t="s">
        <v>494</v>
      </c>
      <c r="C253" s="145" t="s">
        <v>495</v>
      </c>
      <c r="D253" s="134" t="s">
        <v>173</v>
      </c>
      <c r="E253" s="135">
        <v>29.4</v>
      </c>
      <c r="F253" s="136"/>
      <c r="G253" s="137">
        <f>ROUND(E253*F253,2)</f>
        <v>0</v>
      </c>
      <c r="H253" s="122">
        <v>9.93</v>
      </c>
      <c r="I253" s="122">
        <f>ROUND(E253*H253,2)</f>
        <v>291.94</v>
      </c>
      <c r="J253" s="122">
        <v>38.57</v>
      </c>
      <c r="K253" s="122">
        <f>ROUND(E253*J253,2)</f>
        <v>1133.96</v>
      </c>
      <c r="L253" s="122">
        <v>15</v>
      </c>
      <c r="M253" s="122">
        <f>G253*(1+L253/100)</f>
        <v>0</v>
      </c>
      <c r="N253" s="122">
        <v>4.0000000000000003E-5</v>
      </c>
      <c r="O253" s="122">
        <f>ROUND(E253*N253,2)</f>
        <v>0</v>
      </c>
      <c r="P253" s="122">
        <v>0</v>
      </c>
      <c r="Q253" s="122">
        <f>ROUND(E253*P253,2)</f>
        <v>0</v>
      </c>
      <c r="R253" s="122"/>
      <c r="S253" s="122" t="s">
        <v>124</v>
      </c>
      <c r="T253" s="122" t="s">
        <v>125</v>
      </c>
      <c r="U253" s="122">
        <v>7.8200000000000006E-2</v>
      </c>
      <c r="V253" s="122">
        <f>ROUND(E253*U253,2)</f>
        <v>2.2999999999999998</v>
      </c>
      <c r="W253" s="122"/>
      <c r="X253" s="122" t="s">
        <v>126</v>
      </c>
      <c r="Y253" s="117"/>
      <c r="Z253" s="117"/>
      <c r="AA253" s="117"/>
      <c r="AB253" s="117"/>
      <c r="AC253" s="117"/>
      <c r="AD253" s="117"/>
      <c r="AE253" s="117"/>
      <c r="AF253" s="117"/>
      <c r="AG253" s="117" t="s">
        <v>249</v>
      </c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H253" s="117"/>
    </row>
    <row r="254" spans="1:60" outlineLevel="1" x14ac:dyDescent="0.25">
      <c r="A254" s="120"/>
      <c r="B254" s="121"/>
      <c r="C254" s="146" t="s">
        <v>496</v>
      </c>
      <c r="D254" s="123"/>
      <c r="E254" s="124">
        <v>4.55</v>
      </c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17"/>
      <c r="Z254" s="117"/>
      <c r="AA254" s="117"/>
      <c r="AB254" s="117"/>
      <c r="AC254" s="117"/>
      <c r="AD254" s="117"/>
      <c r="AE254" s="117"/>
      <c r="AF254" s="117"/>
      <c r="AG254" s="117" t="s">
        <v>129</v>
      </c>
      <c r="AH254" s="117">
        <v>0</v>
      </c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</row>
    <row r="255" spans="1:60" outlineLevel="1" x14ac:dyDescent="0.25">
      <c r="A255" s="120"/>
      <c r="B255" s="121"/>
      <c r="C255" s="146" t="s">
        <v>497</v>
      </c>
      <c r="D255" s="123"/>
      <c r="E255" s="124">
        <v>0.7</v>
      </c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17"/>
      <c r="Z255" s="117"/>
      <c r="AA255" s="117"/>
      <c r="AB255" s="117"/>
      <c r="AC255" s="117"/>
      <c r="AD255" s="117"/>
      <c r="AE255" s="117"/>
      <c r="AF255" s="117"/>
      <c r="AG255" s="117" t="s">
        <v>129</v>
      </c>
      <c r="AH255" s="117">
        <v>0</v>
      </c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</row>
    <row r="256" spans="1:60" outlineLevel="1" x14ac:dyDescent="0.25">
      <c r="A256" s="120"/>
      <c r="B256" s="121"/>
      <c r="C256" s="146" t="s">
        <v>498</v>
      </c>
      <c r="D256" s="123"/>
      <c r="E256" s="124">
        <v>15.15</v>
      </c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17"/>
      <c r="Z256" s="117"/>
      <c r="AA256" s="117"/>
      <c r="AB256" s="117"/>
      <c r="AC256" s="117"/>
      <c r="AD256" s="117"/>
      <c r="AE256" s="117"/>
      <c r="AF256" s="117"/>
      <c r="AG256" s="117" t="s">
        <v>129</v>
      </c>
      <c r="AH256" s="117">
        <v>0</v>
      </c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</row>
    <row r="257" spans="1:60" outlineLevel="1" x14ac:dyDescent="0.25">
      <c r="A257" s="120"/>
      <c r="B257" s="121"/>
      <c r="C257" s="146" t="s">
        <v>499</v>
      </c>
      <c r="D257" s="123"/>
      <c r="E257" s="124">
        <v>9</v>
      </c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17"/>
      <c r="Z257" s="117"/>
      <c r="AA257" s="117"/>
      <c r="AB257" s="117"/>
      <c r="AC257" s="117"/>
      <c r="AD257" s="117"/>
      <c r="AE257" s="117"/>
      <c r="AF257" s="117"/>
      <c r="AG257" s="117" t="s">
        <v>129</v>
      </c>
      <c r="AH257" s="117">
        <v>0</v>
      </c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</row>
    <row r="258" spans="1:60" outlineLevel="1" x14ac:dyDescent="0.25">
      <c r="A258" s="132">
        <v>139</v>
      </c>
      <c r="B258" s="133" t="s">
        <v>500</v>
      </c>
      <c r="C258" s="145" t="s">
        <v>501</v>
      </c>
      <c r="D258" s="134" t="s">
        <v>134</v>
      </c>
      <c r="E258" s="135">
        <v>35.774900000000002</v>
      </c>
      <c r="F258" s="136"/>
      <c r="G258" s="137">
        <f>ROUND(E258*F258,2)</f>
        <v>0</v>
      </c>
      <c r="H258" s="122">
        <v>0</v>
      </c>
      <c r="I258" s="122">
        <f>ROUND(E258*H258,2)</f>
        <v>0</v>
      </c>
      <c r="J258" s="122">
        <v>42</v>
      </c>
      <c r="K258" s="122">
        <f>ROUND(E258*J258,2)</f>
        <v>1502.55</v>
      </c>
      <c r="L258" s="122">
        <v>15</v>
      </c>
      <c r="M258" s="122">
        <f>G258*(1+L258/100)</f>
        <v>0</v>
      </c>
      <c r="N258" s="122">
        <v>0</v>
      </c>
      <c r="O258" s="122">
        <f>ROUND(E258*N258,2)</f>
        <v>0</v>
      </c>
      <c r="P258" s="122">
        <v>1E-3</v>
      </c>
      <c r="Q258" s="122">
        <f>ROUND(E258*P258,2)</f>
        <v>0.04</v>
      </c>
      <c r="R258" s="122"/>
      <c r="S258" s="122" t="s">
        <v>153</v>
      </c>
      <c r="T258" s="122" t="s">
        <v>125</v>
      </c>
      <c r="U258" s="122">
        <v>0</v>
      </c>
      <c r="V258" s="122">
        <f>ROUND(E258*U258,2)</f>
        <v>0</v>
      </c>
      <c r="W258" s="122"/>
      <c r="X258" s="122" t="s">
        <v>126</v>
      </c>
      <c r="Y258" s="117"/>
      <c r="Z258" s="117"/>
      <c r="AA258" s="117"/>
      <c r="AB258" s="117"/>
      <c r="AC258" s="117"/>
      <c r="AD258" s="117"/>
      <c r="AE258" s="117"/>
      <c r="AF258" s="117"/>
      <c r="AG258" s="117" t="s">
        <v>249</v>
      </c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</row>
    <row r="259" spans="1:60" outlineLevel="1" x14ac:dyDescent="0.25">
      <c r="A259" s="120"/>
      <c r="B259" s="121"/>
      <c r="C259" s="146" t="s">
        <v>502</v>
      </c>
      <c r="D259" s="123"/>
      <c r="E259" s="124">
        <v>12.74</v>
      </c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17"/>
      <c r="Z259" s="117"/>
      <c r="AA259" s="117"/>
      <c r="AB259" s="117"/>
      <c r="AC259" s="117"/>
      <c r="AD259" s="117"/>
      <c r="AE259" s="117"/>
      <c r="AF259" s="117"/>
      <c r="AG259" s="117" t="s">
        <v>129</v>
      </c>
      <c r="AH259" s="117">
        <v>0</v>
      </c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</row>
    <row r="260" spans="1:60" outlineLevel="1" x14ac:dyDescent="0.25">
      <c r="A260" s="120"/>
      <c r="B260" s="121"/>
      <c r="C260" s="146" t="s">
        <v>503</v>
      </c>
      <c r="D260" s="123"/>
      <c r="E260" s="124">
        <v>1.96</v>
      </c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17"/>
      <c r="Z260" s="117"/>
      <c r="AA260" s="117"/>
      <c r="AB260" s="117"/>
      <c r="AC260" s="117"/>
      <c r="AD260" s="117"/>
      <c r="AE260" s="117"/>
      <c r="AF260" s="117"/>
      <c r="AG260" s="117" t="s">
        <v>129</v>
      </c>
      <c r="AH260" s="117">
        <v>0</v>
      </c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</row>
    <row r="261" spans="1:60" outlineLevel="1" x14ac:dyDescent="0.25">
      <c r="A261" s="120"/>
      <c r="B261" s="121"/>
      <c r="C261" s="146" t="s">
        <v>168</v>
      </c>
      <c r="D261" s="123"/>
      <c r="E261" s="124">
        <v>4.2699999999999996</v>
      </c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17"/>
      <c r="Z261" s="117"/>
      <c r="AA261" s="117"/>
      <c r="AB261" s="117"/>
      <c r="AC261" s="117"/>
      <c r="AD261" s="117"/>
      <c r="AE261" s="117"/>
      <c r="AF261" s="117"/>
      <c r="AG261" s="117" t="s">
        <v>129</v>
      </c>
      <c r="AH261" s="117">
        <v>0</v>
      </c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H261" s="117"/>
    </row>
    <row r="262" spans="1:60" outlineLevel="1" x14ac:dyDescent="0.25">
      <c r="A262" s="120"/>
      <c r="B262" s="121"/>
      <c r="C262" s="146" t="s">
        <v>504</v>
      </c>
      <c r="D262" s="123"/>
      <c r="E262" s="124">
        <v>16.8</v>
      </c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17"/>
      <c r="Z262" s="117"/>
      <c r="AA262" s="117"/>
      <c r="AB262" s="117"/>
      <c r="AC262" s="117"/>
      <c r="AD262" s="117"/>
      <c r="AE262" s="117"/>
      <c r="AF262" s="117"/>
      <c r="AG262" s="117" t="s">
        <v>129</v>
      </c>
      <c r="AH262" s="117">
        <v>0</v>
      </c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</row>
    <row r="263" spans="1:60" ht="30.6" outlineLevel="1" x14ac:dyDescent="0.25">
      <c r="A263" s="138">
        <v>140</v>
      </c>
      <c r="B263" s="139" t="s">
        <v>505</v>
      </c>
      <c r="C263" s="147" t="s">
        <v>506</v>
      </c>
      <c r="D263" s="140" t="s">
        <v>134</v>
      </c>
      <c r="E263" s="141">
        <v>31.91</v>
      </c>
      <c r="F263" s="142"/>
      <c r="G263" s="143">
        <f>ROUND(E263*F263,2)</f>
        <v>0</v>
      </c>
      <c r="H263" s="122">
        <v>0</v>
      </c>
      <c r="I263" s="122">
        <f>ROUND(E263*H263,2)</f>
        <v>0</v>
      </c>
      <c r="J263" s="122">
        <v>541</v>
      </c>
      <c r="K263" s="122">
        <f>ROUND(E263*J263,2)</f>
        <v>17263.310000000001</v>
      </c>
      <c r="L263" s="122">
        <v>15</v>
      </c>
      <c r="M263" s="122">
        <f>G263*(1+L263/100)</f>
        <v>0</v>
      </c>
      <c r="N263" s="122">
        <v>3.63E-3</v>
      </c>
      <c r="O263" s="122">
        <f>ROUND(E263*N263,2)</f>
        <v>0.12</v>
      </c>
      <c r="P263" s="122">
        <v>0</v>
      </c>
      <c r="Q263" s="122">
        <f>ROUND(E263*P263,2)</f>
        <v>0</v>
      </c>
      <c r="R263" s="122"/>
      <c r="S263" s="122" t="s">
        <v>153</v>
      </c>
      <c r="T263" s="122" t="s">
        <v>125</v>
      </c>
      <c r="U263" s="122">
        <v>0.38</v>
      </c>
      <c r="V263" s="122">
        <f>ROUND(E263*U263,2)</f>
        <v>12.13</v>
      </c>
      <c r="W263" s="122"/>
      <c r="X263" s="122" t="s">
        <v>126</v>
      </c>
      <c r="Y263" s="117"/>
      <c r="Z263" s="117"/>
      <c r="AA263" s="117"/>
      <c r="AB263" s="117"/>
      <c r="AC263" s="117"/>
      <c r="AD263" s="117"/>
      <c r="AE263" s="117"/>
      <c r="AF263" s="117"/>
      <c r="AG263" s="117" t="s">
        <v>249</v>
      </c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</row>
    <row r="264" spans="1:60" outlineLevel="1" x14ac:dyDescent="0.25">
      <c r="A264" s="132">
        <v>141</v>
      </c>
      <c r="B264" s="133" t="s">
        <v>507</v>
      </c>
      <c r="C264" s="145" t="s">
        <v>508</v>
      </c>
      <c r="D264" s="134" t="s">
        <v>143</v>
      </c>
      <c r="E264" s="135">
        <v>4.6749999999999998</v>
      </c>
      <c r="F264" s="136"/>
      <c r="G264" s="137">
        <f>ROUND(E264*F264,2)</f>
        <v>0</v>
      </c>
      <c r="H264" s="122">
        <v>131.5</v>
      </c>
      <c r="I264" s="122">
        <f>ROUND(E264*H264,2)</f>
        <v>614.76</v>
      </c>
      <c r="J264" s="122">
        <v>0</v>
      </c>
      <c r="K264" s="122">
        <f>ROUND(E264*J264,2)</f>
        <v>0</v>
      </c>
      <c r="L264" s="122">
        <v>15</v>
      </c>
      <c r="M264" s="122">
        <f>G264*(1+L264/100)</f>
        <v>0</v>
      </c>
      <c r="N264" s="122">
        <v>1.3999999999999999E-4</v>
      </c>
      <c r="O264" s="122">
        <f>ROUND(E264*N264,2)</f>
        <v>0</v>
      </c>
      <c r="P264" s="122">
        <v>0</v>
      </c>
      <c r="Q264" s="122">
        <f>ROUND(E264*P264,2)</f>
        <v>0</v>
      </c>
      <c r="R264" s="122" t="s">
        <v>160</v>
      </c>
      <c r="S264" s="122" t="s">
        <v>124</v>
      </c>
      <c r="T264" s="122" t="s">
        <v>125</v>
      </c>
      <c r="U264" s="122">
        <v>0</v>
      </c>
      <c r="V264" s="122">
        <f>ROUND(E264*U264,2)</f>
        <v>0</v>
      </c>
      <c r="W264" s="122"/>
      <c r="X264" s="122" t="s">
        <v>154</v>
      </c>
      <c r="Y264" s="117"/>
      <c r="Z264" s="117"/>
      <c r="AA264" s="117"/>
      <c r="AB264" s="117"/>
      <c r="AC264" s="117"/>
      <c r="AD264" s="117"/>
      <c r="AE264" s="117"/>
      <c r="AF264" s="117"/>
      <c r="AG264" s="117" t="s">
        <v>339</v>
      </c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/>
    </row>
    <row r="265" spans="1:60" outlineLevel="1" x14ac:dyDescent="0.25">
      <c r="A265" s="120"/>
      <c r="B265" s="121"/>
      <c r="C265" s="146" t="s">
        <v>509</v>
      </c>
      <c r="D265" s="123"/>
      <c r="E265" s="124">
        <v>4.67</v>
      </c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17"/>
      <c r="Z265" s="117"/>
      <c r="AA265" s="117"/>
      <c r="AB265" s="117"/>
      <c r="AC265" s="117"/>
      <c r="AD265" s="117"/>
      <c r="AE265" s="117"/>
      <c r="AF265" s="117"/>
      <c r="AG265" s="117" t="s">
        <v>129</v>
      </c>
      <c r="AH265" s="117">
        <v>0</v>
      </c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H265" s="117"/>
    </row>
    <row r="266" spans="1:60" outlineLevel="1" x14ac:dyDescent="0.25">
      <c r="A266" s="138">
        <v>142</v>
      </c>
      <c r="B266" s="139" t="s">
        <v>510</v>
      </c>
      <c r="C266" s="147" t="s">
        <v>511</v>
      </c>
      <c r="D266" s="140" t="s">
        <v>0</v>
      </c>
      <c r="E266" s="141">
        <v>260.35070000000002</v>
      </c>
      <c r="F266" s="142"/>
      <c r="G266" s="143">
        <f>ROUND(E266*F266,2)</f>
        <v>0</v>
      </c>
      <c r="H266" s="122">
        <v>0</v>
      </c>
      <c r="I266" s="122">
        <f>ROUND(E266*H266,2)</f>
        <v>0</v>
      </c>
      <c r="J266" s="122">
        <v>0.94</v>
      </c>
      <c r="K266" s="122">
        <f>ROUND(E266*J266,2)</f>
        <v>244.73</v>
      </c>
      <c r="L266" s="122">
        <v>15</v>
      </c>
      <c r="M266" s="122">
        <f>G266*(1+L266/100)</f>
        <v>0</v>
      </c>
      <c r="N266" s="122">
        <v>0</v>
      </c>
      <c r="O266" s="122">
        <f>ROUND(E266*N266,2)</f>
        <v>0</v>
      </c>
      <c r="P266" s="122">
        <v>0</v>
      </c>
      <c r="Q266" s="122">
        <f>ROUND(E266*P266,2)</f>
        <v>0</v>
      </c>
      <c r="R266" s="122"/>
      <c r="S266" s="122" t="s">
        <v>124</v>
      </c>
      <c r="T266" s="122" t="s">
        <v>125</v>
      </c>
      <c r="U266" s="122">
        <v>0</v>
      </c>
      <c r="V266" s="122">
        <f>ROUND(E266*U266,2)</f>
        <v>0</v>
      </c>
      <c r="W266" s="122"/>
      <c r="X266" s="122" t="s">
        <v>225</v>
      </c>
      <c r="Y266" s="117"/>
      <c r="Z266" s="117"/>
      <c r="AA266" s="117"/>
      <c r="AB266" s="117"/>
      <c r="AC266" s="117"/>
      <c r="AD266" s="117"/>
      <c r="AE266" s="117"/>
      <c r="AF266" s="117"/>
      <c r="AG266" s="117" t="s">
        <v>226</v>
      </c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</row>
    <row r="267" spans="1:60" x14ac:dyDescent="0.25">
      <c r="A267" s="126" t="s">
        <v>119</v>
      </c>
      <c r="B267" s="127" t="s">
        <v>84</v>
      </c>
      <c r="C267" s="144" t="s">
        <v>85</v>
      </c>
      <c r="D267" s="128"/>
      <c r="E267" s="129"/>
      <c r="F267" s="130"/>
      <c r="G267" s="131">
        <f>SUMIF(AG268:AG279,"&lt;&gt;NOR",G268:G279)</f>
        <v>0</v>
      </c>
      <c r="H267" s="125"/>
      <c r="I267" s="125">
        <f>SUM(I268:I279)</f>
        <v>9933.59</v>
      </c>
      <c r="J267" s="125"/>
      <c r="K267" s="125">
        <f>SUM(K268:K279)</f>
        <v>13261.16</v>
      </c>
      <c r="L267" s="125"/>
      <c r="M267" s="125">
        <f>SUM(M268:M279)</f>
        <v>0</v>
      </c>
      <c r="N267" s="125"/>
      <c r="O267" s="125">
        <f>SUM(O268:O279)</f>
        <v>0.09</v>
      </c>
      <c r="P267" s="125"/>
      <c r="Q267" s="125">
        <f>SUM(Q268:Q279)</f>
        <v>0</v>
      </c>
      <c r="R267" s="125"/>
      <c r="S267" s="125"/>
      <c r="T267" s="125"/>
      <c r="U267" s="125"/>
      <c r="V267" s="125">
        <f>SUM(V268:V279)</f>
        <v>23.76</v>
      </c>
      <c r="W267" s="125"/>
      <c r="X267" s="125"/>
      <c r="AG267" t="s">
        <v>120</v>
      </c>
    </row>
    <row r="268" spans="1:60" outlineLevel="1" x14ac:dyDescent="0.25">
      <c r="A268" s="132">
        <v>143</v>
      </c>
      <c r="B268" s="133" t="s">
        <v>512</v>
      </c>
      <c r="C268" s="145" t="s">
        <v>513</v>
      </c>
      <c r="D268" s="134" t="s">
        <v>134</v>
      </c>
      <c r="E268" s="135">
        <v>15.16</v>
      </c>
      <c r="F268" s="136"/>
      <c r="G268" s="137">
        <f>ROUND(E268*F268,2)</f>
        <v>0</v>
      </c>
      <c r="H268" s="122">
        <v>23.96</v>
      </c>
      <c r="I268" s="122">
        <f>ROUND(E268*H268,2)</f>
        <v>363.23</v>
      </c>
      <c r="J268" s="122">
        <v>26.14</v>
      </c>
      <c r="K268" s="122">
        <f>ROUND(E268*J268,2)</f>
        <v>396.28</v>
      </c>
      <c r="L268" s="122">
        <v>15</v>
      </c>
      <c r="M268" s="122">
        <f>G268*(1+L268/100)</f>
        <v>0</v>
      </c>
      <c r="N268" s="122">
        <v>2.1000000000000001E-4</v>
      </c>
      <c r="O268" s="122">
        <f>ROUND(E268*N268,2)</f>
        <v>0</v>
      </c>
      <c r="P268" s="122">
        <v>0</v>
      </c>
      <c r="Q268" s="122">
        <f>ROUND(E268*P268,2)</f>
        <v>0</v>
      </c>
      <c r="R268" s="122"/>
      <c r="S268" s="122" t="s">
        <v>124</v>
      </c>
      <c r="T268" s="122" t="s">
        <v>125</v>
      </c>
      <c r="U268" s="122">
        <v>0.05</v>
      </c>
      <c r="V268" s="122">
        <f>ROUND(E268*U268,2)</f>
        <v>0.76</v>
      </c>
      <c r="W268" s="122"/>
      <c r="X268" s="122" t="s">
        <v>126</v>
      </c>
      <c r="Y268" s="117"/>
      <c r="Z268" s="117"/>
      <c r="AA268" s="117"/>
      <c r="AB268" s="117"/>
      <c r="AC268" s="117"/>
      <c r="AD268" s="117"/>
      <c r="AE268" s="117"/>
      <c r="AF268" s="117"/>
      <c r="AG268" s="117" t="s">
        <v>249</v>
      </c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</row>
    <row r="269" spans="1:60" outlineLevel="1" x14ac:dyDescent="0.25">
      <c r="A269" s="120"/>
      <c r="B269" s="121"/>
      <c r="C269" s="146" t="s">
        <v>514</v>
      </c>
      <c r="D269" s="123"/>
      <c r="E269" s="124">
        <v>15.16</v>
      </c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17"/>
      <c r="Z269" s="117"/>
      <c r="AA269" s="117"/>
      <c r="AB269" s="117"/>
      <c r="AC269" s="117"/>
      <c r="AD269" s="117"/>
      <c r="AE269" s="117"/>
      <c r="AF269" s="117"/>
      <c r="AG269" s="117" t="s">
        <v>129</v>
      </c>
      <c r="AH269" s="117">
        <v>0</v>
      </c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</row>
    <row r="270" spans="1:60" outlineLevel="1" x14ac:dyDescent="0.25">
      <c r="A270" s="138">
        <v>144</v>
      </c>
      <c r="B270" s="139" t="s">
        <v>515</v>
      </c>
      <c r="C270" s="147" t="s">
        <v>516</v>
      </c>
      <c r="D270" s="140" t="s">
        <v>134</v>
      </c>
      <c r="E270" s="141">
        <v>15.16</v>
      </c>
      <c r="F270" s="142"/>
      <c r="G270" s="143">
        <f>ROUND(E270*F270,2)</f>
        <v>0</v>
      </c>
      <c r="H270" s="122">
        <v>0</v>
      </c>
      <c r="I270" s="122">
        <f>ROUND(E270*H270,2)</f>
        <v>0</v>
      </c>
      <c r="J270" s="122">
        <v>49.1</v>
      </c>
      <c r="K270" s="122">
        <f>ROUND(E270*J270,2)</f>
        <v>744.36</v>
      </c>
      <c r="L270" s="122">
        <v>15</v>
      </c>
      <c r="M270" s="122">
        <f>G270*(1+L270/100)</f>
        <v>0</v>
      </c>
      <c r="N270" s="122">
        <v>0</v>
      </c>
      <c r="O270" s="122">
        <f>ROUND(E270*N270,2)</f>
        <v>0</v>
      </c>
      <c r="P270" s="122">
        <v>0</v>
      </c>
      <c r="Q270" s="122">
        <f>ROUND(E270*P270,2)</f>
        <v>0</v>
      </c>
      <c r="R270" s="122"/>
      <c r="S270" s="122" t="s">
        <v>124</v>
      </c>
      <c r="T270" s="122" t="s">
        <v>125</v>
      </c>
      <c r="U270" s="122">
        <v>0.1</v>
      </c>
      <c r="V270" s="122">
        <f>ROUND(E270*U270,2)</f>
        <v>1.52</v>
      </c>
      <c r="W270" s="122"/>
      <c r="X270" s="122" t="s">
        <v>126</v>
      </c>
      <c r="Y270" s="117"/>
      <c r="Z270" s="117"/>
      <c r="AA270" s="117"/>
      <c r="AB270" s="117"/>
      <c r="AC270" s="117"/>
      <c r="AD270" s="117"/>
      <c r="AE270" s="117"/>
      <c r="AF270" s="117"/>
      <c r="AG270" s="117" t="s">
        <v>249</v>
      </c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</row>
    <row r="271" spans="1:60" outlineLevel="1" x14ac:dyDescent="0.25">
      <c r="A271" s="138">
        <v>145</v>
      </c>
      <c r="B271" s="139" t="s">
        <v>517</v>
      </c>
      <c r="C271" s="147" t="s">
        <v>518</v>
      </c>
      <c r="D271" s="140" t="s">
        <v>134</v>
      </c>
      <c r="E271" s="141">
        <v>15.16</v>
      </c>
      <c r="F271" s="142"/>
      <c r="G271" s="143">
        <f>ROUND(E271*F271,2)</f>
        <v>0</v>
      </c>
      <c r="H271" s="122">
        <v>134.32</v>
      </c>
      <c r="I271" s="122">
        <f>ROUND(E271*H271,2)</f>
        <v>2036.29</v>
      </c>
      <c r="J271" s="122">
        <v>661.68</v>
      </c>
      <c r="K271" s="122">
        <f>ROUND(E271*J271,2)</f>
        <v>10031.07</v>
      </c>
      <c r="L271" s="122">
        <v>15</v>
      </c>
      <c r="M271" s="122">
        <f>G271*(1+L271/100)</f>
        <v>0</v>
      </c>
      <c r="N271" s="122">
        <v>5.3499999999999997E-3</v>
      </c>
      <c r="O271" s="122">
        <f>ROUND(E271*N271,2)</f>
        <v>0.08</v>
      </c>
      <c r="P271" s="122">
        <v>0</v>
      </c>
      <c r="Q271" s="122">
        <f>ROUND(E271*P271,2)</f>
        <v>0</v>
      </c>
      <c r="R271" s="122"/>
      <c r="S271" s="122" t="s">
        <v>124</v>
      </c>
      <c r="T271" s="122" t="s">
        <v>125</v>
      </c>
      <c r="U271" s="122">
        <v>1.288</v>
      </c>
      <c r="V271" s="122">
        <f>ROUND(E271*U271,2)</f>
        <v>19.53</v>
      </c>
      <c r="W271" s="122"/>
      <c r="X271" s="122" t="s">
        <v>126</v>
      </c>
      <c r="Y271" s="117"/>
      <c r="Z271" s="117"/>
      <c r="AA271" s="117"/>
      <c r="AB271" s="117"/>
      <c r="AC271" s="117"/>
      <c r="AD271" s="117"/>
      <c r="AE271" s="117"/>
      <c r="AF271" s="117"/>
      <c r="AG271" s="117" t="s">
        <v>249</v>
      </c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</row>
    <row r="272" spans="1:60" outlineLevel="1" x14ac:dyDescent="0.25">
      <c r="A272" s="138">
        <v>146</v>
      </c>
      <c r="B272" s="139" t="s">
        <v>519</v>
      </c>
      <c r="C272" s="147" t="s">
        <v>520</v>
      </c>
      <c r="D272" s="140" t="s">
        <v>134</v>
      </c>
      <c r="E272" s="141">
        <v>15.16</v>
      </c>
      <c r="F272" s="142"/>
      <c r="G272" s="143">
        <f>ROUND(E272*F272,2)</f>
        <v>0</v>
      </c>
      <c r="H272" s="122">
        <v>9.1999999999999993</v>
      </c>
      <c r="I272" s="122">
        <f>ROUND(E272*H272,2)</f>
        <v>139.47</v>
      </c>
      <c r="J272" s="122">
        <v>0</v>
      </c>
      <c r="K272" s="122">
        <f>ROUND(E272*J272,2)</f>
        <v>0</v>
      </c>
      <c r="L272" s="122">
        <v>15</v>
      </c>
      <c r="M272" s="122">
        <f>G272*(1+L272/100)</f>
        <v>0</v>
      </c>
      <c r="N272" s="122">
        <v>8.9999999999999998E-4</v>
      </c>
      <c r="O272" s="122">
        <f>ROUND(E272*N272,2)</f>
        <v>0.01</v>
      </c>
      <c r="P272" s="122">
        <v>0</v>
      </c>
      <c r="Q272" s="122">
        <f>ROUND(E272*P272,2)</f>
        <v>0</v>
      </c>
      <c r="R272" s="122"/>
      <c r="S272" s="122" t="s">
        <v>124</v>
      </c>
      <c r="T272" s="122" t="s">
        <v>125</v>
      </c>
      <c r="U272" s="122">
        <v>0</v>
      </c>
      <c r="V272" s="122">
        <f>ROUND(E272*U272,2)</f>
        <v>0</v>
      </c>
      <c r="W272" s="122"/>
      <c r="X272" s="122" t="s">
        <v>126</v>
      </c>
      <c r="Y272" s="117"/>
      <c r="Z272" s="117"/>
      <c r="AA272" s="117"/>
      <c r="AB272" s="117"/>
      <c r="AC272" s="117"/>
      <c r="AD272" s="117"/>
      <c r="AE272" s="117"/>
      <c r="AF272" s="117"/>
      <c r="AG272" s="117" t="s">
        <v>249</v>
      </c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</row>
    <row r="273" spans="1:60" outlineLevel="1" x14ac:dyDescent="0.25">
      <c r="A273" s="132">
        <v>147</v>
      </c>
      <c r="B273" s="133" t="s">
        <v>521</v>
      </c>
      <c r="C273" s="145" t="s">
        <v>522</v>
      </c>
      <c r="D273" s="134" t="s">
        <v>173</v>
      </c>
      <c r="E273" s="135">
        <v>16.28</v>
      </c>
      <c r="F273" s="136"/>
      <c r="G273" s="137">
        <f>ROUND(E273*F273,2)</f>
        <v>0</v>
      </c>
      <c r="H273" s="122">
        <v>0</v>
      </c>
      <c r="I273" s="122">
        <f>ROUND(E273*H273,2)</f>
        <v>0</v>
      </c>
      <c r="J273" s="122">
        <v>60.5</v>
      </c>
      <c r="K273" s="122">
        <f>ROUND(E273*J273,2)</f>
        <v>984.94</v>
      </c>
      <c r="L273" s="122">
        <v>15</v>
      </c>
      <c r="M273" s="122">
        <f>G273*(1+L273/100)</f>
        <v>0</v>
      </c>
      <c r="N273" s="122">
        <v>0</v>
      </c>
      <c r="O273" s="122">
        <f>ROUND(E273*N273,2)</f>
        <v>0</v>
      </c>
      <c r="P273" s="122">
        <v>0</v>
      </c>
      <c r="Q273" s="122">
        <f>ROUND(E273*P273,2)</f>
        <v>0</v>
      </c>
      <c r="R273" s="122"/>
      <c r="S273" s="122" t="s">
        <v>124</v>
      </c>
      <c r="T273" s="122" t="s">
        <v>125</v>
      </c>
      <c r="U273" s="122">
        <v>0.12</v>
      </c>
      <c r="V273" s="122">
        <f>ROUND(E273*U273,2)</f>
        <v>1.95</v>
      </c>
      <c r="W273" s="122"/>
      <c r="X273" s="122" t="s">
        <v>126</v>
      </c>
      <c r="Y273" s="117"/>
      <c r="Z273" s="117"/>
      <c r="AA273" s="117"/>
      <c r="AB273" s="117"/>
      <c r="AC273" s="117"/>
      <c r="AD273" s="117"/>
      <c r="AE273" s="117"/>
      <c r="AF273" s="117"/>
      <c r="AG273" s="117" t="s">
        <v>249</v>
      </c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</row>
    <row r="274" spans="1:60" outlineLevel="1" x14ac:dyDescent="0.25">
      <c r="A274" s="120"/>
      <c r="B274" s="121"/>
      <c r="C274" s="146" t="s">
        <v>523</v>
      </c>
      <c r="D274" s="123"/>
      <c r="E274" s="124">
        <v>16.28</v>
      </c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17"/>
      <c r="Z274" s="117"/>
      <c r="AA274" s="117"/>
      <c r="AB274" s="117"/>
      <c r="AC274" s="117"/>
      <c r="AD274" s="117"/>
      <c r="AE274" s="117"/>
      <c r="AF274" s="117"/>
      <c r="AG274" s="117" t="s">
        <v>129</v>
      </c>
      <c r="AH274" s="117">
        <v>0</v>
      </c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</row>
    <row r="275" spans="1:60" outlineLevel="1" x14ac:dyDescent="0.25">
      <c r="A275" s="132">
        <v>148</v>
      </c>
      <c r="B275" s="133" t="s">
        <v>524</v>
      </c>
      <c r="C275" s="145" t="s">
        <v>525</v>
      </c>
      <c r="D275" s="134" t="s">
        <v>134</v>
      </c>
      <c r="E275" s="135">
        <v>16.675999999999998</v>
      </c>
      <c r="F275" s="136"/>
      <c r="G275" s="137">
        <f>ROUND(E275*F275,2)</f>
        <v>0</v>
      </c>
      <c r="H275" s="122">
        <v>350</v>
      </c>
      <c r="I275" s="122">
        <f>ROUND(E275*H275,2)</f>
        <v>5836.6</v>
      </c>
      <c r="J275" s="122">
        <v>0</v>
      </c>
      <c r="K275" s="122">
        <f>ROUND(E275*J275,2)</f>
        <v>0</v>
      </c>
      <c r="L275" s="122">
        <v>15</v>
      </c>
      <c r="M275" s="122">
        <f>G275*(1+L275/100)</f>
        <v>0</v>
      </c>
      <c r="N275" s="122">
        <v>0</v>
      </c>
      <c r="O275" s="122">
        <f>ROUND(E275*N275,2)</f>
        <v>0</v>
      </c>
      <c r="P275" s="122">
        <v>0</v>
      </c>
      <c r="Q275" s="122">
        <f>ROUND(E275*P275,2)</f>
        <v>0</v>
      </c>
      <c r="R275" s="122"/>
      <c r="S275" s="122" t="s">
        <v>153</v>
      </c>
      <c r="T275" s="122" t="s">
        <v>125</v>
      </c>
      <c r="U275" s="122">
        <v>0</v>
      </c>
      <c r="V275" s="122">
        <f>ROUND(E275*U275,2)</f>
        <v>0</v>
      </c>
      <c r="W275" s="122"/>
      <c r="X275" s="122" t="s">
        <v>154</v>
      </c>
      <c r="Y275" s="117"/>
      <c r="Z275" s="117"/>
      <c r="AA275" s="117"/>
      <c r="AB275" s="117"/>
      <c r="AC275" s="117"/>
      <c r="AD275" s="117"/>
      <c r="AE275" s="117"/>
      <c r="AF275" s="117"/>
      <c r="AG275" s="117" t="s">
        <v>339</v>
      </c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</row>
    <row r="276" spans="1:60" outlineLevel="1" x14ac:dyDescent="0.25">
      <c r="A276" s="120"/>
      <c r="B276" s="121"/>
      <c r="C276" s="146" t="s">
        <v>526</v>
      </c>
      <c r="D276" s="123"/>
      <c r="E276" s="124">
        <v>16.68</v>
      </c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17"/>
      <c r="Z276" s="117"/>
      <c r="AA276" s="117"/>
      <c r="AB276" s="117"/>
      <c r="AC276" s="117"/>
      <c r="AD276" s="117"/>
      <c r="AE276" s="117"/>
      <c r="AF276" s="117"/>
      <c r="AG276" s="117" t="s">
        <v>129</v>
      </c>
      <c r="AH276" s="117">
        <v>0</v>
      </c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</row>
    <row r="277" spans="1:60" outlineLevel="1" x14ac:dyDescent="0.25">
      <c r="A277" s="132">
        <v>149</v>
      </c>
      <c r="B277" s="133" t="s">
        <v>527</v>
      </c>
      <c r="C277" s="145" t="s">
        <v>528</v>
      </c>
      <c r="D277" s="134" t="s">
        <v>173</v>
      </c>
      <c r="E277" s="135">
        <v>17.908000000000001</v>
      </c>
      <c r="F277" s="136"/>
      <c r="G277" s="137">
        <f>ROUND(E277*F277,2)</f>
        <v>0</v>
      </c>
      <c r="H277" s="122">
        <v>87</v>
      </c>
      <c r="I277" s="122">
        <f>ROUND(E277*H277,2)</f>
        <v>1558</v>
      </c>
      <c r="J277" s="122">
        <v>0</v>
      </c>
      <c r="K277" s="122">
        <f>ROUND(E277*J277,2)</f>
        <v>0</v>
      </c>
      <c r="L277" s="122">
        <v>15</v>
      </c>
      <c r="M277" s="122">
        <f>G277*(1+L277/100)</f>
        <v>0</v>
      </c>
      <c r="N277" s="122">
        <v>2.2000000000000001E-4</v>
      </c>
      <c r="O277" s="122">
        <f>ROUND(E277*N277,2)</f>
        <v>0</v>
      </c>
      <c r="P277" s="122">
        <v>0</v>
      </c>
      <c r="Q277" s="122">
        <f>ROUND(E277*P277,2)</f>
        <v>0</v>
      </c>
      <c r="R277" s="122"/>
      <c r="S277" s="122" t="s">
        <v>153</v>
      </c>
      <c r="T277" s="122" t="s">
        <v>125</v>
      </c>
      <c r="U277" s="122">
        <v>0</v>
      </c>
      <c r="V277" s="122">
        <f>ROUND(E277*U277,2)</f>
        <v>0</v>
      </c>
      <c r="W277" s="122"/>
      <c r="X277" s="122" t="s">
        <v>154</v>
      </c>
      <c r="Y277" s="117"/>
      <c r="Z277" s="117"/>
      <c r="AA277" s="117"/>
      <c r="AB277" s="117"/>
      <c r="AC277" s="117"/>
      <c r="AD277" s="117"/>
      <c r="AE277" s="117"/>
      <c r="AF277" s="117"/>
      <c r="AG277" s="117" t="s">
        <v>339</v>
      </c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</row>
    <row r="278" spans="1:60" outlineLevel="1" x14ac:dyDescent="0.25">
      <c r="A278" s="120"/>
      <c r="B278" s="121"/>
      <c r="C278" s="146" t="s">
        <v>529</v>
      </c>
      <c r="D278" s="123"/>
      <c r="E278" s="124">
        <v>17.91</v>
      </c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17"/>
      <c r="Z278" s="117"/>
      <c r="AA278" s="117"/>
      <c r="AB278" s="117"/>
      <c r="AC278" s="117"/>
      <c r="AD278" s="117"/>
      <c r="AE278" s="117"/>
      <c r="AF278" s="117"/>
      <c r="AG278" s="117" t="s">
        <v>129</v>
      </c>
      <c r="AH278" s="117">
        <v>0</v>
      </c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</row>
    <row r="279" spans="1:60" outlineLevel="1" x14ac:dyDescent="0.25">
      <c r="A279" s="138">
        <v>150</v>
      </c>
      <c r="B279" s="139" t="s">
        <v>530</v>
      </c>
      <c r="C279" s="147" t="s">
        <v>531</v>
      </c>
      <c r="D279" s="140" t="s">
        <v>0</v>
      </c>
      <c r="E279" s="141">
        <v>220.9025</v>
      </c>
      <c r="F279" s="142"/>
      <c r="G279" s="143">
        <f>ROUND(E279*F279,2)</f>
        <v>0</v>
      </c>
      <c r="H279" s="122">
        <v>0</v>
      </c>
      <c r="I279" s="122">
        <f>ROUND(E279*H279,2)</f>
        <v>0</v>
      </c>
      <c r="J279" s="122">
        <v>5</v>
      </c>
      <c r="K279" s="122">
        <f>ROUND(E279*J279,2)</f>
        <v>1104.51</v>
      </c>
      <c r="L279" s="122">
        <v>15</v>
      </c>
      <c r="M279" s="122">
        <f>G279*(1+L279/100)</f>
        <v>0</v>
      </c>
      <c r="N279" s="122">
        <v>0</v>
      </c>
      <c r="O279" s="122">
        <f>ROUND(E279*N279,2)</f>
        <v>0</v>
      </c>
      <c r="P279" s="122">
        <v>0</v>
      </c>
      <c r="Q279" s="122">
        <f>ROUND(E279*P279,2)</f>
        <v>0</v>
      </c>
      <c r="R279" s="122"/>
      <c r="S279" s="122" t="s">
        <v>124</v>
      </c>
      <c r="T279" s="122" t="s">
        <v>125</v>
      </c>
      <c r="U279" s="122">
        <v>0</v>
      </c>
      <c r="V279" s="122">
        <f>ROUND(E279*U279,2)</f>
        <v>0</v>
      </c>
      <c r="W279" s="122"/>
      <c r="X279" s="122" t="s">
        <v>225</v>
      </c>
      <c r="Y279" s="117"/>
      <c r="Z279" s="117"/>
      <c r="AA279" s="117"/>
      <c r="AB279" s="117"/>
      <c r="AC279" s="117"/>
      <c r="AD279" s="117"/>
      <c r="AE279" s="117"/>
      <c r="AF279" s="117"/>
      <c r="AG279" s="117" t="s">
        <v>226</v>
      </c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</row>
    <row r="280" spans="1:60" x14ac:dyDescent="0.25">
      <c r="A280" s="126" t="s">
        <v>119</v>
      </c>
      <c r="B280" s="127" t="s">
        <v>86</v>
      </c>
      <c r="C280" s="144" t="s">
        <v>87</v>
      </c>
      <c r="D280" s="128"/>
      <c r="E280" s="129"/>
      <c r="F280" s="130"/>
      <c r="G280" s="131">
        <f>SUMIF(AG281:AG285,"&lt;&gt;NOR",G281:G285)</f>
        <v>0</v>
      </c>
      <c r="H280" s="125"/>
      <c r="I280" s="125">
        <f>SUM(I281:I285)</f>
        <v>702.78</v>
      </c>
      <c r="J280" s="125"/>
      <c r="K280" s="125">
        <f>SUM(K281:K285)</f>
        <v>3280.45</v>
      </c>
      <c r="L280" s="125"/>
      <c r="M280" s="125">
        <f>SUM(M281:M285)</f>
        <v>0</v>
      </c>
      <c r="N280" s="125"/>
      <c r="O280" s="125">
        <f>SUM(O281:O285)</f>
        <v>0</v>
      </c>
      <c r="P280" s="125"/>
      <c r="Q280" s="125">
        <f>SUM(Q281:Q285)</f>
        <v>0</v>
      </c>
      <c r="R280" s="125"/>
      <c r="S280" s="125"/>
      <c r="T280" s="125"/>
      <c r="U280" s="125"/>
      <c r="V280" s="125">
        <f>SUM(V281:V285)</f>
        <v>6.25</v>
      </c>
      <c r="W280" s="125"/>
      <c r="X280" s="125"/>
      <c r="AG280" t="s">
        <v>120</v>
      </c>
    </row>
    <row r="281" spans="1:60" outlineLevel="1" x14ac:dyDescent="0.25">
      <c r="A281" s="132">
        <v>151</v>
      </c>
      <c r="B281" s="133" t="s">
        <v>532</v>
      </c>
      <c r="C281" s="145" t="s">
        <v>533</v>
      </c>
      <c r="D281" s="134" t="s">
        <v>134</v>
      </c>
      <c r="E281" s="135">
        <v>7.2625000000000002</v>
      </c>
      <c r="F281" s="136"/>
      <c r="G281" s="137">
        <f>ROUND(E281*F281,2)</f>
        <v>0</v>
      </c>
      <c r="H281" s="122">
        <v>31.15</v>
      </c>
      <c r="I281" s="122">
        <f>ROUND(E281*H281,2)</f>
        <v>226.23</v>
      </c>
      <c r="J281" s="122">
        <v>146.85</v>
      </c>
      <c r="K281" s="122">
        <f>ROUND(E281*J281,2)</f>
        <v>1066.5</v>
      </c>
      <c r="L281" s="122">
        <v>15</v>
      </c>
      <c r="M281" s="122">
        <f>G281*(1+L281/100)</f>
        <v>0</v>
      </c>
      <c r="N281" s="122">
        <v>2.4000000000000001E-4</v>
      </c>
      <c r="O281" s="122">
        <f>ROUND(E281*N281,2)</f>
        <v>0</v>
      </c>
      <c r="P281" s="122">
        <v>0</v>
      </c>
      <c r="Q281" s="122">
        <f>ROUND(E281*P281,2)</f>
        <v>0</v>
      </c>
      <c r="R281" s="122"/>
      <c r="S281" s="122" t="s">
        <v>124</v>
      </c>
      <c r="T281" s="122" t="s">
        <v>125</v>
      </c>
      <c r="U281" s="122">
        <v>0.28699999999999998</v>
      </c>
      <c r="V281" s="122">
        <f>ROUND(E281*U281,2)</f>
        <v>2.08</v>
      </c>
      <c r="W281" s="122"/>
      <c r="X281" s="122" t="s">
        <v>126</v>
      </c>
      <c r="Y281" s="117"/>
      <c r="Z281" s="117"/>
      <c r="AA281" s="117"/>
      <c r="AB281" s="117"/>
      <c r="AC281" s="117"/>
      <c r="AD281" s="117"/>
      <c r="AE281" s="117"/>
      <c r="AF281" s="117"/>
      <c r="AG281" s="117" t="s">
        <v>127</v>
      </c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</row>
    <row r="282" spans="1:60" ht="30.6" outlineLevel="1" x14ac:dyDescent="0.25">
      <c r="A282" s="120"/>
      <c r="B282" s="121"/>
      <c r="C282" s="146" t="s">
        <v>534</v>
      </c>
      <c r="D282" s="123"/>
      <c r="E282" s="124">
        <v>7.26</v>
      </c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17"/>
      <c r="Z282" s="117"/>
      <c r="AA282" s="117"/>
      <c r="AB282" s="117"/>
      <c r="AC282" s="117"/>
      <c r="AD282" s="117"/>
      <c r="AE282" s="117"/>
      <c r="AF282" s="117"/>
      <c r="AG282" s="117" t="s">
        <v>129</v>
      </c>
      <c r="AH282" s="117">
        <v>0</v>
      </c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</row>
    <row r="283" spans="1:60" outlineLevel="1" x14ac:dyDescent="0.25">
      <c r="A283" s="138">
        <v>152</v>
      </c>
      <c r="B283" s="139" t="s">
        <v>535</v>
      </c>
      <c r="C283" s="147" t="s">
        <v>536</v>
      </c>
      <c r="D283" s="140" t="s">
        <v>173</v>
      </c>
      <c r="E283" s="141">
        <v>20</v>
      </c>
      <c r="F283" s="142"/>
      <c r="G283" s="143">
        <f>ROUND(E283*F283,2)</f>
        <v>0</v>
      </c>
      <c r="H283" s="122">
        <v>16.29</v>
      </c>
      <c r="I283" s="122">
        <f>ROUND(E283*H283,2)</f>
        <v>325.8</v>
      </c>
      <c r="J283" s="122">
        <v>63.61</v>
      </c>
      <c r="K283" s="122">
        <f>ROUND(E283*J283,2)</f>
        <v>1272.2</v>
      </c>
      <c r="L283" s="122">
        <v>15</v>
      </c>
      <c r="M283" s="122">
        <f>G283*(1+L283/100)</f>
        <v>0</v>
      </c>
      <c r="N283" s="122">
        <v>9.0000000000000006E-5</v>
      </c>
      <c r="O283" s="122">
        <f>ROUND(E283*N283,2)</f>
        <v>0</v>
      </c>
      <c r="P283" s="122">
        <v>0</v>
      </c>
      <c r="Q283" s="122">
        <f>ROUND(E283*P283,2)</f>
        <v>0</v>
      </c>
      <c r="R283" s="122"/>
      <c r="S283" s="122" t="s">
        <v>124</v>
      </c>
      <c r="T283" s="122" t="s">
        <v>125</v>
      </c>
      <c r="U283" s="122">
        <v>0.11600000000000001</v>
      </c>
      <c r="V283" s="122">
        <f>ROUND(E283*U283,2)</f>
        <v>2.3199999999999998</v>
      </c>
      <c r="W283" s="122"/>
      <c r="X283" s="122" t="s">
        <v>126</v>
      </c>
      <c r="Y283" s="117"/>
      <c r="Z283" s="117"/>
      <c r="AA283" s="117"/>
      <c r="AB283" s="117"/>
      <c r="AC283" s="117"/>
      <c r="AD283" s="117"/>
      <c r="AE283" s="117"/>
      <c r="AF283" s="117"/>
      <c r="AG283" s="117" t="s">
        <v>127</v>
      </c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</row>
    <row r="284" spans="1:60" outlineLevel="1" x14ac:dyDescent="0.25">
      <c r="A284" s="132">
        <v>153</v>
      </c>
      <c r="B284" s="133" t="s">
        <v>537</v>
      </c>
      <c r="C284" s="145" t="s">
        <v>538</v>
      </c>
      <c r="D284" s="134" t="s">
        <v>134</v>
      </c>
      <c r="E284" s="135">
        <v>5</v>
      </c>
      <c r="F284" s="136"/>
      <c r="G284" s="137">
        <f>ROUND(E284*F284,2)</f>
        <v>0</v>
      </c>
      <c r="H284" s="122">
        <v>30.15</v>
      </c>
      <c r="I284" s="122">
        <f>ROUND(E284*H284,2)</f>
        <v>150.75</v>
      </c>
      <c r="J284" s="122">
        <v>188.35</v>
      </c>
      <c r="K284" s="122">
        <f>ROUND(E284*J284,2)</f>
        <v>941.75</v>
      </c>
      <c r="L284" s="122">
        <v>15</v>
      </c>
      <c r="M284" s="122">
        <f>G284*(1+L284/100)</f>
        <v>0</v>
      </c>
      <c r="N284" s="122">
        <v>2.5999999999999998E-4</v>
      </c>
      <c r="O284" s="122">
        <f>ROUND(E284*N284,2)</f>
        <v>0</v>
      </c>
      <c r="P284" s="122">
        <v>0</v>
      </c>
      <c r="Q284" s="122">
        <f>ROUND(E284*P284,2)</f>
        <v>0</v>
      </c>
      <c r="R284" s="122"/>
      <c r="S284" s="122" t="s">
        <v>124</v>
      </c>
      <c r="T284" s="122" t="s">
        <v>125</v>
      </c>
      <c r="U284" s="122">
        <v>0.36899999999999999</v>
      </c>
      <c r="V284" s="122">
        <f>ROUND(E284*U284,2)</f>
        <v>1.85</v>
      </c>
      <c r="W284" s="122"/>
      <c r="X284" s="122" t="s">
        <v>126</v>
      </c>
      <c r="Y284" s="117"/>
      <c r="Z284" s="117"/>
      <c r="AA284" s="117"/>
      <c r="AB284" s="117"/>
      <c r="AC284" s="117"/>
      <c r="AD284" s="117"/>
      <c r="AE284" s="117"/>
      <c r="AF284" s="117"/>
      <c r="AG284" s="117" t="s">
        <v>127</v>
      </c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H284" s="117"/>
    </row>
    <row r="285" spans="1:60" outlineLevel="1" x14ac:dyDescent="0.25">
      <c r="A285" s="120"/>
      <c r="B285" s="121"/>
      <c r="C285" s="146" t="s">
        <v>539</v>
      </c>
      <c r="D285" s="123"/>
      <c r="E285" s="124">
        <v>5</v>
      </c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17"/>
      <c r="Z285" s="117"/>
      <c r="AA285" s="117"/>
      <c r="AB285" s="117"/>
      <c r="AC285" s="117"/>
      <c r="AD285" s="117"/>
      <c r="AE285" s="117"/>
      <c r="AF285" s="117"/>
      <c r="AG285" s="117" t="s">
        <v>129</v>
      </c>
      <c r="AH285" s="117">
        <v>0</v>
      </c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</row>
    <row r="286" spans="1:60" x14ac:dyDescent="0.25">
      <c r="A286" s="126" t="s">
        <v>119</v>
      </c>
      <c r="B286" s="127" t="s">
        <v>88</v>
      </c>
      <c r="C286" s="144" t="s">
        <v>89</v>
      </c>
      <c r="D286" s="128"/>
      <c r="E286" s="129"/>
      <c r="F286" s="130"/>
      <c r="G286" s="131">
        <f>SUMIF(AG287:AG310,"&lt;&gt;NOR",G287:G310)</f>
        <v>0</v>
      </c>
      <c r="H286" s="125"/>
      <c r="I286" s="125">
        <f>SUM(I287:I310)</f>
        <v>1400.01</v>
      </c>
      <c r="J286" s="125"/>
      <c r="K286" s="125">
        <f>SUM(K287:K310)</f>
        <v>15817.25</v>
      </c>
      <c r="L286" s="125"/>
      <c r="M286" s="125">
        <f>SUM(M287:M310)</f>
        <v>0</v>
      </c>
      <c r="N286" s="125"/>
      <c r="O286" s="125">
        <f>SUM(O287:O310)</f>
        <v>0.03</v>
      </c>
      <c r="P286" s="125"/>
      <c r="Q286" s="125">
        <f>SUM(Q287:Q310)</f>
        <v>0</v>
      </c>
      <c r="R286" s="125"/>
      <c r="S286" s="125"/>
      <c r="T286" s="125"/>
      <c r="U286" s="125"/>
      <c r="V286" s="125">
        <f>SUM(V287:V310)</f>
        <v>31.189999999999998</v>
      </c>
      <c r="W286" s="125"/>
      <c r="X286" s="125"/>
      <c r="AG286" t="s">
        <v>120</v>
      </c>
    </row>
    <row r="287" spans="1:60" outlineLevel="1" x14ac:dyDescent="0.25">
      <c r="A287" s="138">
        <v>154</v>
      </c>
      <c r="B287" s="139" t="s">
        <v>540</v>
      </c>
      <c r="C287" s="147" t="s">
        <v>541</v>
      </c>
      <c r="D287" s="140" t="s">
        <v>134</v>
      </c>
      <c r="E287" s="141">
        <v>172.84039999999999</v>
      </c>
      <c r="F287" s="142"/>
      <c r="G287" s="143">
        <f>ROUND(E287*F287,2)</f>
        <v>0</v>
      </c>
      <c r="H287" s="122">
        <v>0.11</v>
      </c>
      <c r="I287" s="122">
        <f>ROUND(E287*H287,2)</f>
        <v>19.010000000000002</v>
      </c>
      <c r="J287" s="122">
        <v>24.59</v>
      </c>
      <c r="K287" s="122">
        <f>ROUND(E287*J287,2)</f>
        <v>4250.1499999999996</v>
      </c>
      <c r="L287" s="122">
        <v>15</v>
      </c>
      <c r="M287" s="122">
        <f>G287*(1+L287/100)</f>
        <v>0</v>
      </c>
      <c r="N287" s="122">
        <v>0</v>
      </c>
      <c r="O287" s="122">
        <f>ROUND(E287*N287,2)</f>
        <v>0</v>
      </c>
      <c r="P287" s="122">
        <v>0</v>
      </c>
      <c r="Q287" s="122">
        <f>ROUND(E287*P287,2)</f>
        <v>0</v>
      </c>
      <c r="R287" s="122"/>
      <c r="S287" s="122" t="s">
        <v>124</v>
      </c>
      <c r="T287" s="122" t="s">
        <v>125</v>
      </c>
      <c r="U287" s="122">
        <v>4.3220000000000001E-2</v>
      </c>
      <c r="V287" s="122">
        <f>ROUND(E287*U287,2)</f>
        <v>7.47</v>
      </c>
      <c r="W287" s="122"/>
      <c r="X287" s="122" t="s">
        <v>126</v>
      </c>
      <c r="Y287" s="117"/>
      <c r="Z287" s="117"/>
      <c r="AA287" s="117"/>
      <c r="AB287" s="117"/>
      <c r="AC287" s="117"/>
      <c r="AD287" s="117"/>
      <c r="AE287" s="117"/>
      <c r="AF287" s="117"/>
      <c r="AG287" s="117" t="s">
        <v>127</v>
      </c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</row>
    <row r="288" spans="1:60" outlineLevel="1" x14ac:dyDescent="0.25">
      <c r="A288" s="132">
        <v>155</v>
      </c>
      <c r="B288" s="133" t="s">
        <v>542</v>
      </c>
      <c r="C288" s="145" t="s">
        <v>543</v>
      </c>
      <c r="D288" s="134" t="s">
        <v>134</v>
      </c>
      <c r="E288" s="135">
        <v>172.84039999999999</v>
      </c>
      <c r="F288" s="136"/>
      <c r="G288" s="137">
        <f>ROUND(E288*F288,2)</f>
        <v>0</v>
      </c>
      <c r="H288" s="122">
        <v>4.2</v>
      </c>
      <c r="I288" s="122">
        <f>ROUND(E288*H288,2)</f>
        <v>725.93</v>
      </c>
      <c r="J288" s="122">
        <v>15.8</v>
      </c>
      <c r="K288" s="122">
        <f>ROUND(E288*J288,2)</f>
        <v>2730.88</v>
      </c>
      <c r="L288" s="122">
        <v>15</v>
      </c>
      <c r="M288" s="122">
        <f>G288*(1+L288/100)</f>
        <v>0</v>
      </c>
      <c r="N288" s="122">
        <v>6.9999999999999994E-5</v>
      </c>
      <c r="O288" s="122">
        <f>ROUND(E288*N288,2)</f>
        <v>0.01</v>
      </c>
      <c r="P288" s="122">
        <v>0</v>
      </c>
      <c r="Q288" s="122">
        <f>ROUND(E288*P288,2)</f>
        <v>0</v>
      </c>
      <c r="R288" s="122"/>
      <c r="S288" s="122" t="s">
        <v>124</v>
      </c>
      <c r="T288" s="122" t="s">
        <v>125</v>
      </c>
      <c r="U288" s="122">
        <v>3.2480000000000002E-2</v>
      </c>
      <c r="V288" s="122">
        <f>ROUND(E288*U288,2)</f>
        <v>5.61</v>
      </c>
      <c r="W288" s="122"/>
      <c r="X288" s="122" t="s">
        <v>126</v>
      </c>
      <c r="Y288" s="117"/>
      <c r="Z288" s="117"/>
      <c r="AA288" s="117"/>
      <c r="AB288" s="117"/>
      <c r="AC288" s="117"/>
      <c r="AD288" s="117"/>
      <c r="AE288" s="117"/>
      <c r="AF288" s="117"/>
      <c r="AG288" s="117" t="s">
        <v>249</v>
      </c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H288" s="117"/>
    </row>
    <row r="289" spans="1:60" outlineLevel="1" x14ac:dyDescent="0.25">
      <c r="A289" s="120"/>
      <c r="B289" s="121"/>
      <c r="C289" s="146" t="s">
        <v>544</v>
      </c>
      <c r="D289" s="123"/>
      <c r="E289" s="124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17"/>
      <c r="Z289" s="117"/>
      <c r="AA289" s="117"/>
      <c r="AB289" s="117"/>
      <c r="AC289" s="117"/>
      <c r="AD289" s="117"/>
      <c r="AE289" s="117"/>
      <c r="AF289" s="117"/>
      <c r="AG289" s="117" t="s">
        <v>129</v>
      </c>
      <c r="AH289" s="117">
        <v>0</v>
      </c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</row>
    <row r="290" spans="1:60" outlineLevel="1" x14ac:dyDescent="0.25">
      <c r="A290" s="120"/>
      <c r="B290" s="121"/>
      <c r="C290" s="146" t="s">
        <v>545</v>
      </c>
      <c r="D290" s="123"/>
      <c r="E290" s="124">
        <v>7.77</v>
      </c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17"/>
      <c r="Z290" s="117"/>
      <c r="AA290" s="117"/>
      <c r="AB290" s="117"/>
      <c r="AC290" s="117"/>
      <c r="AD290" s="117"/>
      <c r="AE290" s="117"/>
      <c r="AF290" s="117"/>
      <c r="AG290" s="117" t="s">
        <v>129</v>
      </c>
      <c r="AH290" s="117">
        <v>0</v>
      </c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</row>
    <row r="291" spans="1:60" outlineLevel="1" x14ac:dyDescent="0.25">
      <c r="A291" s="120"/>
      <c r="B291" s="121"/>
      <c r="C291" s="146" t="s">
        <v>166</v>
      </c>
      <c r="D291" s="123"/>
      <c r="E291" s="124">
        <v>0.98</v>
      </c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17"/>
      <c r="Z291" s="117"/>
      <c r="AA291" s="117"/>
      <c r="AB291" s="117"/>
      <c r="AC291" s="117"/>
      <c r="AD291" s="117"/>
      <c r="AE291" s="117"/>
      <c r="AF291" s="117"/>
      <c r="AG291" s="117" t="s">
        <v>129</v>
      </c>
      <c r="AH291" s="117">
        <v>0</v>
      </c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H291" s="117"/>
    </row>
    <row r="292" spans="1:60" outlineLevel="1" x14ac:dyDescent="0.25">
      <c r="A292" s="120"/>
      <c r="B292" s="121"/>
      <c r="C292" s="146" t="s">
        <v>167</v>
      </c>
      <c r="D292" s="123"/>
      <c r="E292" s="124">
        <v>1.19</v>
      </c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17"/>
      <c r="Z292" s="117"/>
      <c r="AA292" s="117"/>
      <c r="AB292" s="117"/>
      <c r="AC292" s="117"/>
      <c r="AD292" s="117"/>
      <c r="AE292" s="117"/>
      <c r="AF292" s="117"/>
      <c r="AG292" s="117" t="s">
        <v>129</v>
      </c>
      <c r="AH292" s="117">
        <v>0</v>
      </c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117"/>
      <c r="BH292" s="117"/>
    </row>
    <row r="293" spans="1:60" outlineLevel="1" x14ac:dyDescent="0.25">
      <c r="A293" s="120"/>
      <c r="B293" s="121"/>
      <c r="C293" s="146" t="s">
        <v>168</v>
      </c>
      <c r="D293" s="123"/>
      <c r="E293" s="124">
        <v>4.2699999999999996</v>
      </c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17"/>
      <c r="Z293" s="117"/>
      <c r="AA293" s="117"/>
      <c r="AB293" s="117"/>
      <c r="AC293" s="117"/>
      <c r="AD293" s="117"/>
      <c r="AE293" s="117"/>
      <c r="AF293" s="117"/>
      <c r="AG293" s="117" t="s">
        <v>129</v>
      </c>
      <c r="AH293" s="117">
        <v>0</v>
      </c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H293" s="117"/>
    </row>
    <row r="294" spans="1:60" outlineLevel="1" x14ac:dyDescent="0.25">
      <c r="A294" s="120"/>
      <c r="B294" s="121"/>
      <c r="C294" s="146" t="s">
        <v>169</v>
      </c>
      <c r="D294" s="123"/>
      <c r="E294" s="124">
        <v>16.16</v>
      </c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17"/>
      <c r="Z294" s="117"/>
      <c r="AA294" s="117"/>
      <c r="AB294" s="117"/>
      <c r="AC294" s="117"/>
      <c r="AD294" s="117"/>
      <c r="AE294" s="117"/>
      <c r="AF294" s="117"/>
      <c r="AG294" s="117" t="s">
        <v>129</v>
      </c>
      <c r="AH294" s="117">
        <v>0</v>
      </c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H294" s="117"/>
    </row>
    <row r="295" spans="1:60" outlineLevel="1" x14ac:dyDescent="0.25">
      <c r="A295" s="120"/>
      <c r="B295" s="121"/>
      <c r="C295" s="146" t="s">
        <v>170</v>
      </c>
      <c r="D295" s="123"/>
      <c r="E295" s="124">
        <v>8.4</v>
      </c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17"/>
      <c r="Z295" s="117"/>
      <c r="AA295" s="117"/>
      <c r="AB295" s="117"/>
      <c r="AC295" s="117"/>
      <c r="AD295" s="117"/>
      <c r="AE295" s="117"/>
      <c r="AF295" s="117"/>
      <c r="AG295" s="117" t="s">
        <v>129</v>
      </c>
      <c r="AH295" s="117">
        <v>0</v>
      </c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H295" s="117"/>
    </row>
    <row r="296" spans="1:60" outlineLevel="1" x14ac:dyDescent="0.25">
      <c r="A296" s="120"/>
      <c r="B296" s="121"/>
      <c r="C296" s="146" t="s">
        <v>546</v>
      </c>
      <c r="D296" s="123"/>
      <c r="E296" s="124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17"/>
      <c r="Z296" s="117"/>
      <c r="AA296" s="117"/>
      <c r="AB296" s="117"/>
      <c r="AC296" s="117"/>
      <c r="AD296" s="117"/>
      <c r="AE296" s="117"/>
      <c r="AF296" s="117"/>
      <c r="AG296" s="117" t="s">
        <v>129</v>
      </c>
      <c r="AH296" s="117">
        <v>0</v>
      </c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H296" s="117"/>
    </row>
    <row r="297" spans="1:60" outlineLevel="1" x14ac:dyDescent="0.25">
      <c r="A297" s="120"/>
      <c r="B297" s="121"/>
      <c r="C297" s="146" t="s">
        <v>547</v>
      </c>
      <c r="D297" s="123"/>
      <c r="E297" s="124">
        <v>30.94</v>
      </c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17"/>
      <c r="Z297" s="117"/>
      <c r="AA297" s="117"/>
      <c r="AB297" s="117"/>
      <c r="AC297" s="117"/>
      <c r="AD297" s="117"/>
      <c r="AE297" s="117"/>
      <c r="AF297" s="117"/>
      <c r="AG297" s="117" t="s">
        <v>129</v>
      </c>
      <c r="AH297" s="117">
        <v>0</v>
      </c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</row>
    <row r="298" spans="1:60" outlineLevel="1" x14ac:dyDescent="0.25">
      <c r="A298" s="120"/>
      <c r="B298" s="121"/>
      <c r="C298" s="146" t="s">
        <v>548</v>
      </c>
      <c r="D298" s="123"/>
      <c r="E298" s="124">
        <v>10.92</v>
      </c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17"/>
      <c r="Z298" s="117"/>
      <c r="AA298" s="117"/>
      <c r="AB298" s="117"/>
      <c r="AC298" s="117"/>
      <c r="AD298" s="117"/>
      <c r="AE298" s="117"/>
      <c r="AF298" s="117"/>
      <c r="AG298" s="117" t="s">
        <v>129</v>
      </c>
      <c r="AH298" s="117">
        <v>0</v>
      </c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</row>
    <row r="299" spans="1:60" outlineLevel="1" x14ac:dyDescent="0.25">
      <c r="A299" s="120"/>
      <c r="B299" s="121"/>
      <c r="C299" s="146" t="s">
        <v>549</v>
      </c>
      <c r="D299" s="123"/>
      <c r="E299" s="124">
        <v>11.44</v>
      </c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17"/>
      <c r="Z299" s="117"/>
      <c r="AA299" s="117"/>
      <c r="AB299" s="117"/>
      <c r="AC299" s="117"/>
      <c r="AD299" s="117"/>
      <c r="AE299" s="117"/>
      <c r="AF299" s="117"/>
      <c r="AG299" s="117" t="s">
        <v>129</v>
      </c>
      <c r="AH299" s="117">
        <v>0</v>
      </c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</row>
    <row r="300" spans="1:60" outlineLevel="1" x14ac:dyDescent="0.25">
      <c r="A300" s="120"/>
      <c r="B300" s="121"/>
      <c r="C300" s="146" t="s">
        <v>550</v>
      </c>
      <c r="D300" s="123"/>
      <c r="E300" s="124">
        <v>9.11</v>
      </c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17"/>
      <c r="Z300" s="117"/>
      <c r="AA300" s="117"/>
      <c r="AB300" s="117"/>
      <c r="AC300" s="117"/>
      <c r="AD300" s="117"/>
      <c r="AE300" s="117"/>
      <c r="AF300" s="117"/>
      <c r="AG300" s="117" t="s">
        <v>129</v>
      </c>
      <c r="AH300" s="117">
        <v>0</v>
      </c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17"/>
      <c r="BE300" s="117"/>
      <c r="BF300" s="117"/>
      <c r="BG300" s="117"/>
      <c r="BH300" s="117"/>
    </row>
    <row r="301" spans="1:60" outlineLevel="1" x14ac:dyDescent="0.25">
      <c r="A301" s="120"/>
      <c r="B301" s="121"/>
      <c r="C301" s="146" t="s">
        <v>551</v>
      </c>
      <c r="D301" s="123"/>
      <c r="E301" s="124">
        <v>42.9</v>
      </c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17"/>
      <c r="Z301" s="117"/>
      <c r="AA301" s="117"/>
      <c r="AB301" s="117"/>
      <c r="AC301" s="117"/>
      <c r="AD301" s="117"/>
      <c r="AE301" s="117"/>
      <c r="AF301" s="117"/>
      <c r="AG301" s="117" t="s">
        <v>129</v>
      </c>
      <c r="AH301" s="117">
        <v>0</v>
      </c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H301" s="117"/>
    </row>
    <row r="302" spans="1:60" outlineLevel="1" x14ac:dyDescent="0.25">
      <c r="A302" s="120"/>
      <c r="B302" s="121"/>
      <c r="C302" s="146" t="s">
        <v>552</v>
      </c>
      <c r="D302" s="123"/>
      <c r="E302" s="124">
        <v>30.16</v>
      </c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17"/>
      <c r="Z302" s="117"/>
      <c r="AA302" s="117"/>
      <c r="AB302" s="117"/>
      <c r="AC302" s="117"/>
      <c r="AD302" s="117"/>
      <c r="AE302" s="117"/>
      <c r="AF302" s="117"/>
      <c r="AG302" s="117" t="s">
        <v>129</v>
      </c>
      <c r="AH302" s="117">
        <v>0</v>
      </c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17"/>
      <c r="BE302" s="117"/>
      <c r="BF302" s="117"/>
      <c r="BG302" s="117"/>
      <c r="BH302" s="117"/>
    </row>
    <row r="303" spans="1:60" outlineLevel="1" x14ac:dyDescent="0.25">
      <c r="A303" s="138">
        <v>156</v>
      </c>
      <c r="B303" s="139" t="s">
        <v>553</v>
      </c>
      <c r="C303" s="147" t="s">
        <v>554</v>
      </c>
      <c r="D303" s="140" t="s">
        <v>134</v>
      </c>
      <c r="E303" s="141">
        <v>172.84039999999999</v>
      </c>
      <c r="F303" s="142"/>
      <c r="G303" s="143">
        <f>ROUND(E303*F303,2)</f>
        <v>0</v>
      </c>
      <c r="H303" s="122">
        <v>3.79</v>
      </c>
      <c r="I303" s="122">
        <f>ROUND(E303*H303,2)</f>
        <v>655.07000000000005</v>
      </c>
      <c r="J303" s="122">
        <v>49.61</v>
      </c>
      <c r="K303" s="122">
        <f>ROUND(E303*J303,2)</f>
        <v>8574.61</v>
      </c>
      <c r="L303" s="122">
        <v>15</v>
      </c>
      <c r="M303" s="122">
        <f>G303*(1+L303/100)</f>
        <v>0</v>
      </c>
      <c r="N303" s="122">
        <v>1.3999999999999999E-4</v>
      </c>
      <c r="O303" s="122">
        <f>ROUND(E303*N303,2)</f>
        <v>0.02</v>
      </c>
      <c r="P303" s="122">
        <v>0</v>
      </c>
      <c r="Q303" s="122">
        <f>ROUND(E303*P303,2)</f>
        <v>0</v>
      </c>
      <c r="R303" s="122"/>
      <c r="S303" s="122" t="s">
        <v>124</v>
      </c>
      <c r="T303" s="122" t="s">
        <v>125</v>
      </c>
      <c r="U303" s="122">
        <v>0.10191</v>
      </c>
      <c r="V303" s="122">
        <f>ROUND(E303*U303,2)</f>
        <v>17.61</v>
      </c>
      <c r="W303" s="122"/>
      <c r="X303" s="122" t="s">
        <v>126</v>
      </c>
      <c r="Y303" s="117"/>
      <c r="Z303" s="117"/>
      <c r="AA303" s="117"/>
      <c r="AB303" s="117"/>
      <c r="AC303" s="117"/>
      <c r="AD303" s="117"/>
      <c r="AE303" s="117"/>
      <c r="AF303" s="117"/>
      <c r="AG303" s="117" t="s">
        <v>249</v>
      </c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H303" s="117"/>
    </row>
    <row r="304" spans="1:60" outlineLevel="1" x14ac:dyDescent="0.25">
      <c r="A304" s="132">
        <v>157</v>
      </c>
      <c r="B304" s="133" t="s">
        <v>555</v>
      </c>
      <c r="C304" s="145" t="s">
        <v>556</v>
      </c>
      <c r="D304" s="134" t="s">
        <v>134</v>
      </c>
      <c r="E304" s="135">
        <v>37.372399999999999</v>
      </c>
      <c r="F304" s="136"/>
      <c r="G304" s="137">
        <f>ROUND(E304*F304,2)</f>
        <v>0</v>
      </c>
      <c r="H304" s="122">
        <v>0</v>
      </c>
      <c r="I304" s="122">
        <f>ROUND(E304*H304,2)</f>
        <v>0</v>
      </c>
      <c r="J304" s="122">
        <v>7</v>
      </c>
      <c r="K304" s="122">
        <f>ROUND(E304*J304,2)</f>
        <v>261.61</v>
      </c>
      <c r="L304" s="122">
        <v>15</v>
      </c>
      <c r="M304" s="122">
        <f>G304*(1+L304/100)</f>
        <v>0</v>
      </c>
      <c r="N304" s="122">
        <v>0</v>
      </c>
      <c r="O304" s="122">
        <f>ROUND(E304*N304,2)</f>
        <v>0</v>
      </c>
      <c r="P304" s="122">
        <v>0</v>
      </c>
      <c r="Q304" s="122">
        <f>ROUND(E304*P304,2)</f>
        <v>0</v>
      </c>
      <c r="R304" s="122"/>
      <c r="S304" s="122" t="s">
        <v>124</v>
      </c>
      <c r="T304" s="122" t="s">
        <v>125</v>
      </c>
      <c r="U304" s="122">
        <v>1.35E-2</v>
      </c>
      <c r="V304" s="122">
        <f>ROUND(E304*U304,2)</f>
        <v>0.5</v>
      </c>
      <c r="W304" s="122"/>
      <c r="X304" s="122" t="s">
        <v>126</v>
      </c>
      <c r="Y304" s="117"/>
      <c r="Z304" s="117"/>
      <c r="AA304" s="117"/>
      <c r="AB304" s="117"/>
      <c r="AC304" s="117"/>
      <c r="AD304" s="117"/>
      <c r="AE304" s="117"/>
      <c r="AF304" s="117"/>
      <c r="AG304" s="117" t="s">
        <v>127</v>
      </c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</row>
    <row r="305" spans="1:60" outlineLevel="1" x14ac:dyDescent="0.25">
      <c r="A305" s="120"/>
      <c r="B305" s="121"/>
      <c r="C305" s="146" t="s">
        <v>165</v>
      </c>
      <c r="D305" s="123"/>
      <c r="E305" s="124">
        <v>6.37</v>
      </c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17"/>
      <c r="Z305" s="117"/>
      <c r="AA305" s="117"/>
      <c r="AB305" s="117"/>
      <c r="AC305" s="117"/>
      <c r="AD305" s="117"/>
      <c r="AE305" s="117"/>
      <c r="AF305" s="117"/>
      <c r="AG305" s="117" t="s">
        <v>129</v>
      </c>
      <c r="AH305" s="117">
        <v>0</v>
      </c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</row>
    <row r="306" spans="1:60" outlineLevel="1" x14ac:dyDescent="0.25">
      <c r="A306" s="120"/>
      <c r="B306" s="121"/>
      <c r="C306" s="146" t="s">
        <v>166</v>
      </c>
      <c r="D306" s="123"/>
      <c r="E306" s="124">
        <v>0.98</v>
      </c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17"/>
      <c r="Z306" s="117"/>
      <c r="AA306" s="117"/>
      <c r="AB306" s="117"/>
      <c r="AC306" s="117"/>
      <c r="AD306" s="117"/>
      <c r="AE306" s="117"/>
      <c r="AF306" s="117"/>
      <c r="AG306" s="117" t="s">
        <v>129</v>
      </c>
      <c r="AH306" s="117">
        <v>0</v>
      </c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</row>
    <row r="307" spans="1:60" outlineLevel="1" x14ac:dyDescent="0.25">
      <c r="A307" s="120"/>
      <c r="B307" s="121"/>
      <c r="C307" s="146" t="s">
        <v>167</v>
      </c>
      <c r="D307" s="123"/>
      <c r="E307" s="124">
        <v>1.19</v>
      </c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17"/>
      <c r="Z307" s="117"/>
      <c r="AA307" s="117"/>
      <c r="AB307" s="117"/>
      <c r="AC307" s="117"/>
      <c r="AD307" s="117"/>
      <c r="AE307" s="117"/>
      <c r="AF307" s="117"/>
      <c r="AG307" s="117" t="s">
        <v>129</v>
      </c>
      <c r="AH307" s="117">
        <v>0</v>
      </c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</row>
    <row r="308" spans="1:60" outlineLevel="1" x14ac:dyDescent="0.25">
      <c r="A308" s="120"/>
      <c r="B308" s="121"/>
      <c r="C308" s="146" t="s">
        <v>168</v>
      </c>
      <c r="D308" s="123"/>
      <c r="E308" s="124">
        <v>4.2699999999999996</v>
      </c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17"/>
      <c r="Z308" s="117"/>
      <c r="AA308" s="117"/>
      <c r="AB308" s="117"/>
      <c r="AC308" s="117"/>
      <c r="AD308" s="117"/>
      <c r="AE308" s="117"/>
      <c r="AF308" s="117"/>
      <c r="AG308" s="117" t="s">
        <v>129</v>
      </c>
      <c r="AH308" s="117">
        <v>0</v>
      </c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</row>
    <row r="309" spans="1:60" outlineLevel="1" x14ac:dyDescent="0.25">
      <c r="A309" s="120"/>
      <c r="B309" s="121"/>
      <c r="C309" s="146" t="s">
        <v>169</v>
      </c>
      <c r="D309" s="123"/>
      <c r="E309" s="124">
        <v>16.16</v>
      </c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17"/>
      <c r="Z309" s="117"/>
      <c r="AA309" s="117"/>
      <c r="AB309" s="117"/>
      <c r="AC309" s="117"/>
      <c r="AD309" s="117"/>
      <c r="AE309" s="117"/>
      <c r="AF309" s="117"/>
      <c r="AG309" s="117" t="s">
        <v>129</v>
      </c>
      <c r="AH309" s="117">
        <v>0</v>
      </c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</row>
    <row r="310" spans="1:60" outlineLevel="1" x14ac:dyDescent="0.25">
      <c r="A310" s="120"/>
      <c r="B310" s="121"/>
      <c r="C310" s="146" t="s">
        <v>170</v>
      </c>
      <c r="D310" s="123"/>
      <c r="E310" s="124">
        <v>8.4</v>
      </c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17"/>
      <c r="Z310" s="117"/>
      <c r="AA310" s="117"/>
      <c r="AB310" s="117"/>
      <c r="AC310" s="117"/>
      <c r="AD310" s="117"/>
      <c r="AE310" s="117"/>
      <c r="AF310" s="117"/>
      <c r="AG310" s="117" t="s">
        <v>129</v>
      </c>
      <c r="AH310" s="117">
        <v>0</v>
      </c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</row>
    <row r="311" spans="1:60" x14ac:dyDescent="0.25">
      <c r="A311" s="126" t="s">
        <v>119</v>
      </c>
      <c r="B311" s="127" t="s">
        <v>90</v>
      </c>
      <c r="C311" s="144" t="s">
        <v>91</v>
      </c>
      <c r="D311" s="128"/>
      <c r="E311" s="129"/>
      <c r="F311" s="130"/>
      <c r="G311" s="131">
        <f>SUMIF(AG312:AG348,"&lt;&gt;NOR",G312:G348)</f>
        <v>0</v>
      </c>
      <c r="H311" s="125"/>
      <c r="I311" s="125">
        <f>SUM(I312:I348)</f>
        <v>21954.82</v>
      </c>
      <c r="J311" s="125"/>
      <c r="K311" s="125">
        <f>SUM(K312:K348)</f>
        <v>31090.68</v>
      </c>
      <c r="L311" s="125"/>
      <c r="M311" s="125">
        <f>SUM(M312:M348)</f>
        <v>0</v>
      </c>
      <c r="N311" s="125"/>
      <c r="O311" s="125">
        <f>SUM(O312:O348)</f>
        <v>30.1</v>
      </c>
      <c r="P311" s="125"/>
      <c r="Q311" s="125">
        <f>SUM(Q312:Q348)</f>
        <v>0</v>
      </c>
      <c r="R311" s="125"/>
      <c r="S311" s="125"/>
      <c r="T311" s="125"/>
      <c r="U311" s="125"/>
      <c r="V311" s="125">
        <f>SUM(V312:V348)</f>
        <v>34.950000000000003</v>
      </c>
      <c r="W311" s="125"/>
      <c r="X311" s="125"/>
      <c r="AG311" t="s">
        <v>120</v>
      </c>
    </row>
    <row r="312" spans="1:60" outlineLevel="1" x14ac:dyDescent="0.25">
      <c r="A312" s="138">
        <v>158</v>
      </c>
      <c r="B312" s="139" t="s">
        <v>557</v>
      </c>
      <c r="C312" s="147" t="s">
        <v>558</v>
      </c>
      <c r="D312" s="140" t="s">
        <v>143</v>
      </c>
      <c r="E312" s="141">
        <v>6</v>
      </c>
      <c r="F312" s="142"/>
      <c r="G312" s="143">
        <f t="shared" ref="G312:G348" si="42">ROUND(E312*F312,2)</f>
        <v>0</v>
      </c>
      <c r="H312" s="122">
        <v>0</v>
      </c>
      <c r="I312" s="122">
        <f t="shared" ref="I312:I348" si="43">ROUND(E312*H312,2)</f>
        <v>0</v>
      </c>
      <c r="J312" s="122">
        <v>28</v>
      </c>
      <c r="K312" s="122">
        <f t="shared" ref="K312:K348" si="44">ROUND(E312*J312,2)</f>
        <v>168</v>
      </c>
      <c r="L312" s="122">
        <v>15</v>
      </c>
      <c r="M312" s="122">
        <f t="shared" ref="M312:M348" si="45">G312*(1+L312/100)</f>
        <v>0</v>
      </c>
      <c r="N312" s="122">
        <v>0</v>
      </c>
      <c r="O312" s="122">
        <f t="shared" ref="O312:O348" si="46">ROUND(E312*N312,2)</f>
        <v>0</v>
      </c>
      <c r="P312" s="122">
        <v>0</v>
      </c>
      <c r="Q312" s="122">
        <f t="shared" ref="Q312:Q348" si="47">ROUND(E312*P312,2)</f>
        <v>0</v>
      </c>
      <c r="R312" s="122"/>
      <c r="S312" s="122" t="s">
        <v>124</v>
      </c>
      <c r="T312" s="122" t="s">
        <v>125</v>
      </c>
      <c r="U312" s="122">
        <v>5.0500000000000003E-2</v>
      </c>
      <c r="V312" s="122">
        <f t="shared" ref="V312:V348" si="48">ROUND(E312*U312,2)</f>
        <v>0.3</v>
      </c>
      <c r="W312" s="122"/>
      <c r="X312" s="122" t="s">
        <v>126</v>
      </c>
      <c r="Y312" s="117"/>
      <c r="Z312" s="117"/>
      <c r="AA312" s="117"/>
      <c r="AB312" s="117"/>
      <c r="AC312" s="117"/>
      <c r="AD312" s="117"/>
      <c r="AE312" s="117"/>
      <c r="AF312" s="117"/>
      <c r="AG312" s="117" t="s">
        <v>559</v>
      </c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</row>
    <row r="313" spans="1:60" outlineLevel="1" x14ac:dyDescent="0.25">
      <c r="A313" s="138">
        <v>159</v>
      </c>
      <c r="B313" s="139" t="s">
        <v>560</v>
      </c>
      <c r="C313" s="147" t="s">
        <v>561</v>
      </c>
      <c r="D313" s="140" t="s">
        <v>143</v>
      </c>
      <c r="E313" s="141">
        <v>1</v>
      </c>
      <c r="F313" s="142"/>
      <c r="G313" s="143">
        <f t="shared" si="42"/>
        <v>0</v>
      </c>
      <c r="H313" s="122">
        <v>0</v>
      </c>
      <c r="I313" s="122">
        <f t="shared" si="43"/>
        <v>0</v>
      </c>
      <c r="J313" s="122">
        <v>33</v>
      </c>
      <c r="K313" s="122">
        <f t="shared" si="44"/>
        <v>33</v>
      </c>
      <c r="L313" s="122">
        <v>15</v>
      </c>
      <c r="M313" s="122">
        <f t="shared" si="45"/>
        <v>0</v>
      </c>
      <c r="N313" s="122">
        <v>0</v>
      </c>
      <c r="O313" s="122">
        <f t="shared" si="46"/>
        <v>0</v>
      </c>
      <c r="P313" s="122">
        <v>0</v>
      </c>
      <c r="Q313" s="122">
        <f t="shared" si="47"/>
        <v>0</v>
      </c>
      <c r="R313" s="122"/>
      <c r="S313" s="122" t="s">
        <v>124</v>
      </c>
      <c r="T313" s="122" t="s">
        <v>125</v>
      </c>
      <c r="U313" s="122">
        <v>0.06</v>
      </c>
      <c r="V313" s="122">
        <f t="shared" si="48"/>
        <v>0.06</v>
      </c>
      <c r="W313" s="122"/>
      <c r="X313" s="122" t="s">
        <v>126</v>
      </c>
      <c r="Y313" s="117"/>
      <c r="Z313" s="117"/>
      <c r="AA313" s="117"/>
      <c r="AB313" s="117"/>
      <c r="AC313" s="117"/>
      <c r="AD313" s="117"/>
      <c r="AE313" s="117"/>
      <c r="AF313" s="117"/>
      <c r="AG313" s="117" t="s">
        <v>559</v>
      </c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</row>
    <row r="314" spans="1:60" outlineLevel="1" x14ac:dyDescent="0.25">
      <c r="A314" s="138">
        <v>160</v>
      </c>
      <c r="B314" s="139" t="s">
        <v>562</v>
      </c>
      <c r="C314" s="147" t="s">
        <v>563</v>
      </c>
      <c r="D314" s="140" t="s">
        <v>143</v>
      </c>
      <c r="E314" s="141">
        <v>9</v>
      </c>
      <c r="F314" s="142"/>
      <c r="G314" s="143">
        <f t="shared" si="42"/>
        <v>0</v>
      </c>
      <c r="H314" s="122">
        <v>0</v>
      </c>
      <c r="I314" s="122">
        <f t="shared" si="43"/>
        <v>0</v>
      </c>
      <c r="J314" s="122">
        <v>167</v>
      </c>
      <c r="K314" s="122">
        <f t="shared" si="44"/>
        <v>1503</v>
      </c>
      <c r="L314" s="122">
        <v>15</v>
      </c>
      <c r="M314" s="122">
        <f t="shared" si="45"/>
        <v>0</v>
      </c>
      <c r="N314" s="122">
        <v>0</v>
      </c>
      <c r="O314" s="122">
        <f t="shared" si="46"/>
        <v>0</v>
      </c>
      <c r="P314" s="122">
        <v>0</v>
      </c>
      <c r="Q314" s="122">
        <f t="shared" si="47"/>
        <v>0</v>
      </c>
      <c r="R314" s="122"/>
      <c r="S314" s="122" t="s">
        <v>124</v>
      </c>
      <c r="T314" s="122" t="s">
        <v>125</v>
      </c>
      <c r="U314" s="122">
        <v>0.30567</v>
      </c>
      <c r="V314" s="122">
        <f t="shared" si="48"/>
        <v>2.75</v>
      </c>
      <c r="W314" s="122"/>
      <c r="X314" s="122" t="s">
        <v>126</v>
      </c>
      <c r="Y314" s="117"/>
      <c r="Z314" s="117"/>
      <c r="AA314" s="117"/>
      <c r="AB314" s="117"/>
      <c r="AC314" s="117"/>
      <c r="AD314" s="117"/>
      <c r="AE314" s="117"/>
      <c r="AF314" s="117"/>
      <c r="AG314" s="117" t="s">
        <v>559</v>
      </c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</row>
    <row r="315" spans="1:60" ht="20.399999999999999" outlineLevel="1" x14ac:dyDescent="0.25">
      <c r="A315" s="138">
        <v>161</v>
      </c>
      <c r="B315" s="139" t="s">
        <v>564</v>
      </c>
      <c r="C315" s="147" t="s">
        <v>565</v>
      </c>
      <c r="D315" s="140" t="s">
        <v>143</v>
      </c>
      <c r="E315" s="141">
        <v>11</v>
      </c>
      <c r="F315" s="142"/>
      <c r="G315" s="143">
        <f t="shared" si="42"/>
        <v>0</v>
      </c>
      <c r="H315" s="122">
        <v>262.72000000000003</v>
      </c>
      <c r="I315" s="122">
        <f t="shared" si="43"/>
        <v>2889.92</v>
      </c>
      <c r="J315" s="122">
        <v>145.28</v>
      </c>
      <c r="K315" s="122">
        <f t="shared" si="44"/>
        <v>1598.08</v>
      </c>
      <c r="L315" s="122">
        <v>15</v>
      </c>
      <c r="M315" s="122">
        <f t="shared" si="45"/>
        <v>0</v>
      </c>
      <c r="N315" s="122">
        <v>1E-4</v>
      </c>
      <c r="O315" s="122">
        <f t="shared" si="46"/>
        <v>0</v>
      </c>
      <c r="P315" s="122">
        <v>0</v>
      </c>
      <c r="Q315" s="122">
        <f t="shared" si="47"/>
        <v>0</v>
      </c>
      <c r="R315" s="122"/>
      <c r="S315" s="122" t="s">
        <v>124</v>
      </c>
      <c r="T315" s="122" t="s">
        <v>125</v>
      </c>
      <c r="U315" s="122">
        <v>0.249</v>
      </c>
      <c r="V315" s="122">
        <f t="shared" si="48"/>
        <v>2.74</v>
      </c>
      <c r="W315" s="122"/>
      <c r="X315" s="122" t="s">
        <v>126</v>
      </c>
      <c r="Y315" s="117"/>
      <c r="Z315" s="117"/>
      <c r="AA315" s="117"/>
      <c r="AB315" s="117"/>
      <c r="AC315" s="117"/>
      <c r="AD315" s="117"/>
      <c r="AE315" s="117"/>
      <c r="AF315" s="117"/>
      <c r="AG315" s="117" t="s">
        <v>559</v>
      </c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</row>
    <row r="316" spans="1:60" outlineLevel="1" x14ac:dyDescent="0.25">
      <c r="A316" s="138">
        <v>162</v>
      </c>
      <c r="B316" s="139" t="s">
        <v>566</v>
      </c>
      <c r="C316" s="147" t="s">
        <v>567</v>
      </c>
      <c r="D316" s="140" t="s">
        <v>143</v>
      </c>
      <c r="E316" s="141">
        <v>10</v>
      </c>
      <c r="F316" s="142"/>
      <c r="G316" s="143">
        <f t="shared" si="42"/>
        <v>0</v>
      </c>
      <c r="H316" s="122">
        <v>0</v>
      </c>
      <c r="I316" s="122">
        <f t="shared" si="43"/>
        <v>0</v>
      </c>
      <c r="J316" s="122">
        <v>186</v>
      </c>
      <c r="K316" s="122">
        <f t="shared" si="44"/>
        <v>1860</v>
      </c>
      <c r="L316" s="122">
        <v>15</v>
      </c>
      <c r="M316" s="122">
        <f t="shared" si="45"/>
        <v>0</v>
      </c>
      <c r="N316" s="122">
        <v>0</v>
      </c>
      <c r="O316" s="122">
        <f t="shared" si="46"/>
        <v>0</v>
      </c>
      <c r="P316" s="122">
        <v>0</v>
      </c>
      <c r="Q316" s="122">
        <f t="shared" si="47"/>
        <v>0</v>
      </c>
      <c r="R316" s="122"/>
      <c r="S316" s="122" t="s">
        <v>124</v>
      </c>
      <c r="T316" s="122" t="s">
        <v>125</v>
      </c>
      <c r="U316" s="122">
        <v>0.34</v>
      </c>
      <c r="V316" s="122">
        <f t="shared" si="48"/>
        <v>3.4</v>
      </c>
      <c r="W316" s="122"/>
      <c r="X316" s="122" t="s">
        <v>126</v>
      </c>
      <c r="Y316" s="117"/>
      <c r="Z316" s="117"/>
      <c r="AA316" s="117"/>
      <c r="AB316" s="117"/>
      <c r="AC316" s="117"/>
      <c r="AD316" s="117"/>
      <c r="AE316" s="117"/>
      <c r="AF316" s="117"/>
      <c r="AG316" s="117" t="s">
        <v>559</v>
      </c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</row>
    <row r="317" spans="1:60" outlineLevel="1" x14ac:dyDescent="0.25">
      <c r="A317" s="138">
        <v>163</v>
      </c>
      <c r="B317" s="139" t="s">
        <v>568</v>
      </c>
      <c r="C317" s="147" t="s">
        <v>569</v>
      </c>
      <c r="D317" s="140" t="s">
        <v>143</v>
      </c>
      <c r="E317" s="141">
        <v>1</v>
      </c>
      <c r="F317" s="142"/>
      <c r="G317" s="143">
        <f t="shared" si="42"/>
        <v>0</v>
      </c>
      <c r="H317" s="122">
        <v>0</v>
      </c>
      <c r="I317" s="122">
        <f t="shared" si="43"/>
        <v>0</v>
      </c>
      <c r="J317" s="122">
        <v>223.5</v>
      </c>
      <c r="K317" s="122">
        <f t="shared" si="44"/>
        <v>223.5</v>
      </c>
      <c r="L317" s="122">
        <v>15</v>
      </c>
      <c r="M317" s="122">
        <f t="shared" si="45"/>
        <v>0</v>
      </c>
      <c r="N317" s="122">
        <v>0</v>
      </c>
      <c r="O317" s="122">
        <f t="shared" si="46"/>
        <v>0</v>
      </c>
      <c r="P317" s="122">
        <v>0</v>
      </c>
      <c r="Q317" s="122">
        <f t="shared" si="47"/>
        <v>0</v>
      </c>
      <c r="R317" s="122"/>
      <c r="S317" s="122" t="s">
        <v>124</v>
      </c>
      <c r="T317" s="122" t="s">
        <v>125</v>
      </c>
      <c r="U317" s="122">
        <v>0.45350000000000001</v>
      </c>
      <c r="V317" s="122">
        <f t="shared" si="48"/>
        <v>0.45</v>
      </c>
      <c r="W317" s="122"/>
      <c r="X317" s="122" t="s">
        <v>126</v>
      </c>
      <c r="Y317" s="117"/>
      <c r="Z317" s="117"/>
      <c r="AA317" s="117"/>
      <c r="AB317" s="117"/>
      <c r="AC317" s="117"/>
      <c r="AD317" s="117"/>
      <c r="AE317" s="117"/>
      <c r="AF317" s="117"/>
      <c r="AG317" s="117" t="s">
        <v>559</v>
      </c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</row>
    <row r="318" spans="1:60" outlineLevel="1" x14ac:dyDescent="0.25">
      <c r="A318" s="138">
        <v>164</v>
      </c>
      <c r="B318" s="139" t="s">
        <v>570</v>
      </c>
      <c r="C318" s="147" t="s">
        <v>571</v>
      </c>
      <c r="D318" s="140" t="s">
        <v>143</v>
      </c>
      <c r="E318" s="141">
        <v>1</v>
      </c>
      <c r="F318" s="142"/>
      <c r="G318" s="143">
        <f t="shared" si="42"/>
        <v>0</v>
      </c>
      <c r="H318" s="122">
        <v>0</v>
      </c>
      <c r="I318" s="122">
        <f t="shared" si="43"/>
        <v>0</v>
      </c>
      <c r="J318" s="122">
        <v>198</v>
      </c>
      <c r="K318" s="122">
        <f t="shared" si="44"/>
        <v>198</v>
      </c>
      <c r="L318" s="122">
        <v>15</v>
      </c>
      <c r="M318" s="122">
        <f t="shared" si="45"/>
        <v>0</v>
      </c>
      <c r="N318" s="122">
        <v>0</v>
      </c>
      <c r="O318" s="122">
        <f t="shared" si="46"/>
        <v>0</v>
      </c>
      <c r="P318" s="122">
        <v>0</v>
      </c>
      <c r="Q318" s="122">
        <f t="shared" si="47"/>
        <v>0</v>
      </c>
      <c r="R318" s="122"/>
      <c r="S318" s="122" t="s">
        <v>124</v>
      </c>
      <c r="T318" s="122" t="s">
        <v>125</v>
      </c>
      <c r="U318" s="122">
        <v>0.36199999999999999</v>
      </c>
      <c r="V318" s="122">
        <f t="shared" si="48"/>
        <v>0.36</v>
      </c>
      <c r="W318" s="122"/>
      <c r="X318" s="122" t="s">
        <v>126</v>
      </c>
      <c r="Y318" s="117"/>
      <c r="Z318" s="117"/>
      <c r="AA318" s="117"/>
      <c r="AB318" s="117"/>
      <c r="AC318" s="117"/>
      <c r="AD318" s="117"/>
      <c r="AE318" s="117"/>
      <c r="AF318" s="117"/>
      <c r="AG318" s="117" t="s">
        <v>559</v>
      </c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</row>
    <row r="319" spans="1:60" outlineLevel="1" x14ac:dyDescent="0.25">
      <c r="A319" s="138">
        <v>165</v>
      </c>
      <c r="B319" s="139" t="s">
        <v>572</v>
      </c>
      <c r="C319" s="147" t="s">
        <v>573</v>
      </c>
      <c r="D319" s="140" t="s">
        <v>143</v>
      </c>
      <c r="E319" s="141">
        <v>7</v>
      </c>
      <c r="F319" s="142"/>
      <c r="G319" s="143">
        <f t="shared" si="42"/>
        <v>0</v>
      </c>
      <c r="H319" s="122">
        <v>0</v>
      </c>
      <c r="I319" s="122">
        <f t="shared" si="43"/>
        <v>0</v>
      </c>
      <c r="J319" s="122">
        <v>212</v>
      </c>
      <c r="K319" s="122">
        <f t="shared" si="44"/>
        <v>1484</v>
      </c>
      <c r="L319" s="122">
        <v>15</v>
      </c>
      <c r="M319" s="122">
        <f t="shared" si="45"/>
        <v>0</v>
      </c>
      <c r="N319" s="122">
        <v>0</v>
      </c>
      <c r="O319" s="122">
        <f t="shared" si="46"/>
        <v>0</v>
      </c>
      <c r="P319" s="122">
        <v>0</v>
      </c>
      <c r="Q319" s="122">
        <f t="shared" si="47"/>
        <v>0</v>
      </c>
      <c r="R319" s="122"/>
      <c r="S319" s="122" t="s">
        <v>124</v>
      </c>
      <c r="T319" s="122" t="s">
        <v>125</v>
      </c>
      <c r="U319" s="122">
        <v>0.43</v>
      </c>
      <c r="V319" s="122">
        <f t="shared" si="48"/>
        <v>3.01</v>
      </c>
      <c r="W319" s="122"/>
      <c r="X319" s="122" t="s">
        <v>126</v>
      </c>
      <c r="Y319" s="117"/>
      <c r="Z319" s="117"/>
      <c r="AA319" s="117"/>
      <c r="AB319" s="117"/>
      <c r="AC319" s="117"/>
      <c r="AD319" s="117"/>
      <c r="AE319" s="117"/>
      <c r="AF319" s="117"/>
      <c r="AG319" s="117" t="s">
        <v>559</v>
      </c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</row>
    <row r="320" spans="1:60" outlineLevel="1" x14ac:dyDescent="0.25">
      <c r="A320" s="138">
        <v>166</v>
      </c>
      <c r="B320" s="139" t="s">
        <v>574</v>
      </c>
      <c r="C320" s="147" t="s">
        <v>575</v>
      </c>
      <c r="D320" s="140" t="s">
        <v>173</v>
      </c>
      <c r="E320" s="141">
        <v>12</v>
      </c>
      <c r="F320" s="142"/>
      <c r="G320" s="143">
        <f t="shared" si="42"/>
        <v>0</v>
      </c>
      <c r="H320" s="122">
        <v>0</v>
      </c>
      <c r="I320" s="122">
        <f t="shared" si="43"/>
        <v>0</v>
      </c>
      <c r="J320" s="122">
        <v>35</v>
      </c>
      <c r="K320" s="122">
        <f t="shared" si="44"/>
        <v>420</v>
      </c>
      <c r="L320" s="122">
        <v>15</v>
      </c>
      <c r="M320" s="122">
        <f t="shared" si="45"/>
        <v>0</v>
      </c>
      <c r="N320" s="122">
        <v>0</v>
      </c>
      <c r="O320" s="122">
        <f t="shared" si="46"/>
        <v>0</v>
      </c>
      <c r="P320" s="122">
        <v>0</v>
      </c>
      <c r="Q320" s="122">
        <f t="shared" si="47"/>
        <v>0</v>
      </c>
      <c r="R320" s="122"/>
      <c r="S320" s="122" t="s">
        <v>124</v>
      </c>
      <c r="T320" s="122" t="s">
        <v>125</v>
      </c>
      <c r="U320" s="122">
        <v>6.4149999999999999E-2</v>
      </c>
      <c r="V320" s="122">
        <f t="shared" si="48"/>
        <v>0.77</v>
      </c>
      <c r="W320" s="122"/>
      <c r="X320" s="122" t="s">
        <v>126</v>
      </c>
      <c r="Y320" s="117"/>
      <c r="Z320" s="117"/>
      <c r="AA320" s="117"/>
      <c r="AB320" s="117"/>
      <c r="AC320" s="117"/>
      <c r="AD320" s="117"/>
      <c r="AE320" s="117"/>
      <c r="AF320" s="117"/>
      <c r="AG320" s="117" t="s">
        <v>559</v>
      </c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</row>
    <row r="321" spans="1:60" outlineLevel="1" x14ac:dyDescent="0.25">
      <c r="A321" s="138">
        <v>167</v>
      </c>
      <c r="B321" s="139" t="s">
        <v>576</v>
      </c>
      <c r="C321" s="147" t="s">
        <v>577</v>
      </c>
      <c r="D321" s="140" t="s">
        <v>173</v>
      </c>
      <c r="E321" s="141">
        <v>2</v>
      </c>
      <c r="F321" s="142"/>
      <c r="G321" s="143">
        <f t="shared" si="42"/>
        <v>0</v>
      </c>
      <c r="H321" s="122">
        <v>0</v>
      </c>
      <c r="I321" s="122">
        <f t="shared" si="43"/>
        <v>0</v>
      </c>
      <c r="J321" s="122">
        <v>81</v>
      </c>
      <c r="K321" s="122">
        <f t="shared" si="44"/>
        <v>162</v>
      </c>
      <c r="L321" s="122">
        <v>15</v>
      </c>
      <c r="M321" s="122">
        <f t="shared" si="45"/>
        <v>0</v>
      </c>
      <c r="N321" s="122">
        <v>0</v>
      </c>
      <c r="O321" s="122">
        <f t="shared" si="46"/>
        <v>0</v>
      </c>
      <c r="P321" s="122">
        <v>0</v>
      </c>
      <c r="Q321" s="122">
        <f t="shared" si="47"/>
        <v>0</v>
      </c>
      <c r="R321" s="122"/>
      <c r="S321" s="122" t="s">
        <v>124</v>
      </c>
      <c r="T321" s="122" t="s">
        <v>125</v>
      </c>
      <c r="U321" s="122">
        <v>0.14868000000000001</v>
      </c>
      <c r="V321" s="122">
        <f t="shared" si="48"/>
        <v>0.3</v>
      </c>
      <c r="W321" s="122"/>
      <c r="X321" s="122" t="s">
        <v>126</v>
      </c>
      <c r="Y321" s="117"/>
      <c r="Z321" s="117"/>
      <c r="AA321" s="117"/>
      <c r="AB321" s="117"/>
      <c r="AC321" s="117"/>
      <c r="AD321" s="117"/>
      <c r="AE321" s="117"/>
      <c r="AF321" s="117"/>
      <c r="AG321" s="117" t="s">
        <v>559</v>
      </c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</row>
    <row r="322" spans="1:60" ht="20.399999999999999" outlineLevel="1" x14ac:dyDescent="0.25">
      <c r="A322" s="138">
        <v>168</v>
      </c>
      <c r="B322" s="139" t="s">
        <v>578</v>
      </c>
      <c r="C322" s="147" t="s">
        <v>579</v>
      </c>
      <c r="D322" s="140" t="s">
        <v>173</v>
      </c>
      <c r="E322" s="141">
        <v>100</v>
      </c>
      <c r="F322" s="142"/>
      <c r="G322" s="143">
        <f t="shared" si="42"/>
        <v>0</v>
      </c>
      <c r="H322" s="122">
        <v>17.13</v>
      </c>
      <c r="I322" s="122">
        <f t="shared" si="43"/>
        <v>1713</v>
      </c>
      <c r="J322" s="122">
        <v>37.869999999999997</v>
      </c>
      <c r="K322" s="122">
        <f t="shared" si="44"/>
        <v>3787</v>
      </c>
      <c r="L322" s="122">
        <v>15</v>
      </c>
      <c r="M322" s="122">
        <f t="shared" si="45"/>
        <v>0</v>
      </c>
      <c r="N322" s="122">
        <v>1.6000000000000001E-4</v>
      </c>
      <c r="O322" s="122">
        <f t="shared" si="46"/>
        <v>0.02</v>
      </c>
      <c r="P322" s="122">
        <v>0</v>
      </c>
      <c r="Q322" s="122">
        <f t="shared" si="47"/>
        <v>0</v>
      </c>
      <c r="R322" s="122"/>
      <c r="S322" s="122" t="s">
        <v>124</v>
      </c>
      <c r="T322" s="122" t="s">
        <v>125</v>
      </c>
      <c r="U322" s="122">
        <v>7.0000000000000007E-2</v>
      </c>
      <c r="V322" s="122">
        <f t="shared" si="48"/>
        <v>7</v>
      </c>
      <c r="W322" s="122"/>
      <c r="X322" s="122" t="s">
        <v>126</v>
      </c>
      <c r="Y322" s="117"/>
      <c r="Z322" s="117"/>
      <c r="AA322" s="117"/>
      <c r="AB322" s="117"/>
      <c r="AC322" s="117"/>
      <c r="AD322" s="117"/>
      <c r="AE322" s="117"/>
      <c r="AF322" s="117"/>
      <c r="AG322" s="117" t="s">
        <v>559</v>
      </c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</row>
    <row r="323" spans="1:60" ht="20.399999999999999" outlineLevel="1" x14ac:dyDescent="0.25">
      <c r="A323" s="138">
        <v>169</v>
      </c>
      <c r="B323" s="139" t="s">
        <v>580</v>
      </c>
      <c r="C323" s="147" t="s">
        <v>581</v>
      </c>
      <c r="D323" s="140" t="s">
        <v>173</v>
      </c>
      <c r="E323" s="141">
        <v>80</v>
      </c>
      <c r="F323" s="142"/>
      <c r="G323" s="143">
        <f t="shared" si="42"/>
        <v>0</v>
      </c>
      <c r="H323" s="122">
        <v>27.87</v>
      </c>
      <c r="I323" s="122">
        <f t="shared" si="43"/>
        <v>2229.6</v>
      </c>
      <c r="J323" s="122">
        <v>38.130000000000003</v>
      </c>
      <c r="K323" s="122">
        <f t="shared" si="44"/>
        <v>3050.4</v>
      </c>
      <c r="L323" s="122">
        <v>15</v>
      </c>
      <c r="M323" s="122">
        <f t="shared" si="45"/>
        <v>0</v>
      </c>
      <c r="N323" s="122">
        <v>2.1000000000000001E-4</v>
      </c>
      <c r="O323" s="122">
        <f t="shared" si="46"/>
        <v>0.02</v>
      </c>
      <c r="P323" s="122">
        <v>0</v>
      </c>
      <c r="Q323" s="122">
        <f t="shared" si="47"/>
        <v>0</v>
      </c>
      <c r="R323" s="122"/>
      <c r="S323" s="122" t="s">
        <v>124</v>
      </c>
      <c r="T323" s="122" t="s">
        <v>125</v>
      </c>
      <c r="U323" s="122">
        <v>7.0000000000000007E-2</v>
      </c>
      <c r="V323" s="122">
        <f t="shared" si="48"/>
        <v>5.6</v>
      </c>
      <c r="W323" s="122"/>
      <c r="X323" s="122" t="s">
        <v>126</v>
      </c>
      <c r="Y323" s="117"/>
      <c r="Z323" s="117"/>
      <c r="AA323" s="117"/>
      <c r="AB323" s="117"/>
      <c r="AC323" s="117"/>
      <c r="AD323" s="117"/>
      <c r="AE323" s="117"/>
      <c r="AF323" s="117"/>
      <c r="AG323" s="117" t="s">
        <v>559</v>
      </c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</row>
    <row r="324" spans="1:60" ht="20.399999999999999" outlineLevel="1" x14ac:dyDescent="0.25">
      <c r="A324" s="138">
        <v>170</v>
      </c>
      <c r="B324" s="139" t="s">
        <v>582</v>
      </c>
      <c r="C324" s="147" t="s">
        <v>583</v>
      </c>
      <c r="D324" s="140" t="s">
        <v>173</v>
      </c>
      <c r="E324" s="141">
        <v>10</v>
      </c>
      <c r="F324" s="142"/>
      <c r="G324" s="143">
        <f t="shared" si="42"/>
        <v>0</v>
      </c>
      <c r="H324" s="122">
        <v>122.33</v>
      </c>
      <c r="I324" s="122">
        <f t="shared" si="43"/>
        <v>1223.3</v>
      </c>
      <c r="J324" s="122">
        <v>48.67</v>
      </c>
      <c r="K324" s="122">
        <f t="shared" si="44"/>
        <v>486.7</v>
      </c>
      <c r="L324" s="122">
        <v>15</v>
      </c>
      <c r="M324" s="122">
        <f t="shared" si="45"/>
        <v>0</v>
      </c>
      <c r="N324" s="122">
        <v>5.5999999999999995E-4</v>
      </c>
      <c r="O324" s="122">
        <f t="shared" si="46"/>
        <v>0.01</v>
      </c>
      <c r="P324" s="122">
        <v>0</v>
      </c>
      <c r="Q324" s="122">
        <f t="shared" si="47"/>
        <v>0</v>
      </c>
      <c r="R324" s="122"/>
      <c r="S324" s="122" t="s">
        <v>124</v>
      </c>
      <c r="T324" s="122" t="s">
        <v>125</v>
      </c>
      <c r="U324" s="122">
        <v>7.3679999999999995E-2</v>
      </c>
      <c r="V324" s="122">
        <f t="shared" si="48"/>
        <v>0.74</v>
      </c>
      <c r="W324" s="122"/>
      <c r="X324" s="122" t="s">
        <v>126</v>
      </c>
      <c r="Y324" s="117"/>
      <c r="Z324" s="117"/>
      <c r="AA324" s="117"/>
      <c r="AB324" s="117"/>
      <c r="AC324" s="117"/>
      <c r="AD324" s="117"/>
      <c r="AE324" s="117"/>
      <c r="AF324" s="117"/>
      <c r="AG324" s="117" t="s">
        <v>127</v>
      </c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</row>
    <row r="325" spans="1:60" ht="20.399999999999999" outlineLevel="1" x14ac:dyDescent="0.25">
      <c r="A325" s="138">
        <v>171</v>
      </c>
      <c r="B325" s="139" t="s">
        <v>584</v>
      </c>
      <c r="C325" s="147" t="s">
        <v>585</v>
      </c>
      <c r="D325" s="140" t="s">
        <v>173</v>
      </c>
      <c r="E325" s="141">
        <v>10</v>
      </c>
      <c r="F325" s="142"/>
      <c r="G325" s="143">
        <f t="shared" si="42"/>
        <v>0</v>
      </c>
      <c r="H325" s="122">
        <v>0</v>
      </c>
      <c r="I325" s="122">
        <f t="shared" si="43"/>
        <v>0</v>
      </c>
      <c r="J325" s="122">
        <v>94.8</v>
      </c>
      <c r="K325" s="122">
        <f t="shared" si="44"/>
        <v>948</v>
      </c>
      <c r="L325" s="122">
        <v>15</v>
      </c>
      <c r="M325" s="122">
        <f t="shared" si="45"/>
        <v>0</v>
      </c>
      <c r="N325" s="122">
        <v>0</v>
      </c>
      <c r="O325" s="122">
        <f t="shared" si="46"/>
        <v>0</v>
      </c>
      <c r="P325" s="122">
        <v>0</v>
      </c>
      <c r="Q325" s="122">
        <f t="shared" si="47"/>
        <v>0</v>
      </c>
      <c r="R325" s="122"/>
      <c r="S325" s="122" t="s">
        <v>124</v>
      </c>
      <c r="T325" s="122" t="s">
        <v>125</v>
      </c>
      <c r="U325" s="122">
        <v>5.0959999999999998E-2</v>
      </c>
      <c r="V325" s="122">
        <f t="shared" si="48"/>
        <v>0.51</v>
      </c>
      <c r="W325" s="122"/>
      <c r="X325" s="122" t="s">
        <v>126</v>
      </c>
      <c r="Y325" s="117"/>
      <c r="Z325" s="117"/>
      <c r="AA325" s="117"/>
      <c r="AB325" s="117"/>
      <c r="AC325" s="117"/>
      <c r="AD325" s="117"/>
      <c r="AE325" s="117"/>
      <c r="AF325" s="117"/>
      <c r="AG325" s="117" t="s">
        <v>559</v>
      </c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</row>
    <row r="326" spans="1:60" outlineLevel="1" x14ac:dyDescent="0.25">
      <c r="A326" s="138">
        <v>172</v>
      </c>
      <c r="B326" s="139" t="s">
        <v>586</v>
      </c>
      <c r="C326" s="147" t="s">
        <v>587</v>
      </c>
      <c r="D326" s="140" t="s">
        <v>143</v>
      </c>
      <c r="E326" s="141">
        <v>20</v>
      </c>
      <c r="F326" s="142"/>
      <c r="G326" s="143">
        <f t="shared" si="42"/>
        <v>0</v>
      </c>
      <c r="H326" s="122">
        <v>0</v>
      </c>
      <c r="I326" s="122">
        <f t="shared" si="43"/>
        <v>0</v>
      </c>
      <c r="J326" s="122">
        <v>181</v>
      </c>
      <c r="K326" s="122">
        <f t="shared" si="44"/>
        <v>3620</v>
      </c>
      <c r="L326" s="122">
        <v>15</v>
      </c>
      <c r="M326" s="122">
        <f t="shared" si="45"/>
        <v>0</v>
      </c>
      <c r="N326" s="122">
        <v>0</v>
      </c>
      <c r="O326" s="122">
        <f t="shared" si="46"/>
        <v>0</v>
      </c>
      <c r="P326" s="122">
        <v>0</v>
      </c>
      <c r="Q326" s="122">
        <f t="shared" si="47"/>
        <v>0</v>
      </c>
      <c r="R326" s="122"/>
      <c r="S326" s="122" t="s">
        <v>124</v>
      </c>
      <c r="T326" s="122" t="s">
        <v>125</v>
      </c>
      <c r="U326" s="122">
        <v>0.33050000000000002</v>
      </c>
      <c r="V326" s="122">
        <f t="shared" si="48"/>
        <v>6.61</v>
      </c>
      <c r="W326" s="122"/>
      <c r="X326" s="122" t="s">
        <v>126</v>
      </c>
      <c r="Y326" s="117"/>
      <c r="Z326" s="117"/>
      <c r="AA326" s="117"/>
      <c r="AB326" s="117"/>
      <c r="AC326" s="117"/>
      <c r="AD326" s="117"/>
      <c r="AE326" s="117"/>
      <c r="AF326" s="117"/>
      <c r="AG326" s="117" t="s">
        <v>559</v>
      </c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</row>
    <row r="327" spans="1:60" outlineLevel="1" x14ac:dyDescent="0.25">
      <c r="A327" s="138">
        <v>173</v>
      </c>
      <c r="B327" s="139" t="s">
        <v>588</v>
      </c>
      <c r="C327" s="147" t="s">
        <v>589</v>
      </c>
      <c r="D327" s="140" t="s">
        <v>143</v>
      </c>
      <c r="E327" s="141">
        <v>1</v>
      </c>
      <c r="F327" s="142"/>
      <c r="G327" s="143">
        <f t="shared" si="42"/>
        <v>0</v>
      </c>
      <c r="H327" s="122">
        <v>0</v>
      </c>
      <c r="I327" s="122">
        <f t="shared" si="43"/>
        <v>0</v>
      </c>
      <c r="J327" s="122">
        <v>191</v>
      </c>
      <c r="K327" s="122">
        <f t="shared" si="44"/>
        <v>191</v>
      </c>
      <c r="L327" s="122">
        <v>15</v>
      </c>
      <c r="M327" s="122">
        <f t="shared" si="45"/>
        <v>0</v>
      </c>
      <c r="N327" s="122">
        <v>0</v>
      </c>
      <c r="O327" s="122">
        <f t="shared" si="46"/>
        <v>0</v>
      </c>
      <c r="P327" s="122">
        <v>0</v>
      </c>
      <c r="Q327" s="122">
        <f t="shared" si="47"/>
        <v>0</v>
      </c>
      <c r="R327" s="122"/>
      <c r="S327" s="122" t="s">
        <v>124</v>
      </c>
      <c r="T327" s="122" t="s">
        <v>125</v>
      </c>
      <c r="U327" s="122">
        <v>0.35</v>
      </c>
      <c r="V327" s="122">
        <f t="shared" si="48"/>
        <v>0.35</v>
      </c>
      <c r="W327" s="122"/>
      <c r="X327" s="122" t="s">
        <v>126</v>
      </c>
      <c r="Y327" s="117"/>
      <c r="Z327" s="117"/>
      <c r="AA327" s="117"/>
      <c r="AB327" s="117"/>
      <c r="AC327" s="117"/>
      <c r="AD327" s="117"/>
      <c r="AE327" s="117"/>
      <c r="AF327" s="117"/>
      <c r="AG327" s="117" t="s">
        <v>559</v>
      </c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</row>
    <row r="328" spans="1:60" outlineLevel="1" x14ac:dyDescent="0.25">
      <c r="A328" s="138">
        <v>174</v>
      </c>
      <c r="B328" s="139" t="s">
        <v>590</v>
      </c>
      <c r="C328" s="147" t="s">
        <v>591</v>
      </c>
      <c r="D328" s="140" t="s">
        <v>229</v>
      </c>
      <c r="E328" s="141">
        <v>1</v>
      </c>
      <c r="F328" s="142"/>
      <c r="G328" s="143">
        <f t="shared" si="42"/>
        <v>0</v>
      </c>
      <c r="H328" s="122">
        <v>0</v>
      </c>
      <c r="I328" s="122">
        <f t="shared" si="43"/>
        <v>0</v>
      </c>
      <c r="J328" s="122">
        <v>1500</v>
      </c>
      <c r="K328" s="122">
        <f t="shared" si="44"/>
        <v>1500</v>
      </c>
      <c r="L328" s="122">
        <v>15</v>
      </c>
      <c r="M328" s="122">
        <f t="shared" si="45"/>
        <v>0</v>
      </c>
      <c r="N328" s="122">
        <v>0</v>
      </c>
      <c r="O328" s="122">
        <f t="shared" si="46"/>
        <v>0</v>
      </c>
      <c r="P328" s="122">
        <v>0</v>
      </c>
      <c r="Q328" s="122">
        <f t="shared" si="47"/>
        <v>0</v>
      </c>
      <c r="R328" s="122"/>
      <c r="S328" s="122" t="s">
        <v>153</v>
      </c>
      <c r="T328" s="122" t="s">
        <v>125</v>
      </c>
      <c r="U328" s="122">
        <v>0</v>
      </c>
      <c r="V328" s="122">
        <f t="shared" si="48"/>
        <v>0</v>
      </c>
      <c r="W328" s="122"/>
      <c r="X328" s="122" t="s">
        <v>126</v>
      </c>
      <c r="Y328" s="117"/>
      <c r="Z328" s="117"/>
      <c r="AA328" s="117"/>
      <c r="AB328" s="117"/>
      <c r="AC328" s="117"/>
      <c r="AD328" s="117"/>
      <c r="AE328" s="117"/>
      <c r="AF328" s="117"/>
      <c r="AG328" s="117" t="s">
        <v>559</v>
      </c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</row>
    <row r="329" spans="1:60" outlineLevel="1" x14ac:dyDescent="0.25">
      <c r="A329" s="138">
        <v>175</v>
      </c>
      <c r="B329" s="139" t="s">
        <v>592</v>
      </c>
      <c r="C329" s="147" t="s">
        <v>593</v>
      </c>
      <c r="D329" s="140" t="s">
        <v>271</v>
      </c>
      <c r="E329" s="141">
        <v>6</v>
      </c>
      <c r="F329" s="142"/>
      <c r="G329" s="143">
        <f t="shared" si="42"/>
        <v>0</v>
      </c>
      <c r="H329" s="122">
        <v>0</v>
      </c>
      <c r="I329" s="122">
        <f t="shared" si="43"/>
        <v>0</v>
      </c>
      <c r="J329" s="122">
        <v>518</v>
      </c>
      <c r="K329" s="122">
        <f t="shared" si="44"/>
        <v>3108</v>
      </c>
      <c r="L329" s="122">
        <v>15</v>
      </c>
      <c r="M329" s="122">
        <f t="shared" si="45"/>
        <v>0</v>
      </c>
      <c r="N329" s="122">
        <v>0</v>
      </c>
      <c r="O329" s="122">
        <f t="shared" si="46"/>
        <v>0</v>
      </c>
      <c r="P329" s="122">
        <v>0</v>
      </c>
      <c r="Q329" s="122">
        <f t="shared" si="47"/>
        <v>0</v>
      </c>
      <c r="R329" s="122"/>
      <c r="S329" s="122" t="s">
        <v>153</v>
      </c>
      <c r="T329" s="122" t="s">
        <v>125</v>
      </c>
      <c r="U329" s="122">
        <v>0</v>
      </c>
      <c r="V329" s="122">
        <f t="shared" si="48"/>
        <v>0</v>
      </c>
      <c r="W329" s="122"/>
      <c r="X329" s="122" t="s">
        <v>126</v>
      </c>
      <c r="Y329" s="117"/>
      <c r="Z329" s="117"/>
      <c r="AA329" s="117"/>
      <c r="AB329" s="117"/>
      <c r="AC329" s="117"/>
      <c r="AD329" s="117"/>
      <c r="AE329" s="117"/>
      <c r="AF329" s="117"/>
      <c r="AG329" s="117" t="s">
        <v>559</v>
      </c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H329" s="117"/>
    </row>
    <row r="330" spans="1:60" outlineLevel="1" x14ac:dyDescent="0.25">
      <c r="A330" s="138">
        <v>176</v>
      </c>
      <c r="B330" s="139" t="s">
        <v>594</v>
      </c>
      <c r="C330" s="147" t="s">
        <v>595</v>
      </c>
      <c r="D330" s="140" t="s">
        <v>271</v>
      </c>
      <c r="E330" s="141">
        <v>5</v>
      </c>
      <c r="F330" s="142"/>
      <c r="G330" s="143">
        <f t="shared" si="42"/>
        <v>0</v>
      </c>
      <c r="H330" s="122">
        <v>0</v>
      </c>
      <c r="I330" s="122">
        <f t="shared" si="43"/>
        <v>0</v>
      </c>
      <c r="J330" s="122">
        <v>350</v>
      </c>
      <c r="K330" s="122">
        <f t="shared" si="44"/>
        <v>1750</v>
      </c>
      <c r="L330" s="122">
        <v>15</v>
      </c>
      <c r="M330" s="122">
        <f t="shared" si="45"/>
        <v>0</v>
      </c>
      <c r="N330" s="122">
        <v>0</v>
      </c>
      <c r="O330" s="122">
        <f t="shared" si="46"/>
        <v>0</v>
      </c>
      <c r="P330" s="122">
        <v>0</v>
      </c>
      <c r="Q330" s="122">
        <f t="shared" si="47"/>
        <v>0</v>
      </c>
      <c r="R330" s="122"/>
      <c r="S330" s="122" t="s">
        <v>153</v>
      </c>
      <c r="T330" s="122" t="s">
        <v>125</v>
      </c>
      <c r="U330" s="122">
        <v>0</v>
      </c>
      <c r="V330" s="122">
        <f t="shared" si="48"/>
        <v>0</v>
      </c>
      <c r="W330" s="122"/>
      <c r="X330" s="122" t="s">
        <v>126</v>
      </c>
      <c r="Y330" s="117"/>
      <c r="Z330" s="117"/>
      <c r="AA330" s="117"/>
      <c r="AB330" s="117"/>
      <c r="AC330" s="117"/>
      <c r="AD330" s="117"/>
      <c r="AE330" s="117"/>
      <c r="AF330" s="117"/>
      <c r="AG330" s="117" t="s">
        <v>559</v>
      </c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H330" s="117"/>
    </row>
    <row r="331" spans="1:60" outlineLevel="1" x14ac:dyDescent="0.25">
      <c r="A331" s="138">
        <v>177</v>
      </c>
      <c r="B331" s="139" t="s">
        <v>596</v>
      </c>
      <c r="C331" s="147" t="s">
        <v>597</v>
      </c>
      <c r="D331" s="140" t="s">
        <v>229</v>
      </c>
      <c r="E331" s="141">
        <v>1</v>
      </c>
      <c r="F331" s="142"/>
      <c r="G331" s="143">
        <f t="shared" si="42"/>
        <v>0</v>
      </c>
      <c r="H331" s="122">
        <v>0</v>
      </c>
      <c r="I331" s="122">
        <f t="shared" si="43"/>
        <v>0</v>
      </c>
      <c r="J331" s="122">
        <v>5000</v>
      </c>
      <c r="K331" s="122">
        <f t="shared" si="44"/>
        <v>5000</v>
      </c>
      <c r="L331" s="122">
        <v>15</v>
      </c>
      <c r="M331" s="122">
        <f t="shared" si="45"/>
        <v>0</v>
      </c>
      <c r="N331" s="122">
        <v>0</v>
      </c>
      <c r="O331" s="122">
        <f t="shared" si="46"/>
        <v>0</v>
      </c>
      <c r="P331" s="122">
        <v>0</v>
      </c>
      <c r="Q331" s="122">
        <f t="shared" si="47"/>
        <v>0</v>
      </c>
      <c r="R331" s="122"/>
      <c r="S331" s="122" t="s">
        <v>153</v>
      </c>
      <c r="T331" s="122" t="s">
        <v>125</v>
      </c>
      <c r="U331" s="122">
        <v>0</v>
      </c>
      <c r="V331" s="122">
        <f t="shared" si="48"/>
        <v>0</v>
      </c>
      <c r="W331" s="122"/>
      <c r="X331" s="122" t="s">
        <v>126</v>
      </c>
      <c r="Y331" s="117"/>
      <c r="Z331" s="117"/>
      <c r="AA331" s="117"/>
      <c r="AB331" s="117"/>
      <c r="AC331" s="117"/>
      <c r="AD331" s="117"/>
      <c r="AE331" s="117"/>
      <c r="AF331" s="117"/>
      <c r="AG331" s="117" t="s">
        <v>559</v>
      </c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</row>
    <row r="332" spans="1:60" outlineLevel="1" x14ac:dyDescent="0.25">
      <c r="A332" s="138">
        <v>178</v>
      </c>
      <c r="B332" s="139" t="s">
        <v>598</v>
      </c>
      <c r="C332" s="147" t="s">
        <v>599</v>
      </c>
      <c r="D332" s="140" t="s">
        <v>173</v>
      </c>
      <c r="E332" s="141">
        <v>12</v>
      </c>
      <c r="F332" s="142"/>
      <c r="G332" s="143">
        <f t="shared" si="42"/>
        <v>0</v>
      </c>
      <c r="H332" s="122">
        <v>16</v>
      </c>
      <c r="I332" s="122">
        <f t="shared" si="43"/>
        <v>192</v>
      </c>
      <c r="J332" s="122">
        <v>0</v>
      </c>
      <c r="K332" s="122">
        <f t="shared" si="44"/>
        <v>0</v>
      </c>
      <c r="L332" s="122">
        <v>15</v>
      </c>
      <c r="M332" s="122">
        <f t="shared" si="45"/>
        <v>0</v>
      </c>
      <c r="N332" s="122">
        <v>8.0000000000000007E-5</v>
      </c>
      <c r="O332" s="122">
        <f t="shared" si="46"/>
        <v>0</v>
      </c>
      <c r="P332" s="122">
        <v>0</v>
      </c>
      <c r="Q332" s="122">
        <f t="shared" si="47"/>
        <v>0</v>
      </c>
      <c r="R332" s="122" t="s">
        <v>160</v>
      </c>
      <c r="S332" s="122" t="s">
        <v>124</v>
      </c>
      <c r="T332" s="122" t="s">
        <v>125</v>
      </c>
      <c r="U332" s="122">
        <v>0</v>
      </c>
      <c r="V332" s="122">
        <f t="shared" si="48"/>
        <v>0</v>
      </c>
      <c r="W332" s="122"/>
      <c r="X332" s="122" t="s">
        <v>154</v>
      </c>
      <c r="Y332" s="117"/>
      <c r="Z332" s="117"/>
      <c r="AA332" s="117"/>
      <c r="AB332" s="117"/>
      <c r="AC332" s="117"/>
      <c r="AD332" s="117"/>
      <c r="AE332" s="117"/>
      <c r="AF332" s="117"/>
      <c r="AG332" s="117" t="s">
        <v>339</v>
      </c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</row>
    <row r="333" spans="1:60" outlineLevel="1" x14ac:dyDescent="0.25">
      <c r="A333" s="138">
        <v>179</v>
      </c>
      <c r="B333" s="139" t="s">
        <v>600</v>
      </c>
      <c r="C333" s="147" t="s">
        <v>601</v>
      </c>
      <c r="D333" s="140" t="s">
        <v>173</v>
      </c>
      <c r="E333" s="141">
        <v>2</v>
      </c>
      <c r="F333" s="142"/>
      <c r="G333" s="143">
        <f t="shared" si="42"/>
        <v>0</v>
      </c>
      <c r="H333" s="122">
        <v>17</v>
      </c>
      <c r="I333" s="122">
        <f t="shared" si="43"/>
        <v>34</v>
      </c>
      <c r="J333" s="122">
        <v>0</v>
      </c>
      <c r="K333" s="122">
        <f t="shared" si="44"/>
        <v>0</v>
      </c>
      <c r="L333" s="122">
        <v>15</v>
      </c>
      <c r="M333" s="122">
        <f t="shared" si="45"/>
        <v>0</v>
      </c>
      <c r="N333" s="122">
        <v>6.0000000000000002E-5</v>
      </c>
      <c r="O333" s="122">
        <f t="shared" si="46"/>
        <v>0</v>
      </c>
      <c r="P333" s="122">
        <v>0</v>
      </c>
      <c r="Q333" s="122">
        <f t="shared" si="47"/>
        <v>0</v>
      </c>
      <c r="R333" s="122" t="s">
        <v>160</v>
      </c>
      <c r="S333" s="122" t="s">
        <v>124</v>
      </c>
      <c r="T333" s="122" t="s">
        <v>125</v>
      </c>
      <c r="U333" s="122">
        <v>0</v>
      </c>
      <c r="V333" s="122">
        <f t="shared" si="48"/>
        <v>0</v>
      </c>
      <c r="W333" s="122"/>
      <c r="X333" s="122" t="s">
        <v>154</v>
      </c>
      <c r="Y333" s="117"/>
      <c r="Z333" s="117"/>
      <c r="AA333" s="117"/>
      <c r="AB333" s="117"/>
      <c r="AC333" s="117"/>
      <c r="AD333" s="117"/>
      <c r="AE333" s="117"/>
      <c r="AF333" s="117"/>
      <c r="AG333" s="117" t="s">
        <v>339</v>
      </c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</row>
    <row r="334" spans="1:60" outlineLevel="1" x14ac:dyDescent="0.25">
      <c r="A334" s="138">
        <v>180</v>
      </c>
      <c r="B334" s="139" t="s">
        <v>602</v>
      </c>
      <c r="C334" s="147" t="s">
        <v>603</v>
      </c>
      <c r="D334" s="140" t="s">
        <v>143</v>
      </c>
      <c r="E334" s="141">
        <v>9</v>
      </c>
      <c r="F334" s="142"/>
      <c r="G334" s="143">
        <f t="shared" si="42"/>
        <v>0</v>
      </c>
      <c r="H334" s="122">
        <v>152</v>
      </c>
      <c r="I334" s="122">
        <f t="shared" si="43"/>
        <v>1368</v>
      </c>
      <c r="J334" s="122">
        <v>0</v>
      </c>
      <c r="K334" s="122">
        <f t="shared" si="44"/>
        <v>0</v>
      </c>
      <c r="L334" s="122">
        <v>15</v>
      </c>
      <c r="M334" s="122">
        <f t="shared" si="45"/>
        <v>0</v>
      </c>
      <c r="N334" s="122">
        <v>1.0000000000000001E-5</v>
      </c>
      <c r="O334" s="122">
        <f t="shared" si="46"/>
        <v>0</v>
      </c>
      <c r="P334" s="122">
        <v>0</v>
      </c>
      <c r="Q334" s="122">
        <f t="shared" si="47"/>
        <v>0</v>
      </c>
      <c r="R334" s="122" t="s">
        <v>160</v>
      </c>
      <c r="S334" s="122" t="s">
        <v>124</v>
      </c>
      <c r="T334" s="122" t="s">
        <v>125</v>
      </c>
      <c r="U334" s="122">
        <v>0</v>
      </c>
      <c r="V334" s="122">
        <f t="shared" si="48"/>
        <v>0</v>
      </c>
      <c r="W334" s="122"/>
      <c r="X334" s="122" t="s">
        <v>154</v>
      </c>
      <c r="Y334" s="117"/>
      <c r="Z334" s="117"/>
      <c r="AA334" s="117"/>
      <c r="AB334" s="117"/>
      <c r="AC334" s="117"/>
      <c r="AD334" s="117"/>
      <c r="AE334" s="117"/>
      <c r="AF334" s="117"/>
      <c r="AG334" s="117" t="s">
        <v>339</v>
      </c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</row>
    <row r="335" spans="1:60" outlineLevel="1" x14ac:dyDescent="0.25">
      <c r="A335" s="138">
        <v>181</v>
      </c>
      <c r="B335" s="139" t="s">
        <v>604</v>
      </c>
      <c r="C335" s="147" t="s">
        <v>605</v>
      </c>
      <c r="D335" s="140" t="s">
        <v>143</v>
      </c>
      <c r="E335" s="141">
        <v>1</v>
      </c>
      <c r="F335" s="142"/>
      <c r="G335" s="143">
        <f t="shared" si="42"/>
        <v>0</v>
      </c>
      <c r="H335" s="122">
        <v>557</v>
      </c>
      <c r="I335" s="122">
        <f t="shared" si="43"/>
        <v>557</v>
      </c>
      <c r="J335" s="122">
        <v>0</v>
      </c>
      <c r="K335" s="122">
        <f t="shared" si="44"/>
        <v>0</v>
      </c>
      <c r="L335" s="122">
        <v>15</v>
      </c>
      <c r="M335" s="122">
        <f t="shared" si="45"/>
        <v>0</v>
      </c>
      <c r="N335" s="122">
        <v>2.4000000000000001E-4</v>
      </c>
      <c r="O335" s="122">
        <f t="shared" si="46"/>
        <v>0</v>
      </c>
      <c r="P335" s="122">
        <v>0</v>
      </c>
      <c r="Q335" s="122">
        <f t="shared" si="47"/>
        <v>0</v>
      </c>
      <c r="R335" s="122" t="s">
        <v>160</v>
      </c>
      <c r="S335" s="122" t="s">
        <v>124</v>
      </c>
      <c r="T335" s="122" t="s">
        <v>125</v>
      </c>
      <c r="U335" s="122">
        <v>0</v>
      </c>
      <c r="V335" s="122">
        <f t="shared" si="48"/>
        <v>0</v>
      </c>
      <c r="W335" s="122"/>
      <c r="X335" s="122" t="s">
        <v>154</v>
      </c>
      <c r="Y335" s="117"/>
      <c r="Z335" s="117"/>
      <c r="AA335" s="117"/>
      <c r="AB335" s="117"/>
      <c r="AC335" s="117"/>
      <c r="AD335" s="117"/>
      <c r="AE335" s="117"/>
      <c r="AF335" s="117"/>
      <c r="AG335" s="117" t="s">
        <v>339</v>
      </c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</row>
    <row r="336" spans="1:60" outlineLevel="1" x14ac:dyDescent="0.25">
      <c r="A336" s="138">
        <v>182</v>
      </c>
      <c r="B336" s="139" t="s">
        <v>606</v>
      </c>
      <c r="C336" s="147" t="s">
        <v>607</v>
      </c>
      <c r="D336" s="140" t="s">
        <v>143</v>
      </c>
      <c r="E336" s="141">
        <v>10</v>
      </c>
      <c r="F336" s="142"/>
      <c r="G336" s="143">
        <f t="shared" si="42"/>
        <v>0</v>
      </c>
      <c r="H336" s="122">
        <v>54</v>
      </c>
      <c r="I336" s="122">
        <f t="shared" si="43"/>
        <v>540</v>
      </c>
      <c r="J336" s="122">
        <v>0</v>
      </c>
      <c r="K336" s="122">
        <f t="shared" si="44"/>
        <v>0</v>
      </c>
      <c r="L336" s="122">
        <v>15</v>
      </c>
      <c r="M336" s="122">
        <f t="shared" si="45"/>
        <v>0</v>
      </c>
      <c r="N336" s="122">
        <v>1.0000000000000001E-5</v>
      </c>
      <c r="O336" s="122">
        <f t="shared" si="46"/>
        <v>0</v>
      </c>
      <c r="P336" s="122">
        <v>0</v>
      </c>
      <c r="Q336" s="122">
        <f t="shared" si="47"/>
        <v>0</v>
      </c>
      <c r="R336" s="122" t="s">
        <v>160</v>
      </c>
      <c r="S336" s="122" t="s">
        <v>124</v>
      </c>
      <c r="T336" s="122" t="s">
        <v>125</v>
      </c>
      <c r="U336" s="122">
        <v>0</v>
      </c>
      <c r="V336" s="122">
        <f t="shared" si="48"/>
        <v>0</v>
      </c>
      <c r="W336" s="122"/>
      <c r="X336" s="122" t="s">
        <v>154</v>
      </c>
      <c r="Y336" s="117"/>
      <c r="Z336" s="117"/>
      <c r="AA336" s="117"/>
      <c r="AB336" s="117"/>
      <c r="AC336" s="117"/>
      <c r="AD336" s="117"/>
      <c r="AE336" s="117"/>
      <c r="AF336" s="117"/>
      <c r="AG336" s="117" t="s">
        <v>339</v>
      </c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</row>
    <row r="337" spans="1:60" outlineLevel="1" x14ac:dyDescent="0.25">
      <c r="A337" s="138">
        <v>183</v>
      </c>
      <c r="B337" s="139" t="s">
        <v>608</v>
      </c>
      <c r="C337" s="147" t="s">
        <v>609</v>
      </c>
      <c r="D337" s="140" t="s">
        <v>143</v>
      </c>
      <c r="E337" s="141">
        <v>10</v>
      </c>
      <c r="F337" s="142"/>
      <c r="G337" s="143">
        <f t="shared" si="42"/>
        <v>0</v>
      </c>
      <c r="H337" s="122">
        <v>34</v>
      </c>
      <c r="I337" s="122">
        <f t="shared" si="43"/>
        <v>340</v>
      </c>
      <c r="J337" s="122">
        <v>0</v>
      </c>
      <c r="K337" s="122">
        <f t="shared" si="44"/>
        <v>0</v>
      </c>
      <c r="L337" s="122">
        <v>15</v>
      </c>
      <c r="M337" s="122">
        <f t="shared" si="45"/>
        <v>0</v>
      </c>
      <c r="N337" s="122">
        <v>5.0000000000000002E-5</v>
      </c>
      <c r="O337" s="122">
        <f t="shared" si="46"/>
        <v>0</v>
      </c>
      <c r="P337" s="122">
        <v>0</v>
      </c>
      <c r="Q337" s="122">
        <f t="shared" si="47"/>
        <v>0</v>
      </c>
      <c r="R337" s="122" t="s">
        <v>160</v>
      </c>
      <c r="S337" s="122" t="s">
        <v>124</v>
      </c>
      <c r="T337" s="122" t="s">
        <v>125</v>
      </c>
      <c r="U337" s="122">
        <v>0</v>
      </c>
      <c r="V337" s="122">
        <f t="shared" si="48"/>
        <v>0</v>
      </c>
      <c r="W337" s="122"/>
      <c r="X337" s="122" t="s">
        <v>154</v>
      </c>
      <c r="Y337" s="117"/>
      <c r="Z337" s="117"/>
      <c r="AA337" s="117"/>
      <c r="AB337" s="117"/>
      <c r="AC337" s="117"/>
      <c r="AD337" s="117"/>
      <c r="AE337" s="117"/>
      <c r="AF337" s="117"/>
      <c r="AG337" s="117" t="s">
        <v>339</v>
      </c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H337" s="117"/>
    </row>
    <row r="338" spans="1:60" outlineLevel="1" x14ac:dyDescent="0.25">
      <c r="A338" s="138">
        <v>184</v>
      </c>
      <c r="B338" s="139" t="s">
        <v>610</v>
      </c>
      <c r="C338" s="147" t="s">
        <v>611</v>
      </c>
      <c r="D338" s="140" t="s">
        <v>143</v>
      </c>
      <c r="E338" s="141">
        <v>2</v>
      </c>
      <c r="F338" s="142"/>
      <c r="G338" s="143">
        <f t="shared" si="42"/>
        <v>0</v>
      </c>
      <c r="H338" s="122">
        <v>45</v>
      </c>
      <c r="I338" s="122">
        <f t="shared" si="43"/>
        <v>90</v>
      </c>
      <c r="J338" s="122">
        <v>0</v>
      </c>
      <c r="K338" s="122">
        <f t="shared" si="44"/>
        <v>0</v>
      </c>
      <c r="L338" s="122">
        <v>15</v>
      </c>
      <c r="M338" s="122">
        <f t="shared" si="45"/>
        <v>0</v>
      </c>
      <c r="N338" s="122">
        <v>0</v>
      </c>
      <c r="O338" s="122">
        <f t="shared" si="46"/>
        <v>0</v>
      </c>
      <c r="P338" s="122">
        <v>0</v>
      </c>
      <c r="Q338" s="122">
        <f t="shared" si="47"/>
        <v>0</v>
      </c>
      <c r="R338" s="122" t="s">
        <v>160</v>
      </c>
      <c r="S338" s="122" t="s">
        <v>124</v>
      </c>
      <c r="T338" s="122" t="s">
        <v>125</v>
      </c>
      <c r="U338" s="122">
        <v>0</v>
      </c>
      <c r="V338" s="122">
        <f t="shared" si="48"/>
        <v>0</v>
      </c>
      <c r="W338" s="122"/>
      <c r="X338" s="122" t="s">
        <v>154</v>
      </c>
      <c r="Y338" s="117"/>
      <c r="Z338" s="117"/>
      <c r="AA338" s="117"/>
      <c r="AB338" s="117"/>
      <c r="AC338" s="117"/>
      <c r="AD338" s="117"/>
      <c r="AE338" s="117"/>
      <c r="AF338" s="117"/>
      <c r="AG338" s="117" t="s">
        <v>339</v>
      </c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</row>
    <row r="339" spans="1:60" outlineLevel="1" x14ac:dyDescent="0.25">
      <c r="A339" s="138">
        <v>185</v>
      </c>
      <c r="B339" s="139" t="s">
        <v>612</v>
      </c>
      <c r="C339" s="147" t="s">
        <v>613</v>
      </c>
      <c r="D339" s="140" t="s">
        <v>143</v>
      </c>
      <c r="E339" s="141">
        <v>20</v>
      </c>
      <c r="F339" s="142"/>
      <c r="G339" s="143">
        <f t="shared" si="42"/>
        <v>0</v>
      </c>
      <c r="H339" s="122">
        <v>14</v>
      </c>
      <c r="I339" s="122">
        <f t="shared" si="43"/>
        <v>280</v>
      </c>
      <c r="J339" s="122">
        <v>0</v>
      </c>
      <c r="K339" s="122">
        <f t="shared" si="44"/>
        <v>0</v>
      </c>
      <c r="L339" s="122">
        <v>15</v>
      </c>
      <c r="M339" s="122">
        <f t="shared" si="45"/>
        <v>0</v>
      </c>
      <c r="N339" s="122">
        <v>4.0000000000000003E-5</v>
      </c>
      <c r="O339" s="122">
        <f t="shared" si="46"/>
        <v>0</v>
      </c>
      <c r="P339" s="122">
        <v>0</v>
      </c>
      <c r="Q339" s="122">
        <f t="shared" si="47"/>
        <v>0</v>
      </c>
      <c r="R339" s="122" t="s">
        <v>160</v>
      </c>
      <c r="S339" s="122" t="s">
        <v>124</v>
      </c>
      <c r="T339" s="122" t="s">
        <v>125</v>
      </c>
      <c r="U339" s="122">
        <v>0</v>
      </c>
      <c r="V339" s="122">
        <f t="shared" si="48"/>
        <v>0</v>
      </c>
      <c r="W339" s="122"/>
      <c r="X339" s="122" t="s">
        <v>154</v>
      </c>
      <c r="Y339" s="117"/>
      <c r="Z339" s="117"/>
      <c r="AA339" s="117"/>
      <c r="AB339" s="117"/>
      <c r="AC339" s="117"/>
      <c r="AD339" s="117"/>
      <c r="AE339" s="117"/>
      <c r="AF339" s="117"/>
      <c r="AG339" s="117" t="s">
        <v>339</v>
      </c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</row>
    <row r="340" spans="1:60" outlineLevel="1" x14ac:dyDescent="0.25">
      <c r="A340" s="138">
        <v>186</v>
      </c>
      <c r="B340" s="139" t="s">
        <v>614</v>
      </c>
      <c r="C340" s="147" t="s">
        <v>615</v>
      </c>
      <c r="D340" s="140" t="s">
        <v>143</v>
      </c>
      <c r="E340" s="141">
        <v>6</v>
      </c>
      <c r="F340" s="142"/>
      <c r="G340" s="143">
        <f t="shared" si="42"/>
        <v>0</v>
      </c>
      <c r="H340" s="122">
        <v>850</v>
      </c>
      <c r="I340" s="122">
        <f t="shared" si="43"/>
        <v>5100</v>
      </c>
      <c r="J340" s="122">
        <v>0</v>
      </c>
      <c r="K340" s="122">
        <f t="shared" si="44"/>
        <v>0</v>
      </c>
      <c r="L340" s="122">
        <v>15</v>
      </c>
      <c r="M340" s="122">
        <f t="shared" si="45"/>
        <v>0</v>
      </c>
      <c r="N340" s="122">
        <v>4.0000000000000001E-3</v>
      </c>
      <c r="O340" s="122">
        <f t="shared" si="46"/>
        <v>0.02</v>
      </c>
      <c r="P340" s="122">
        <v>0</v>
      </c>
      <c r="Q340" s="122">
        <f t="shared" si="47"/>
        <v>0</v>
      </c>
      <c r="R340" s="122" t="s">
        <v>160</v>
      </c>
      <c r="S340" s="122" t="s">
        <v>124</v>
      </c>
      <c r="T340" s="122" t="s">
        <v>125</v>
      </c>
      <c r="U340" s="122">
        <v>0</v>
      </c>
      <c r="V340" s="122">
        <f t="shared" si="48"/>
        <v>0</v>
      </c>
      <c r="W340" s="122"/>
      <c r="X340" s="122" t="s">
        <v>154</v>
      </c>
      <c r="Y340" s="117"/>
      <c r="Z340" s="117"/>
      <c r="AA340" s="117"/>
      <c r="AB340" s="117"/>
      <c r="AC340" s="117"/>
      <c r="AD340" s="117"/>
      <c r="AE340" s="117"/>
      <c r="AF340" s="117"/>
      <c r="AG340" s="117" t="s">
        <v>155</v>
      </c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</row>
    <row r="341" spans="1:60" outlineLevel="1" x14ac:dyDescent="0.25">
      <c r="A341" s="138">
        <v>187</v>
      </c>
      <c r="B341" s="139" t="s">
        <v>616</v>
      </c>
      <c r="C341" s="147" t="s">
        <v>617</v>
      </c>
      <c r="D341" s="140" t="s">
        <v>143</v>
      </c>
      <c r="E341" s="141">
        <v>1</v>
      </c>
      <c r="F341" s="142"/>
      <c r="G341" s="143">
        <f t="shared" si="42"/>
        <v>0</v>
      </c>
      <c r="H341" s="122">
        <v>1210</v>
      </c>
      <c r="I341" s="122">
        <f t="shared" si="43"/>
        <v>1210</v>
      </c>
      <c r="J341" s="122">
        <v>0</v>
      </c>
      <c r="K341" s="122">
        <f t="shared" si="44"/>
        <v>0</v>
      </c>
      <c r="L341" s="122">
        <v>15</v>
      </c>
      <c r="M341" s="122">
        <f t="shared" si="45"/>
        <v>0</v>
      </c>
      <c r="N341" s="122">
        <v>4.0000000000000001E-3</v>
      </c>
      <c r="O341" s="122">
        <f t="shared" si="46"/>
        <v>0</v>
      </c>
      <c r="P341" s="122">
        <v>0</v>
      </c>
      <c r="Q341" s="122">
        <f t="shared" si="47"/>
        <v>0</v>
      </c>
      <c r="R341" s="122"/>
      <c r="S341" s="122" t="s">
        <v>153</v>
      </c>
      <c r="T341" s="122" t="s">
        <v>125</v>
      </c>
      <c r="U341" s="122">
        <v>0</v>
      </c>
      <c r="V341" s="122">
        <f t="shared" si="48"/>
        <v>0</v>
      </c>
      <c r="W341" s="122"/>
      <c r="X341" s="122" t="s">
        <v>154</v>
      </c>
      <c r="Y341" s="117"/>
      <c r="Z341" s="117"/>
      <c r="AA341" s="117"/>
      <c r="AB341" s="117"/>
      <c r="AC341" s="117"/>
      <c r="AD341" s="117"/>
      <c r="AE341" s="117"/>
      <c r="AF341" s="117"/>
      <c r="AG341" s="117" t="s">
        <v>339</v>
      </c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H341" s="117"/>
    </row>
    <row r="342" spans="1:60" outlineLevel="1" x14ac:dyDescent="0.25">
      <c r="A342" s="138">
        <v>188</v>
      </c>
      <c r="B342" s="139" t="s">
        <v>618</v>
      </c>
      <c r="C342" s="147" t="s">
        <v>619</v>
      </c>
      <c r="D342" s="140" t="s">
        <v>143</v>
      </c>
      <c r="E342" s="141">
        <v>1</v>
      </c>
      <c r="F342" s="142"/>
      <c r="G342" s="143">
        <f t="shared" si="42"/>
        <v>0</v>
      </c>
      <c r="H342" s="122">
        <v>978</v>
      </c>
      <c r="I342" s="122">
        <f t="shared" si="43"/>
        <v>978</v>
      </c>
      <c r="J342" s="122">
        <v>0</v>
      </c>
      <c r="K342" s="122">
        <f t="shared" si="44"/>
        <v>0</v>
      </c>
      <c r="L342" s="122">
        <v>15</v>
      </c>
      <c r="M342" s="122">
        <f t="shared" si="45"/>
        <v>0</v>
      </c>
      <c r="N342" s="122">
        <v>2.63E-2</v>
      </c>
      <c r="O342" s="122">
        <f t="shared" si="46"/>
        <v>0.03</v>
      </c>
      <c r="P342" s="122">
        <v>0</v>
      </c>
      <c r="Q342" s="122">
        <f t="shared" si="47"/>
        <v>0</v>
      </c>
      <c r="R342" s="122"/>
      <c r="S342" s="122" t="s">
        <v>153</v>
      </c>
      <c r="T342" s="122" t="s">
        <v>125</v>
      </c>
      <c r="U342" s="122">
        <v>0</v>
      </c>
      <c r="V342" s="122">
        <f t="shared" si="48"/>
        <v>0</v>
      </c>
      <c r="W342" s="122"/>
      <c r="X342" s="122" t="s">
        <v>154</v>
      </c>
      <c r="Y342" s="117"/>
      <c r="Z342" s="117"/>
      <c r="AA342" s="117"/>
      <c r="AB342" s="117"/>
      <c r="AC342" s="117"/>
      <c r="AD342" s="117"/>
      <c r="AE342" s="117"/>
      <c r="AF342" s="117"/>
      <c r="AG342" s="117" t="s">
        <v>339</v>
      </c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H342" s="117"/>
    </row>
    <row r="343" spans="1:60" outlineLevel="1" x14ac:dyDescent="0.25">
      <c r="A343" s="138">
        <v>189</v>
      </c>
      <c r="B343" s="139" t="s">
        <v>620</v>
      </c>
      <c r="C343" s="147" t="s">
        <v>621</v>
      </c>
      <c r="D343" s="140" t="s">
        <v>143</v>
      </c>
      <c r="E343" s="141">
        <v>2</v>
      </c>
      <c r="F343" s="142"/>
      <c r="G343" s="143">
        <f t="shared" si="42"/>
        <v>0</v>
      </c>
      <c r="H343" s="122">
        <v>187</v>
      </c>
      <c r="I343" s="122">
        <f t="shared" si="43"/>
        <v>374</v>
      </c>
      <c r="J343" s="122">
        <v>0</v>
      </c>
      <c r="K343" s="122">
        <f t="shared" si="44"/>
        <v>0</v>
      </c>
      <c r="L343" s="122">
        <v>15</v>
      </c>
      <c r="M343" s="122">
        <f t="shared" si="45"/>
        <v>0</v>
      </c>
      <c r="N343" s="122">
        <v>1.8000000000000001E-4</v>
      </c>
      <c r="O343" s="122">
        <f t="shared" si="46"/>
        <v>0</v>
      </c>
      <c r="P343" s="122">
        <v>0</v>
      </c>
      <c r="Q343" s="122">
        <f t="shared" si="47"/>
        <v>0</v>
      </c>
      <c r="R343" s="122" t="s">
        <v>160</v>
      </c>
      <c r="S343" s="122" t="s">
        <v>124</v>
      </c>
      <c r="T343" s="122" t="s">
        <v>125</v>
      </c>
      <c r="U343" s="122">
        <v>0</v>
      </c>
      <c r="V343" s="122">
        <f t="shared" si="48"/>
        <v>0</v>
      </c>
      <c r="W343" s="122"/>
      <c r="X343" s="122" t="s">
        <v>154</v>
      </c>
      <c r="Y343" s="117"/>
      <c r="Z343" s="117"/>
      <c r="AA343" s="117"/>
      <c r="AB343" s="117"/>
      <c r="AC343" s="117"/>
      <c r="AD343" s="117"/>
      <c r="AE343" s="117"/>
      <c r="AF343" s="117"/>
      <c r="AG343" s="117" t="s">
        <v>339</v>
      </c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</row>
    <row r="344" spans="1:60" outlineLevel="1" x14ac:dyDescent="0.25">
      <c r="A344" s="138">
        <v>190</v>
      </c>
      <c r="B344" s="139" t="s">
        <v>622</v>
      </c>
      <c r="C344" s="147" t="s">
        <v>623</v>
      </c>
      <c r="D344" s="140" t="s">
        <v>143</v>
      </c>
      <c r="E344" s="141">
        <v>3</v>
      </c>
      <c r="F344" s="142"/>
      <c r="G344" s="143">
        <f t="shared" si="42"/>
        <v>0</v>
      </c>
      <c r="H344" s="122">
        <v>223</v>
      </c>
      <c r="I344" s="122">
        <f t="shared" si="43"/>
        <v>669</v>
      </c>
      <c r="J344" s="122">
        <v>0</v>
      </c>
      <c r="K344" s="122">
        <f t="shared" si="44"/>
        <v>0</v>
      </c>
      <c r="L344" s="122">
        <v>15</v>
      </c>
      <c r="M344" s="122">
        <f t="shared" si="45"/>
        <v>0</v>
      </c>
      <c r="N344" s="122">
        <v>1.8000000000000001E-4</v>
      </c>
      <c r="O344" s="122">
        <f t="shared" si="46"/>
        <v>0</v>
      </c>
      <c r="P344" s="122">
        <v>0</v>
      </c>
      <c r="Q344" s="122">
        <f t="shared" si="47"/>
        <v>0</v>
      </c>
      <c r="R344" s="122" t="s">
        <v>160</v>
      </c>
      <c r="S344" s="122" t="s">
        <v>124</v>
      </c>
      <c r="T344" s="122" t="s">
        <v>125</v>
      </c>
      <c r="U344" s="122">
        <v>0</v>
      </c>
      <c r="V344" s="122">
        <f t="shared" si="48"/>
        <v>0</v>
      </c>
      <c r="W344" s="122"/>
      <c r="X344" s="122" t="s">
        <v>154</v>
      </c>
      <c r="Y344" s="117"/>
      <c r="Z344" s="117"/>
      <c r="AA344" s="117"/>
      <c r="AB344" s="117"/>
      <c r="AC344" s="117"/>
      <c r="AD344" s="117"/>
      <c r="AE344" s="117"/>
      <c r="AF344" s="117"/>
      <c r="AG344" s="117" t="s">
        <v>339</v>
      </c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</row>
    <row r="345" spans="1:60" outlineLevel="1" x14ac:dyDescent="0.25">
      <c r="A345" s="138">
        <v>191</v>
      </c>
      <c r="B345" s="139" t="s">
        <v>624</v>
      </c>
      <c r="C345" s="147" t="s">
        <v>625</v>
      </c>
      <c r="D345" s="140" t="s">
        <v>143</v>
      </c>
      <c r="E345" s="141">
        <v>3</v>
      </c>
      <c r="F345" s="142"/>
      <c r="G345" s="143">
        <f t="shared" si="42"/>
        <v>0</v>
      </c>
      <c r="H345" s="122">
        <v>162</v>
      </c>
      <c r="I345" s="122">
        <f t="shared" si="43"/>
        <v>486</v>
      </c>
      <c r="J345" s="122">
        <v>0</v>
      </c>
      <c r="K345" s="122">
        <f t="shared" si="44"/>
        <v>0</v>
      </c>
      <c r="L345" s="122">
        <v>15</v>
      </c>
      <c r="M345" s="122">
        <f t="shared" si="45"/>
        <v>0</v>
      </c>
      <c r="N345" s="122">
        <v>1.8000000000000001E-4</v>
      </c>
      <c r="O345" s="122">
        <f t="shared" si="46"/>
        <v>0</v>
      </c>
      <c r="P345" s="122">
        <v>0</v>
      </c>
      <c r="Q345" s="122">
        <f t="shared" si="47"/>
        <v>0</v>
      </c>
      <c r="R345" s="122" t="s">
        <v>160</v>
      </c>
      <c r="S345" s="122" t="s">
        <v>124</v>
      </c>
      <c r="T345" s="122" t="s">
        <v>125</v>
      </c>
      <c r="U345" s="122">
        <v>0</v>
      </c>
      <c r="V345" s="122">
        <f t="shared" si="48"/>
        <v>0</v>
      </c>
      <c r="W345" s="122"/>
      <c r="X345" s="122" t="s">
        <v>154</v>
      </c>
      <c r="Y345" s="117"/>
      <c r="Z345" s="117"/>
      <c r="AA345" s="117"/>
      <c r="AB345" s="117"/>
      <c r="AC345" s="117"/>
      <c r="AD345" s="117"/>
      <c r="AE345" s="117"/>
      <c r="AF345" s="117"/>
      <c r="AG345" s="117" t="s">
        <v>339</v>
      </c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H345" s="117"/>
    </row>
    <row r="346" spans="1:60" outlineLevel="1" x14ac:dyDescent="0.25">
      <c r="A346" s="138">
        <v>192</v>
      </c>
      <c r="B346" s="139" t="s">
        <v>626</v>
      </c>
      <c r="C346" s="147" t="s">
        <v>627</v>
      </c>
      <c r="D346" s="140" t="s">
        <v>143</v>
      </c>
      <c r="E346" s="141">
        <v>1</v>
      </c>
      <c r="F346" s="142"/>
      <c r="G346" s="143">
        <f t="shared" si="42"/>
        <v>0</v>
      </c>
      <c r="H346" s="122">
        <v>378</v>
      </c>
      <c r="I346" s="122">
        <f t="shared" si="43"/>
        <v>378</v>
      </c>
      <c r="J346" s="122">
        <v>0</v>
      </c>
      <c r="K346" s="122">
        <f t="shared" si="44"/>
        <v>0</v>
      </c>
      <c r="L346" s="122">
        <v>15</v>
      </c>
      <c r="M346" s="122">
        <f t="shared" si="45"/>
        <v>0</v>
      </c>
      <c r="N346" s="122">
        <v>4.0000000000000002E-4</v>
      </c>
      <c r="O346" s="122">
        <f t="shared" si="46"/>
        <v>0</v>
      </c>
      <c r="P346" s="122">
        <v>0</v>
      </c>
      <c r="Q346" s="122">
        <f t="shared" si="47"/>
        <v>0</v>
      </c>
      <c r="R346" s="122" t="s">
        <v>160</v>
      </c>
      <c r="S346" s="122" t="s">
        <v>124</v>
      </c>
      <c r="T346" s="122" t="s">
        <v>125</v>
      </c>
      <c r="U346" s="122">
        <v>0</v>
      </c>
      <c r="V346" s="122">
        <f t="shared" si="48"/>
        <v>0</v>
      </c>
      <c r="W346" s="122"/>
      <c r="X346" s="122" t="s">
        <v>154</v>
      </c>
      <c r="Y346" s="117"/>
      <c r="Z346" s="117"/>
      <c r="AA346" s="117"/>
      <c r="AB346" s="117"/>
      <c r="AC346" s="117"/>
      <c r="AD346" s="117"/>
      <c r="AE346" s="117"/>
      <c r="AF346" s="117"/>
      <c r="AG346" s="117" t="s">
        <v>339</v>
      </c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</row>
    <row r="347" spans="1:60" outlineLevel="1" x14ac:dyDescent="0.25">
      <c r="A347" s="138">
        <v>193</v>
      </c>
      <c r="B347" s="139" t="s">
        <v>628</v>
      </c>
      <c r="C347" s="147" t="s">
        <v>629</v>
      </c>
      <c r="D347" s="140" t="s">
        <v>143</v>
      </c>
      <c r="E347" s="141">
        <v>1</v>
      </c>
      <c r="F347" s="142"/>
      <c r="G347" s="143">
        <f t="shared" si="42"/>
        <v>0</v>
      </c>
      <c r="H347" s="122">
        <v>943</v>
      </c>
      <c r="I347" s="122">
        <f t="shared" si="43"/>
        <v>943</v>
      </c>
      <c r="J347" s="122">
        <v>0</v>
      </c>
      <c r="K347" s="122">
        <f t="shared" si="44"/>
        <v>0</v>
      </c>
      <c r="L347" s="122">
        <v>15</v>
      </c>
      <c r="M347" s="122">
        <f t="shared" si="45"/>
        <v>0</v>
      </c>
      <c r="N347" s="122">
        <v>5.0000000000000001E-4</v>
      </c>
      <c r="O347" s="122">
        <f t="shared" si="46"/>
        <v>0</v>
      </c>
      <c r="P347" s="122">
        <v>0</v>
      </c>
      <c r="Q347" s="122">
        <f t="shared" si="47"/>
        <v>0</v>
      </c>
      <c r="R347" s="122" t="s">
        <v>160</v>
      </c>
      <c r="S347" s="122" t="s">
        <v>124</v>
      </c>
      <c r="T347" s="122" t="s">
        <v>125</v>
      </c>
      <c r="U347" s="122">
        <v>0</v>
      </c>
      <c r="V347" s="122">
        <f t="shared" si="48"/>
        <v>0</v>
      </c>
      <c r="W347" s="122"/>
      <c r="X347" s="122" t="s">
        <v>154</v>
      </c>
      <c r="Y347" s="117"/>
      <c r="Z347" s="117"/>
      <c r="AA347" s="117"/>
      <c r="AB347" s="117"/>
      <c r="AC347" s="117"/>
      <c r="AD347" s="117"/>
      <c r="AE347" s="117"/>
      <c r="AF347" s="117"/>
      <c r="AG347" s="117" t="s">
        <v>155</v>
      </c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</row>
    <row r="348" spans="1:60" outlineLevel="1" x14ac:dyDescent="0.25">
      <c r="A348" s="138">
        <v>194</v>
      </c>
      <c r="B348" s="139" t="s">
        <v>630</v>
      </c>
      <c r="C348" s="147" t="s">
        <v>631</v>
      </c>
      <c r="D348" s="140" t="s">
        <v>123</v>
      </c>
      <c r="E348" s="141">
        <v>30</v>
      </c>
      <c r="F348" s="142"/>
      <c r="G348" s="143">
        <f t="shared" si="42"/>
        <v>0</v>
      </c>
      <c r="H348" s="122">
        <v>12</v>
      </c>
      <c r="I348" s="122">
        <f t="shared" si="43"/>
        <v>360</v>
      </c>
      <c r="J348" s="122">
        <v>0</v>
      </c>
      <c r="K348" s="122">
        <f t="shared" si="44"/>
        <v>0</v>
      </c>
      <c r="L348" s="122">
        <v>15</v>
      </c>
      <c r="M348" s="122">
        <f t="shared" si="45"/>
        <v>0</v>
      </c>
      <c r="N348" s="122">
        <v>1</v>
      </c>
      <c r="O348" s="122">
        <f t="shared" si="46"/>
        <v>30</v>
      </c>
      <c r="P348" s="122">
        <v>0</v>
      </c>
      <c r="Q348" s="122">
        <f t="shared" si="47"/>
        <v>0</v>
      </c>
      <c r="R348" s="122" t="s">
        <v>160</v>
      </c>
      <c r="S348" s="122" t="s">
        <v>124</v>
      </c>
      <c r="T348" s="122" t="s">
        <v>125</v>
      </c>
      <c r="U348" s="122">
        <v>0</v>
      </c>
      <c r="V348" s="122">
        <f t="shared" si="48"/>
        <v>0</v>
      </c>
      <c r="W348" s="122"/>
      <c r="X348" s="122" t="s">
        <v>154</v>
      </c>
      <c r="Y348" s="117"/>
      <c r="Z348" s="117"/>
      <c r="AA348" s="117"/>
      <c r="AB348" s="117"/>
      <c r="AC348" s="117"/>
      <c r="AD348" s="117"/>
      <c r="AE348" s="117"/>
      <c r="AF348" s="117"/>
      <c r="AG348" s="117" t="s">
        <v>339</v>
      </c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H348" s="117"/>
    </row>
    <row r="349" spans="1:60" x14ac:dyDescent="0.25">
      <c r="A349" s="126" t="s">
        <v>119</v>
      </c>
      <c r="B349" s="127" t="s">
        <v>92</v>
      </c>
      <c r="C349" s="144" t="s">
        <v>93</v>
      </c>
      <c r="D349" s="128"/>
      <c r="E349" s="129"/>
      <c r="F349" s="130"/>
      <c r="G349" s="131">
        <f>SUMIF(AG350:AG357,"&lt;&gt;NOR",G350:G357)</f>
        <v>0</v>
      </c>
      <c r="H349" s="125"/>
      <c r="I349" s="125">
        <f>SUM(I350:I357)</f>
        <v>0</v>
      </c>
      <c r="J349" s="125"/>
      <c r="K349" s="125">
        <f>SUM(K350:K357)</f>
        <v>5795.92</v>
      </c>
      <c r="L349" s="125"/>
      <c r="M349" s="125">
        <f>SUM(M350:M357)</f>
        <v>0</v>
      </c>
      <c r="N349" s="125"/>
      <c r="O349" s="125">
        <f>SUM(O350:O357)</f>
        <v>0</v>
      </c>
      <c r="P349" s="125"/>
      <c r="Q349" s="125">
        <f>SUM(Q350:Q357)</f>
        <v>0</v>
      </c>
      <c r="R349" s="125"/>
      <c r="S349" s="125"/>
      <c r="T349" s="125"/>
      <c r="U349" s="125"/>
      <c r="V349" s="125">
        <f>SUM(V350:V357)</f>
        <v>11.17</v>
      </c>
      <c r="W349" s="125"/>
      <c r="X349" s="125"/>
      <c r="AG349" t="s">
        <v>120</v>
      </c>
    </row>
    <row r="350" spans="1:60" outlineLevel="1" x14ac:dyDescent="0.25">
      <c r="A350" s="138">
        <v>195</v>
      </c>
      <c r="B350" s="139" t="s">
        <v>632</v>
      </c>
      <c r="C350" s="147" t="s">
        <v>633</v>
      </c>
      <c r="D350" s="140" t="s">
        <v>634</v>
      </c>
      <c r="E350" s="141">
        <v>3</v>
      </c>
      <c r="F350" s="142"/>
      <c r="G350" s="143">
        <f t="shared" ref="G350:G357" si="49">ROUND(E350*F350,2)</f>
        <v>0</v>
      </c>
      <c r="H350" s="122">
        <v>0</v>
      </c>
      <c r="I350" s="122">
        <f t="shared" ref="I350:I357" si="50">ROUND(E350*H350,2)</f>
        <v>0</v>
      </c>
      <c r="J350" s="122">
        <v>50.2</v>
      </c>
      <c r="K350" s="122">
        <f t="shared" ref="K350:K357" si="51">ROUND(E350*J350,2)</f>
        <v>150.6</v>
      </c>
      <c r="L350" s="122">
        <v>15</v>
      </c>
      <c r="M350" s="122">
        <f t="shared" ref="M350:M357" si="52">G350*(1+L350/100)</f>
        <v>0</v>
      </c>
      <c r="N350" s="122">
        <v>0</v>
      </c>
      <c r="O350" s="122">
        <f t="shared" ref="O350:O357" si="53">ROUND(E350*N350,2)</f>
        <v>0</v>
      </c>
      <c r="P350" s="122">
        <v>0</v>
      </c>
      <c r="Q350" s="122">
        <f t="shared" ref="Q350:Q357" si="54">ROUND(E350*P350,2)</f>
        <v>0</v>
      </c>
      <c r="R350" s="122"/>
      <c r="S350" s="122" t="s">
        <v>124</v>
      </c>
      <c r="T350" s="122" t="s">
        <v>125</v>
      </c>
      <c r="U350" s="122">
        <v>0</v>
      </c>
      <c r="V350" s="122">
        <f t="shared" ref="V350:V357" si="55">ROUND(E350*U350,2)</f>
        <v>0</v>
      </c>
      <c r="W350" s="122"/>
      <c r="X350" s="122" t="s">
        <v>126</v>
      </c>
      <c r="Y350" s="117"/>
      <c r="Z350" s="117"/>
      <c r="AA350" s="117"/>
      <c r="AB350" s="117"/>
      <c r="AC350" s="117"/>
      <c r="AD350" s="117"/>
      <c r="AE350" s="117"/>
      <c r="AF350" s="117"/>
      <c r="AG350" s="117" t="s">
        <v>127</v>
      </c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</row>
    <row r="351" spans="1:60" outlineLevel="1" x14ac:dyDescent="0.25">
      <c r="A351" s="138">
        <v>196</v>
      </c>
      <c r="B351" s="139" t="s">
        <v>635</v>
      </c>
      <c r="C351" s="147" t="s">
        <v>636</v>
      </c>
      <c r="D351" s="140" t="s">
        <v>123</v>
      </c>
      <c r="E351" s="141">
        <v>2.9199000000000002</v>
      </c>
      <c r="F351" s="142"/>
      <c r="G351" s="143">
        <f t="shared" si="49"/>
        <v>0</v>
      </c>
      <c r="H351" s="122">
        <v>0</v>
      </c>
      <c r="I351" s="122">
        <f t="shared" si="50"/>
        <v>0</v>
      </c>
      <c r="J351" s="122">
        <v>193</v>
      </c>
      <c r="K351" s="122">
        <f t="shared" si="51"/>
        <v>563.54</v>
      </c>
      <c r="L351" s="122">
        <v>15</v>
      </c>
      <c r="M351" s="122">
        <f t="shared" si="52"/>
        <v>0</v>
      </c>
      <c r="N351" s="122">
        <v>0</v>
      </c>
      <c r="O351" s="122">
        <f t="shared" si="53"/>
        <v>0</v>
      </c>
      <c r="P351" s="122">
        <v>0</v>
      </c>
      <c r="Q351" s="122">
        <f t="shared" si="54"/>
        <v>0</v>
      </c>
      <c r="R351" s="122"/>
      <c r="S351" s="122" t="s">
        <v>124</v>
      </c>
      <c r="T351" s="122" t="s">
        <v>125</v>
      </c>
      <c r="U351" s="122">
        <v>0.27700000000000002</v>
      </c>
      <c r="V351" s="122">
        <f t="shared" si="55"/>
        <v>0.81</v>
      </c>
      <c r="W351" s="122"/>
      <c r="X351" s="122" t="s">
        <v>637</v>
      </c>
      <c r="Y351" s="117"/>
      <c r="Z351" s="117"/>
      <c r="AA351" s="117"/>
      <c r="AB351" s="117"/>
      <c r="AC351" s="117"/>
      <c r="AD351" s="117"/>
      <c r="AE351" s="117"/>
      <c r="AF351" s="117"/>
      <c r="AG351" s="117" t="s">
        <v>638</v>
      </c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17"/>
      <c r="BE351" s="117"/>
      <c r="BF351" s="117"/>
      <c r="BG351" s="117"/>
      <c r="BH351" s="117"/>
    </row>
    <row r="352" spans="1:60" outlineLevel="1" x14ac:dyDescent="0.25">
      <c r="A352" s="138">
        <v>197</v>
      </c>
      <c r="B352" s="139" t="s">
        <v>639</v>
      </c>
      <c r="C352" s="147" t="s">
        <v>640</v>
      </c>
      <c r="D352" s="140" t="s">
        <v>123</v>
      </c>
      <c r="E352" s="141">
        <v>2.9199000000000002</v>
      </c>
      <c r="F352" s="142"/>
      <c r="G352" s="143">
        <f t="shared" si="49"/>
        <v>0</v>
      </c>
      <c r="H352" s="122">
        <v>0</v>
      </c>
      <c r="I352" s="122">
        <f t="shared" si="50"/>
        <v>0</v>
      </c>
      <c r="J352" s="122">
        <v>762</v>
      </c>
      <c r="K352" s="122">
        <f t="shared" si="51"/>
        <v>2224.96</v>
      </c>
      <c r="L352" s="122">
        <v>15</v>
      </c>
      <c r="M352" s="122">
        <f t="shared" si="52"/>
        <v>0</v>
      </c>
      <c r="N352" s="122">
        <v>0</v>
      </c>
      <c r="O352" s="122">
        <f t="shared" si="53"/>
        <v>0</v>
      </c>
      <c r="P352" s="122">
        <v>0</v>
      </c>
      <c r="Q352" s="122">
        <f t="shared" si="54"/>
        <v>0</v>
      </c>
      <c r="R352" s="122"/>
      <c r="S352" s="122" t="s">
        <v>124</v>
      </c>
      <c r="T352" s="122" t="s">
        <v>125</v>
      </c>
      <c r="U352" s="122">
        <v>2.0089999999999999</v>
      </c>
      <c r="V352" s="122">
        <f t="shared" si="55"/>
        <v>5.87</v>
      </c>
      <c r="W352" s="122"/>
      <c r="X352" s="122" t="s">
        <v>637</v>
      </c>
      <c r="Y352" s="117"/>
      <c r="Z352" s="117"/>
      <c r="AA352" s="117"/>
      <c r="AB352" s="117"/>
      <c r="AC352" s="117"/>
      <c r="AD352" s="117"/>
      <c r="AE352" s="117"/>
      <c r="AF352" s="117"/>
      <c r="AG352" s="117" t="s">
        <v>638</v>
      </c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</row>
    <row r="353" spans="1:60" outlineLevel="1" x14ac:dyDescent="0.25">
      <c r="A353" s="138">
        <v>198</v>
      </c>
      <c r="B353" s="139" t="s">
        <v>641</v>
      </c>
      <c r="C353" s="147" t="s">
        <v>642</v>
      </c>
      <c r="D353" s="140" t="s">
        <v>123</v>
      </c>
      <c r="E353" s="141">
        <v>2.9199000000000002</v>
      </c>
      <c r="F353" s="142"/>
      <c r="G353" s="143">
        <f t="shared" si="49"/>
        <v>0</v>
      </c>
      <c r="H353" s="122">
        <v>0</v>
      </c>
      <c r="I353" s="122">
        <f t="shared" si="50"/>
        <v>0</v>
      </c>
      <c r="J353" s="122">
        <v>256.5</v>
      </c>
      <c r="K353" s="122">
        <f t="shared" si="51"/>
        <v>748.95</v>
      </c>
      <c r="L353" s="122">
        <v>15</v>
      </c>
      <c r="M353" s="122">
        <f t="shared" si="52"/>
        <v>0</v>
      </c>
      <c r="N353" s="122">
        <v>0</v>
      </c>
      <c r="O353" s="122">
        <f t="shared" si="53"/>
        <v>0</v>
      </c>
      <c r="P353" s="122">
        <v>0</v>
      </c>
      <c r="Q353" s="122">
        <f t="shared" si="54"/>
        <v>0</v>
      </c>
      <c r="R353" s="122"/>
      <c r="S353" s="122" t="s">
        <v>124</v>
      </c>
      <c r="T353" s="122" t="s">
        <v>125</v>
      </c>
      <c r="U353" s="122">
        <v>0.49</v>
      </c>
      <c r="V353" s="122">
        <f t="shared" si="55"/>
        <v>1.43</v>
      </c>
      <c r="W353" s="122"/>
      <c r="X353" s="122" t="s">
        <v>637</v>
      </c>
      <c r="Y353" s="117"/>
      <c r="Z353" s="117"/>
      <c r="AA353" s="117"/>
      <c r="AB353" s="117"/>
      <c r="AC353" s="117"/>
      <c r="AD353" s="117"/>
      <c r="AE353" s="117"/>
      <c r="AF353" s="117"/>
      <c r="AG353" s="117" t="s">
        <v>638</v>
      </c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H353" s="117"/>
    </row>
    <row r="354" spans="1:60" outlineLevel="1" x14ac:dyDescent="0.25">
      <c r="A354" s="138">
        <v>199</v>
      </c>
      <c r="B354" s="139" t="s">
        <v>643</v>
      </c>
      <c r="C354" s="147" t="s">
        <v>644</v>
      </c>
      <c r="D354" s="140" t="s">
        <v>123</v>
      </c>
      <c r="E354" s="141">
        <v>2.9199000000000002</v>
      </c>
      <c r="F354" s="142"/>
      <c r="G354" s="143">
        <f t="shared" si="49"/>
        <v>0</v>
      </c>
      <c r="H354" s="122">
        <v>0</v>
      </c>
      <c r="I354" s="122">
        <f t="shared" si="50"/>
        <v>0</v>
      </c>
      <c r="J354" s="122">
        <v>24.6</v>
      </c>
      <c r="K354" s="122">
        <f t="shared" si="51"/>
        <v>71.83</v>
      </c>
      <c r="L354" s="122">
        <v>15</v>
      </c>
      <c r="M354" s="122">
        <f t="shared" si="52"/>
        <v>0</v>
      </c>
      <c r="N354" s="122">
        <v>0</v>
      </c>
      <c r="O354" s="122">
        <f t="shared" si="53"/>
        <v>0</v>
      </c>
      <c r="P354" s="122">
        <v>0</v>
      </c>
      <c r="Q354" s="122">
        <f t="shared" si="54"/>
        <v>0</v>
      </c>
      <c r="R354" s="122"/>
      <c r="S354" s="122" t="s">
        <v>124</v>
      </c>
      <c r="T354" s="122" t="s">
        <v>125</v>
      </c>
      <c r="U354" s="122">
        <v>0</v>
      </c>
      <c r="V354" s="122">
        <f t="shared" si="55"/>
        <v>0</v>
      </c>
      <c r="W354" s="122"/>
      <c r="X354" s="122" t="s">
        <v>637</v>
      </c>
      <c r="Y354" s="117"/>
      <c r="Z354" s="117"/>
      <c r="AA354" s="117"/>
      <c r="AB354" s="117"/>
      <c r="AC354" s="117"/>
      <c r="AD354" s="117"/>
      <c r="AE354" s="117"/>
      <c r="AF354" s="117"/>
      <c r="AG354" s="117" t="s">
        <v>638</v>
      </c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H354" s="117"/>
    </row>
    <row r="355" spans="1:60" outlineLevel="1" x14ac:dyDescent="0.25">
      <c r="A355" s="138">
        <v>200</v>
      </c>
      <c r="B355" s="139" t="s">
        <v>645</v>
      </c>
      <c r="C355" s="147" t="s">
        <v>646</v>
      </c>
      <c r="D355" s="140" t="s">
        <v>123</v>
      </c>
      <c r="E355" s="141">
        <v>2.9199000000000002</v>
      </c>
      <c r="F355" s="142"/>
      <c r="G355" s="143">
        <f t="shared" si="49"/>
        <v>0</v>
      </c>
      <c r="H355" s="122">
        <v>0</v>
      </c>
      <c r="I355" s="122">
        <f t="shared" si="50"/>
        <v>0</v>
      </c>
      <c r="J355" s="122">
        <v>357.5</v>
      </c>
      <c r="K355" s="122">
        <f t="shared" si="51"/>
        <v>1043.8599999999999</v>
      </c>
      <c r="L355" s="122">
        <v>15</v>
      </c>
      <c r="M355" s="122">
        <f t="shared" si="52"/>
        <v>0</v>
      </c>
      <c r="N355" s="122">
        <v>0</v>
      </c>
      <c r="O355" s="122">
        <f t="shared" si="53"/>
        <v>0</v>
      </c>
      <c r="P355" s="122">
        <v>0</v>
      </c>
      <c r="Q355" s="122">
        <f t="shared" si="54"/>
        <v>0</v>
      </c>
      <c r="R355" s="122"/>
      <c r="S355" s="122" t="s">
        <v>124</v>
      </c>
      <c r="T355" s="122" t="s">
        <v>125</v>
      </c>
      <c r="U355" s="122">
        <v>0.94199999999999995</v>
      </c>
      <c r="V355" s="122">
        <f t="shared" si="55"/>
        <v>2.75</v>
      </c>
      <c r="W355" s="122"/>
      <c r="X355" s="122" t="s">
        <v>637</v>
      </c>
      <c r="Y355" s="117"/>
      <c r="Z355" s="117"/>
      <c r="AA355" s="117"/>
      <c r="AB355" s="117"/>
      <c r="AC355" s="117"/>
      <c r="AD355" s="117"/>
      <c r="AE355" s="117"/>
      <c r="AF355" s="117"/>
      <c r="AG355" s="117" t="s">
        <v>638</v>
      </c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</row>
    <row r="356" spans="1:60" outlineLevel="1" x14ac:dyDescent="0.25">
      <c r="A356" s="138">
        <v>201</v>
      </c>
      <c r="B356" s="139" t="s">
        <v>647</v>
      </c>
      <c r="C356" s="147" t="s">
        <v>648</v>
      </c>
      <c r="D356" s="140" t="s">
        <v>123</v>
      </c>
      <c r="E356" s="141">
        <v>2.9199000000000002</v>
      </c>
      <c r="F356" s="142"/>
      <c r="G356" s="143">
        <f t="shared" si="49"/>
        <v>0</v>
      </c>
      <c r="H356" s="122">
        <v>0</v>
      </c>
      <c r="I356" s="122">
        <f t="shared" si="50"/>
        <v>0</v>
      </c>
      <c r="J356" s="122">
        <v>39.799999999999997</v>
      </c>
      <c r="K356" s="122">
        <f t="shared" si="51"/>
        <v>116.21</v>
      </c>
      <c r="L356" s="122">
        <v>15</v>
      </c>
      <c r="M356" s="122">
        <f t="shared" si="52"/>
        <v>0</v>
      </c>
      <c r="N356" s="122">
        <v>0</v>
      </c>
      <c r="O356" s="122">
        <f t="shared" si="53"/>
        <v>0</v>
      </c>
      <c r="P356" s="122">
        <v>0</v>
      </c>
      <c r="Q356" s="122">
        <f t="shared" si="54"/>
        <v>0</v>
      </c>
      <c r="R356" s="122"/>
      <c r="S356" s="122" t="s">
        <v>124</v>
      </c>
      <c r="T356" s="122" t="s">
        <v>125</v>
      </c>
      <c r="U356" s="122">
        <v>0.105</v>
      </c>
      <c r="V356" s="122">
        <f t="shared" si="55"/>
        <v>0.31</v>
      </c>
      <c r="W356" s="122"/>
      <c r="X356" s="122" t="s">
        <v>637</v>
      </c>
      <c r="Y356" s="117"/>
      <c r="Z356" s="117"/>
      <c r="AA356" s="117"/>
      <c r="AB356" s="117"/>
      <c r="AC356" s="117"/>
      <c r="AD356" s="117"/>
      <c r="AE356" s="117"/>
      <c r="AF356" s="117"/>
      <c r="AG356" s="117" t="s">
        <v>638</v>
      </c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17"/>
      <c r="BE356" s="117"/>
      <c r="BF356" s="117"/>
      <c r="BG356" s="117"/>
      <c r="BH356" s="117"/>
    </row>
    <row r="357" spans="1:60" outlineLevel="1" x14ac:dyDescent="0.25">
      <c r="A357" s="132">
        <v>202</v>
      </c>
      <c r="B357" s="133" t="s">
        <v>649</v>
      </c>
      <c r="C357" s="145" t="s">
        <v>650</v>
      </c>
      <c r="D357" s="134" t="s">
        <v>123</v>
      </c>
      <c r="E357" s="135">
        <v>2.9199000000000002</v>
      </c>
      <c r="F357" s="136"/>
      <c r="G357" s="137">
        <f t="shared" si="49"/>
        <v>0</v>
      </c>
      <c r="H357" s="122">
        <v>0</v>
      </c>
      <c r="I357" s="122">
        <f t="shared" si="50"/>
        <v>0</v>
      </c>
      <c r="J357" s="122">
        <v>300</v>
      </c>
      <c r="K357" s="122">
        <f t="shared" si="51"/>
        <v>875.97</v>
      </c>
      <c r="L357" s="122">
        <v>15</v>
      </c>
      <c r="M357" s="122">
        <f t="shared" si="52"/>
        <v>0</v>
      </c>
      <c r="N357" s="122">
        <v>0</v>
      </c>
      <c r="O357" s="122">
        <f t="shared" si="53"/>
        <v>0</v>
      </c>
      <c r="P357" s="122">
        <v>0</v>
      </c>
      <c r="Q357" s="122">
        <f t="shared" si="54"/>
        <v>0</v>
      </c>
      <c r="R357" s="122"/>
      <c r="S357" s="122" t="s">
        <v>651</v>
      </c>
      <c r="T357" s="122" t="s">
        <v>125</v>
      </c>
      <c r="U357" s="122">
        <v>0</v>
      </c>
      <c r="V357" s="122">
        <f t="shared" si="55"/>
        <v>0</v>
      </c>
      <c r="W357" s="122"/>
      <c r="X357" s="122" t="s">
        <v>637</v>
      </c>
      <c r="Y357" s="117"/>
      <c r="Z357" s="117"/>
      <c r="AA357" s="117"/>
      <c r="AB357" s="117"/>
      <c r="AC357" s="117"/>
      <c r="AD357" s="117"/>
      <c r="AE357" s="117"/>
      <c r="AF357" s="117"/>
      <c r="AG357" s="117" t="s">
        <v>638</v>
      </c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X357" s="117"/>
      <c r="AY357" s="117"/>
      <c r="AZ357" s="117"/>
      <c r="BA357" s="117"/>
      <c r="BB357" s="117"/>
      <c r="BC357" s="117"/>
      <c r="BD357" s="117"/>
      <c r="BE357" s="117"/>
      <c r="BF357" s="117"/>
      <c r="BG357" s="117"/>
      <c r="BH357" s="117"/>
    </row>
    <row r="358" spans="1:60" x14ac:dyDescent="0.25">
      <c r="A358" s="3"/>
      <c r="B358" s="4"/>
      <c r="C358" s="148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AE358">
        <v>15</v>
      </c>
      <c r="AF358">
        <v>21</v>
      </c>
      <c r="AG358" t="s">
        <v>106</v>
      </c>
    </row>
    <row r="359" spans="1:60" x14ac:dyDescent="0.25">
      <c r="C359" s="149"/>
      <c r="D359" s="10"/>
      <c r="AG359" t="s">
        <v>652</v>
      </c>
    </row>
    <row r="360" spans="1:60" x14ac:dyDescent="0.25">
      <c r="D360" s="10"/>
    </row>
    <row r="361" spans="1:60" x14ac:dyDescent="0.25">
      <c r="D361" s="10"/>
    </row>
    <row r="362" spans="1:60" x14ac:dyDescent="0.25">
      <c r="D362" s="10"/>
    </row>
    <row r="363" spans="1:60" x14ac:dyDescent="0.25">
      <c r="D363" s="10"/>
    </row>
    <row r="364" spans="1:60" x14ac:dyDescent="0.25">
      <c r="D364" s="10"/>
    </row>
    <row r="365" spans="1:60" x14ac:dyDescent="0.25">
      <c r="D365" s="10"/>
    </row>
    <row r="366" spans="1:60" x14ac:dyDescent="0.25">
      <c r="D366" s="10"/>
    </row>
    <row r="367" spans="1:60" x14ac:dyDescent="0.25">
      <c r="D367" s="10"/>
    </row>
    <row r="368" spans="1:60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357" xr:uid="{8EADA37A-AA31-450F-944A-03218C57CEE3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oadresa</vt:lpstr>
      <vt:lpstr>Stavba!Objednatel</vt:lpstr>
      <vt:lpstr>Stavba!Objekt</vt:lpstr>
      <vt:lpstr>'01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2023-01-04T16:03:12Z</dcterms:modified>
</cp:coreProperties>
</file>