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441DD83B-7E4D-440E-A16E-5CC0B841CF4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_xlnm._FilterDatabase" localSheetId="3" hidden="1">'SO 01 Pol'!$A$9:$V$482</definedName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Pol'!$A$1:$X$484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3" i="12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8" i="12"/>
  <c r="M28" i="12" s="1"/>
  <c r="I28" i="12"/>
  <c r="I27" i="12" s="1"/>
  <c r="K28" i="12"/>
  <c r="O28" i="12"/>
  <c r="Q28" i="12"/>
  <c r="V28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43" i="12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52" i="12"/>
  <c r="M52" i="12" s="1"/>
  <c r="I52" i="12"/>
  <c r="K52" i="12"/>
  <c r="O52" i="12"/>
  <c r="Q52" i="12"/>
  <c r="V52" i="12"/>
  <c r="G70" i="12"/>
  <c r="I70" i="12"/>
  <c r="K70" i="12"/>
  <c r="M70" i="12"/>
  <c r="O70" i="12"/>
  <c r="Q70" i="12"/>
  <c r="V70" i="12"/>
  <c r="G74" i="12"/>
  <c r="M74" i="12" s="1"/>
  <c r="I74" i="12"/>
  <c r="K74" i="12"/>
  <c r="O74" i="12"/>
  <c r="Q74" i="12"/>
  <c r="V74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4" i="12"/>
  <c r="I84" i="12"/>
  <c r="K84" i="12"/>
  <c r="O84" i="12"/>
  <c r="Q84" i="12"/>
  <c r="Q83" i="12" s="1"/>
  <c r="V84" i="12"/>
  <c r="G89" i="12"/>
  <c r="I89" i="12"/>
  <c r="K89" i="12"/>
  <c r="M89" i="12"/>
  <c r="O89" i="12"/>
  <c r="O83" i="12" s="1"/>
  <c r="Q89" i="12"/>
  <c r="V89" i="12"/>
  <c r="V83" i="12" s="1"/>
  <c r="G95" i="12"/>
  <c r="I95" i="12"/>
  <c r="I94" i="12" s="1"/>
  <c r="K95" i="12"/>
  <c r="M95" i="12"/>
  <c r="O95" i="12"/>
  <c r="Q95" i="12"/>
  <c r="V95" i="12"/>
  <c r="G102" i="12"/>
  <c r="G94" i="12" s="1"/>
  <c r="I102" i="12"/>
  <c r="K102" i="12"/>
  <c r="O102" i="12"/>
  <c r="Q102" i="12"/>
  <c r="V102" i="12"/>
  <c r="G107" i="12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6" i="12"/>
  <c r="M126" i="12" s="1"/>
  <c r="I126" i="12"/>
  <c r="K126" i="12"/>
  <c r="O126" i="12"/>
  <c r="Q126" i="12"/>
  <c r="V126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50" i="12"/>
  <c r="M150" i="12" s="1"/>
  <c r="I150" i="12"/>
  <c r="K150" i="12"/>
  <c r="O150" i="12"/>
  <c r="Q150" i="12"/>
  <c r="V150" i="12"/>
  <c r="G154" i="12"/>
  <c r="M154" i="12" s="1"/>
  <c r="M153" i="12" s="1"/>
  <c r="I154" i="12"/>
  <c r="I153" i="12" s="1"/>
  <c r="K154" i="12"/>
  <c r="K153" i="12" s="1"/>
  <c r="O154" i="12"/>
  <c r="O153" i="12" s="1"/>
  <c r="Q154" i="12"/>
  <c r="Q153" i="12" s="1"/>
  <c r="V154" i="12"/>
  <c r="V153" i="12" s="1"/>
  <c r="O155" i="12"/>
  <c r="G156" i="12"/>
  <c r="M156" i="12" s="1"/>
  <c r="I156" i="12"/>
  <c r="K156" i="12"/>
  <c r="O156" i="12"/>
  <c r="Q156" i="12"/>
  <c r="V156" i="12"/>
  <c r="G159" i="12"/>
  <c r="G155" i="12" s="1"/>
  <c r="I159" i="12"/>
  <c r="K159" i="12"/>
  <c r="O159" i="12"/>
  <c r="Q159" i="12"/>
  <c r="V159" i="12"/>
  <c r="G163" i="12"/>
  <c r="M163" i="12" s="1"/>
  <c r="I163" i="12"/>
  <c r="K163" i="12"/>
  <c r="O163" i="12"/>
  <c r="Q163" i="12"/>
  <c r="V163" i="12"/>
  <c r="G165" i="12"/>
  <c r="M165" i="12" s="1"/>
  <c r="M164" i="12" s="1"/>
  <c r="I165" i="12"/>
  <c r="I164" i="12" s="1"/>
  <c r="K165" i="12"/>
  <c r="K164" i="12" s="1"/>
  <c r="O165" i="12"/>
  <c r="O164" i="12" s="1"/>
  <c r="Q165" i="12"/>
  <c r="Q164" i="12" s="1"/>
  <c r="V165" i="12"/>
  <c r="V164" i="12" s="1"/>
  <c r="G167" i="12"/>
  <c r="M167" i="12" s="1"/>
  <c r="I167" i="12"/>
  <c r="K167" i="12"/>
  <c r="O167" i="12"/>
  <c r="Q167" i="12"/>
  <c r="V167" i="12"/>
  <c r="G168" i="12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I177" i="12"/>
  <c r="K177" i="12"/>
  <c r="M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1" i="12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1" i="12"/>
  <c r="M231" i="12" s="1"/>
  <c r="I231" i="12"/>
  <c r="K231" i="12"/>
  <c r="O231" i="12"/>
  <c r="O230" i="12" s="1"/>
  <c r="Q231" i="12"/>
  <c r="V231" i="12"/>
  <c r="G232" i="12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61" i="12"/>
  <c r="M261" i="12" s="1"/>
  <c r="I261" i="12"/>
  <c r="K261" i="12"/>
  <c r="O261" i="12"/>
  <c r="Q261" i="12"/>
  <c r="V261" i="12"/>
  <c r="G263" i="12"/>
  <c r="M263" i="12" s="1"/>
  <c r="I263" i="12"/>
  <c r="K263" i="12"/>
  <c r="K262" i="12" s="1"/>
  <c r="O263" i="12"/>
  <c r="Q263" i="12"/>
  <c r="V263" i="12"/>
  <c r="V262" i="12" s="1"/>
  <c r="G265" i="12"/>
  <c r="M265" i="12" s="1"/>
  <c r="I265" i="12"/>
  <c r="K265" i="12"/>
  <c r="O265" i="12"/>
  <c r="Q265" i="12"/>
  <c r="V265" i="12"/>
  <c r="G267" i="12"/>
  <c r="I267" i="12"/>
  <c r="K267" i="12"/>
  <c r="O267" i="12"/>
  <c r="Q267" i="12"/>
  <c r="V267" i="12"/>
  <c r="G270" i="12"/>
  <c r="M270" i="12" s="1"/>
  <c r="I270" i="12"/>
  <c r="K270" i="12"/>
  <c r="O270" i="12"/>
  <c r="Q270" i="12"/>
  <c r="V270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77" i="12"/>
  <c r="M277" i="12" s="1"/>
  <c r="I277" i="12"/>
  <c r="K277" i="12"/>
  <c r="O277" i="12"/>
  <c r="Q277" i="12"/>
  <c r="V277" i="12"/>
  <c r="G280" i="12"/>
  <c r="M280" i="12" s="1"/>
  <c r="I280" i="12"/>
  <c r="K280" i="12"/>
  <c r="O280" i="12"/>
  <c r="Q280" i="12"/>
  <c r="V280" i="12"/>
  <c r="G283" i="12"/>
  <c r="M283" i="12" s="1"/>
  <c r="I283" i="12"/>
  <c r="K283" i="12"/>
  <c r="O283" i="12"/>
  <c r="Q283" i="12"/>
  <c r="V283" i="12"/>
  <c r="G286" i="12"/>
  <c r="M286" i="12" s="1"/>
  <c r="I286" i="12"/>
  <c r="K286" i="12"/>
  <c r="O286" i="12"/>
  <c r="Q286" i="12"/>
  <c r="V286" i="12"/>
  <c r="G289" i="12"/>
  <c r="M289" i="12" s="1"/>
  <c r="I289" i="12"/>
  <c r="K289" i="12"/>
  <c r="O289" i="12"/>
  <c r="Q289" i="12"/>
  <c r="V289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1" i="12"/>
  <c r="M301" i="12" s="1"/>
  <c r="I301" i="12"/>
  <c r="K301" i="12"/>
  <c r="O301" i="12"/>
  <c r="Q301" i="12"/>
  <c r="V301" i="12"/>
  <c r="G304" i="12"/>
  <c r="M304" i="12" s="1"/>
  <c r="I304" i="12"/>
  <c r="K304" i="12"/>
  <c r="O304" i="12"/>
  <c r="Q304" i="12"/>
  <c r="V304" i="12"/>
  <c r="G306" i="12"/>
  <c r="I306" i="12"/>
  <c r="K306" i="12"/>
  <c r="M306" i="12"/>
  <c r="O306" i="12"/>
  <c r="Q306" i="12"/>
  <c r="V306" i="12"/>
  <c r="G309" i="12"/>
  <c r="M309" i="12" s="1"/>
  <c r="I309" i="12"/>
  <c r="K309" i="12"/>
  <c r="O309" i="12"/>
  <c r="Q309" i="12"/>
  <c r="V309" i="12"/>
  <c r="G312" i="12"/>
  <c r="M312" i="12" s="1"/>
  <c r="I312" i="12"/>
  <c r="K312" i="12"/>
  <c r="O312" i="12"/>
  <c r="Q312" i="12"/>
  <c r="V312" i="12"/>
  <c r="G315" i="12"/>
  <c r="M315" i="12" s="1"/>
  <c r="I315" i="12"/>
  <c r="K315" i="12"/>
  <c r="O315" i="12"/>
  <c r="Q315" i="12"/>
  <c r="V315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7" i="12"/>
  <c r="M327" i="12" s="1"/>
  <c r="I327" i="12"/>
  <c r="K327" i="12"/>
  <c r="O327" i="12"/>
  <c r="Q327" i="12"/>
  <c r="V327" i="12"/>
  <c r="G330" i="12"/>
  <c r="M330" i="12" s="1"/>
  <c r="I330" i="12"/>
  <c r="K330" i="12"/>
  <c r="O330" i="12"/>
  <c r="Q330" i="12"/>
  <c r="V330" i="12"/>
  <c r="G333" i="12"/>
  <c r="M333" i="12" s="1"/>
  <c r="I333" i="12"/>
  <c r="K333" i="12"/>
  <c r="O333" i="12"/>
  <c r="Q333" i="12"/>
  <c r="V333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O338" i="12"/>
  <c r="Q338" i="12"/>
  <c r="V338" i="12"/>
  <c r="G344" i="12"/>
  <c r="M344" i="12" s="1"/>
  <c r="I344" i="12"/>
  <c r="K344" i="12"/>
  <c r="O344" i="12"/>
  <c r="Q344" i="12"/>
  <c r="V344" i="12"/>
  <c r="G345" i="12"/>
  <c r="M345" i="12" s="1"/>
  <c r="I345" i="12"/>
  <c r="K345" i="12"/>
  <c r="O345" i="12"/>
  <c r="Q345" i="12"/>
  <c r="V345" i="12"/>
  <c r="G348" i="12"/>
  <c r="M348" i="12" s="1"/>
  <c r="I348" i="12"/>
  <c r="K348" i="12"/>
  <c r="O348" i="12"/>
  <c r="Q348" i="12"/>
  <c r="V348" i="12"/>
  <c r="G350" i="12"/>
  <c r="M350" i="12" s="1"/>
  <c r="I350" i="12"/>
  <c r="K350" i="12"/>
  <c r="O350" i="12"/>
  <c r="Q350" i="12"/>
  <c r="V350" i="12"/>
  <c r="G354" i="12"/>
  <c r="I354" i="12"/>
  <c r="K354" i="12"/>
  <c r="O354" i="12"/>
  <c r="Q354" i="12"/>
  <c r="V354" i="12"/>
  <c r="G358" i="12"/>
  <c r="I358" i="12"/>
  <c r="K358" i="12"/>
  <c r="M358" i="12"/>
  <c r="O358" i="12"/>
  <c r="Q358" i="12"/>
  <c r="V358" i="12"/>
  <c r="G362" i="12"/>
  <c r="M362" i="12" s="1"/>
  <c r="I362" i="12"/>
  <c r="K362" i="12"/>
  <c r="O362" i="12"/>
  <c r="Q362" i="12"/>
  <c r="V362" i="12"/>
  <c r="G366" i="12"/>
  <c r="M366" i="12" s="1"/>
  <c r="I366" i="12"/>
  <c r="K366" i="12"/>
  <c r="O366" i="12"/>
  <c r="Q366" i="12"/>
  <c r="V366" i="12"/>
  <c r="G369" i="12"/>
  <c r="M369" i="12" s="1"/>
  <c r="I369" i="12"/>
  <c r="K369" i="12"/>
  <c r="O369" i="12"/>
  <c r="Q369" i="12"/>
  <c r="V369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9" i="12"/>
  <c r="I379" i="12"/>
  <c r="K379" i="12"/>
  <c r="K378" i="12" s="1"/>
  <c r="O379" i="12"/>
  <c r="Q379" i="12"/>
  <c r="Q378" i="12" s="1"/>
  <c r="V379" i="12"/>
  <c r="G381" i="12"/>
  <c r="M381" i="12" s="1"/>
  <c r="I381" i="12"/>
  <c r="K381" i="12"/>
  <c r="O381" i="12"/>
  <c r="Q381" i="12"/>
  <c r="V381" i="12"/>
  <c r="G386" i="12"/>
  <c r="M386" i="12" s="1"/>
  <c r="I386" i="12"/>
  <c r="K386" i="12"/>
  <c r="O386" i="12"/>
  <c r="Q386" i="12"/>
  <c r="V386" i="12"/>
  <c r="G400" i="12"/>
  <c r="M400" i="12" s="1"/>
  <c r="I400" i="12"/>
  <c r="K400" i="12"/>
  <c r="O400" i="12"/>
  <c r="Q400" i="12"/>
  <c r="V400" i="12"/>
  <c r="G403" i="12"/>
  <c r="M403" i="12" s="1"/>
  <c r="I403" i="12"/>
  <c r="K403" i="12"/>
  <c r="O403" i="12"/>
  <c r="Q403" i="12"/>
  <c r="V403" i="12"/>
  <c r="G419" i="12"/>
  <c r="M419" i="12" s="1"/>
  <c r="I419" i="12"/>
  <c r="K419" i="12"/>
  <c r="O419" i="12"/>
  <c r="Q419" i="12"/>
  <c r="V419" i="12"/>
  <c r="G427" i="12"/>
  <c r="G426" i="12" s="1"/>
  <c r="I427" i="12"/>
  <c r="I426" i="12" s="1"/>
  <c r="K427" i="12"/>
  <c r="K426" i="12" s="1"/>
  <c r="O427" i="12"/>
  <c r="O426" i="12" s="1"/>
  <c r="Q427" i="12"/>
  <c r="Q426" i="12" s="1"/>
  <c r="V427" i="12"/>
  <c r="V426" i="12" s="1"/>
  <c r="G432" i="12"/>
  <c r="M432" i="12" s="1"/>
  <c r="I432" i="12"/>
  <c r="K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M434" i="12" s="1"/>
  <c r="I434" i="12"/>
  <c r="K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2" i="12"/>
  <c r="M442" i="12" s="1"/>
  <c r="I442" i="12"/>
  <c r="K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M454" i="12" s="1"/>
  <c r="I454" i="12"/>
  <c r="K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I457" i="12"/>
  <c r="K457" i="12"/>
  <c r="M457" i="12"/>
  <c r="O457" i="12"/>
  <c r="Q457" i="12"/>
  <c r="V457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K460" i="12"/>
  <c r="G461" i="12"/>
  <c r="M461" i="12" s="1"/>
  <c r="I461" i="12"/>
  <c r="K461" i="12"/>
  <c r="O461" i="12"/>
  <c r="Q461" i="12"/>
  <c r="V461" i="12"/>
  <c r="G462" i="12"/>
  <c r="I462" i="12"/>
  <c r="K462" i="12"/>
  <c r="O462" i="12"/>
  <c r="Q462" i="12"/>
  <c r="V462" i="12"/>
  <c r="G463" i="12"/>
  <c r="M463" i="12" s="1"/>
  <c r="I463" i="12"/>
  <c r="K463" i="12"/>
  <c r="O463" i="12"/>
  <c r="O460" i="12" s="1"/>
  <c r="Q463" i="12"/>
  <c r="V463" i="12"/>
  <c r="G465" i="12"/>
  <c r="M465" i="12" s="1"/>
  <c r="I465" i="12"/>
  <c r="K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M469" i="12" s="1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471" i="12"/>
  <c r="M471" i="12" s="1"/>
  <c r="I471" i="12"/>
  <c r="K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75" i="12"/>
  <c r="M475" i="12" s="1"/>
  <c r="I475" i="12"/>
  <c r="K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I481" i="12"/>
  <c r="K481" i="12"/>
  <c r="M481" i="12"/>
  <c r="O481" i="12"/>
  <c r="Q481" i="12"/>
  <c r="V481" i="12"/>
  <c r="G482" i="12"/>
  <c r="M482" i="12" s="1"/>
  <c r="I482" i="12"/>
  <c r="K482" i="12"/>
  <c r="K474" i="12" s="1"/>
  <c r="O482" i="12"/>
  <c r="Q482" i="12"/>
  <c r="V482" i="12"/>
  <c r="F34" i="1"/>
  <c r="G34" i="1"/>
  <c r="H34" i="1"/>
  <c r="I34" i="1"/>
  <c r="J32" i="1" s="1"/>
  <c r="J20" i="1"/>
  <c r="J18" i="1"/>
  <c r="G30" i="1"/>
  <c r="F30" i="1"/>
  <c r="J15" i="1"/>
  <c r="J16" i="1"/>
  <c r="J17" i="1"/>
  <c r="J19" i="1"/>
  <c r="E16" i="1"/>
  <c r="E18" i="1"/>
  <c r="G27" i="12" l="1"/>
  <c r="M262" i="12"/>
  <c r="G266" i="12"/>
  <c r="G83" i="12"/>
  <c r="K27" i="12"/>
  <c r="G349" i="12"/>
  <c r="G230" i="12"/>
  <c r="M102" i="12"/>
  <c r="M94" i="12" s="1"/>
  <c r="Q460" i="12"/>
  <c r="V230" i="12"/>
  <c r="K464" i="12"/>
  <c r="I464" i="12"/>
  <c r="K174" i="12"/>
  <c r="V27" i="12"/>
  <c r="G8" i="12"/>
  <c r="Q385" i="12"/>
  <c r="O323" i="12"/>
  <c r="V94" i="12"/>
  <c r="O27" i="12"/>
  <c r="I378" i="12"/>
  <c r="G262" i="12"/>
  <c r="K166" i="12"/>
  <c r="M27" i="12"/>
  <c r="V460" i="12"/>
  <c r="I431" i="12"/>
  <c r="K349" i="12"/>
  <c r="I323" i="12"/>
  <c r="Q297" i="12"/>
  <c r="Q262" i="12"/>
  <c r="I234" i="12"/>
  <c r="Q230" i="12"/>
  <c r="O189" i="12"/>
  <c r="G189" i="12"/>
  <c r="Q166" i="12"/>
  <c r="Q155" i="12"/>
  <c r="O106" i="12"/>
  <c r="K94" i="12"/>
  <c r="I83" i="12"/>
  <c r="O234" i="12"/>
  <c r="Q199" i="12"/>
  <c r="Q474" i="12"/>
  <c r="G464" i="12"/>
  <c r="Q431" i="12"/>
  <c r="O385" i="12"/>
  <c r="G378" i="12"/>
  <c r="Q349" i="12"/>
  <c r="K323" i="12"/>
  <c r="O297" i="12"/>
  <c r="K234" i="12"/>
  <c r="V189" i="12"/>
  <c r="V166" i="12"/>
  <c r="G164" i="12"/>
  <c r="V155" i="12"/>
  <c r="G153" i="12"/>
  <c r="Q106" i="12"/>
  <c r="V32" i="12"/>
  <c r="O32" i="12"/>
  <c r="V8" i="12"/>
  <c r="G474" i="12"/>
  <c r="V474" i="12"/>
  <c r="V385" i="12"/>
  <c r="K385" i="12"/>
  <c r="I385" i="12"/>
  <c r="V349" i="12"/>
  <c r="V266" i="12"/>
  <c r="O262" i="12"/>
  <c r="O199" i="12"/>
  <c r="Q189" i="12"/>
  <c r="Q174" i="12"/>
  <c r="I106" i="12"/>
  <c r="Q32" i="12"/>
  <c r="Q464" i="12"/>
  <c r="I460" i="12"/>
  <c r="V323" i="12"/>
  <c r="V297" i="12"/>
  <c r="V199" i="12"/>
  <c r="K199" i="12"/>
  <c r="I199" i="12"/>
  <c r="V174" i="12"/>
  <c r="O166" i="12"/>
  <c r="K106" i="12"/>
  <c r="G106" i="12"/>
  <c r="K32" i="12"/>
  <c r="O8" i="12"/>
  <c r="O474" i="12"/>
  <c r="V431" i="12"/>
  <c r="G385" i="12"/>
  <c r="V378" i="12"/>
  <c r="Q323" i="12"/>
  <c r="K297" i="12"/>
  <c r="I297" i="12"/>
  <c r="Q266" i="12"/>
  <c r="O266" i="12"/>
  <c r="I262" i="12"/>
  <c r="Q234" i="12"/>
  <c r="K230" i="12"/>
  <c r="I230" i="12"/>
  <c r="I166" i="12"/>
  <c r="K155" i="12"/>
  <c r="I155" i="12"/>
  <c r="Q94" i="12"/>
  <c r="I32" i="12"/>
  <c r="Q8" i="12"/>
  <c r="K8" i="12"/>
  <c r="I474" i="12"/>
  <c r="G460" i="12"/>
  <c r="O349" i="12"/>
  <c r="I349" i="12"/>
  <c r="K266" i="12"/>
  <c r="V234" i="12"/>
  <c r="O174" i="12"/>
  <c r="K83" i="12"/>
  <c r="I8" i="12"/>
  <c r="V464" i="12"/>
  <c r="K431" i="12"/>
  <c r="O464" i="12"/>
  <c r="O431" i="12"/>
  <c r="O378" i="12"/>
  <c r="M323" i="12"/>
  <c r="I266" i="12"/>
  <c r="K189" i="12"/>
  <c r="I189" i="12"/>
  <c r="I174" i="12"/>
  <c r="G166" i="12"/>
  <c r="V106" i="12"/>
  <c r="O94" i="12"/>
  <c r="G32" i="12"/>
  <c r="Q27" i="12"/>
  <c r="J33" i="1"/>
  <c r="M385" i="12"/>
  <c r="M431" i="12"/>
  <c r="M199" i="12"/>
  <c r="M297" i="12"/>
  <c r="M166" i="12"/>
  <c r="M174" i="12"/>
  <c r="M464" i="12"/>
  <c r="M234" i="12"/>
  <c r="G431" i="12"/>
  <c r="G297" i="12"/>
  <c r="G199" i="12"/>
  <c r="M168" i="12"/>
  <c r="M107" i="12"/>
  <c r="M106" i="12" s="1"/>
  <c r="G323" i="12"/>
  <c r="G234" i="12"/>
  <c r="G174" i="12"/>
  <c r="M478" i="12"/>
  <c r="M474" i="12" s="1"/>
  <c r="M462" i="12"/>
  <c r="M460" i="12" s="1"/>
  <c r="M427" i="12"/>
  <c r="M426" i="12" s="1"/>
  <c r="M379" i="12"/>
  <c r="M378" i="12" s="1"/>
  <c r="M354" i="12"/>
  <c r="M349" i="12" s="1"/>
  <c r="M267" i="12"/>
  <c r="M266" i="12" s="1"/>
  <c r="M159" i="12"/>
  <c r="M155" i="12" s="1"/>
  <c r="M84" i="12"/>
  <c r="M83" i="12" s="1"/>
  <c r="M43" i="12"/>
  <c r="M32" i="12" s="1"/>
  <c r="M23" i="12"/>
  <c r="M8" i="12" s="1"/>
  <c r="M232" i="12"/>
  <c r="M230" i="12" s="1"/>
  <c r="M191" i="12"/>
  <c r="M189" i="12" s="1"/>
  <c r="J31" i="1"/>
  <c r="J34" i="1" s="1"/>
  <c r="G15" i="1" l="1"/>
  <c r="G16" i="1" l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A621685-9D8F-4B1B-A0DF-5353DACCA0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865A87B-AF43-4A88-BB19-3EFECD8ADD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<sst xmlns="http://schemas.openxmlformats.org/spreadsheetml/2006/main" count="2168" uniqueCount="693">
  <si>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</si>
  <si>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</si>
  <si>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</si>
  <si>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</si>
  <si>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</si>
  <si>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</si>
  <si>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</si>
  <si>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</si>
  <si>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</si>
  <si>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</si>
  <si>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</si>
  <si>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</si>
  <si>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</si>
  <si>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</si>
  <si>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</si>
  <si>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</si>
  <si>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</si>
  <si>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</si>
  <si>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</si>
  <si>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</si>
  <si>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</si>
  <si>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</si>
  <si>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</si>
  <si>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</si>
  <si>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</si>
  <si>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</si>
  <si>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</si>
  <si>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</si>
  <si>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</si>
  <si>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</si>
  <si>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</si>
  <si>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</si>
  <si>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</si>
  <si>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</si>
  <si>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</si>
  <si>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</si>
  <si>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</si>
  <si>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</si>
  <si>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Náměstí Minoritů 2 byt č.5</t>
  </si>
  <si>
    <t>SO</t>
  </si>
  <si>
    <t>Rekonstrukce bytu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</si>
  <si>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</si>
  <si>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</si>
  <si>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</si>
  <si>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</si>
  <si>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</si>
  <si>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</si>
  <si>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</si>
  <si>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</si>
  <si>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</si>
  <si>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</si>
  <si>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</si>
  <si>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</si>
  <si>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</si>
  <si>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</si>
  <si>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</si>
  <si>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</si>
  <si>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</si>
  <si>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</si>
  <si>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</si>
  <si>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</si>
  <si>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</si>
  <si>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</si>
  <si>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</si>
  <si>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</si>
  <si>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</si>
  <si>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</si>
  <si>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</si>
  <si>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</si>
  <si>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</si>
  <si>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</si>
  <si>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</si>
  <si>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</si>
  <si>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</si>
  <si>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</si>
  <si>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</si>
  <si>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</si>
  <si>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</si>
  <si>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</si>
  <si>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</si>
  <si>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</si>
  <si>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</si>
  <si>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</si>
  <si>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</si>
  <si>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</si>
  <si>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</si>
  <si>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</si>
  <si>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</si>
  <si>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</si>
  <si>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</si>
  <si>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</si>
  <si>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</si>
  <si>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</si>
  <si>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</si>
  <si>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</si>
  <si>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</si>
  <si>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</si>
  <si>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</si>
  <si>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</si>
  <si>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</si>
  <si>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</si>
  <si>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</si>
  <si>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</si>
  <si>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</si>
  <si>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</si>
  <si>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</si>
  <si>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</si>
  <si>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</si>
  <si>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</si>
  <si>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</si>
  <si>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</si>
  <si>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</si>
  <si>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</si>
  <si>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</si>
  <si>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</si>
  <si>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</si>
  <si>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</si>
  <si>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</si>
  <si>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</si>
  <si>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</si>
  <si>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</si>
  <si>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</si>
  <si>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</si>
  <si>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</si>
  <si>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</si>
  <si>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</si>
  <si>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340271610</t>
  </si>
  <si>
    <t xml:space="preserve">Zazdívka otvorů pl.do 4 m2, pórobet.tvár.,tl.10 cm </t>
  </si>
  <si>
    <t>m3</t>
  </si>
  <si>
    <t>RTS 21/ II</t>
  </si>
  <si>
    <t>Práce</t>
  </si>
  <si>
    <t>POL1_</t>
  </si>
  <si>
    <t>Dveře chodba : 0,6*2,0*0,1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</si>
  <si>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</si>
  <si>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</si>
  <si>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</si>
  <si>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</si>
  <si>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</si>
  <si>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</si>
  <si>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</si>
  <si>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</si>
  <si>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</si>
  <si>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</si>
  <si>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(3,3+1,4)*2,7</t>
  </si>
  <si>
    <t>342948111</t>
  </si>
  <si>
    <t>Ukotvení příček k cihel.konstr. kotvami na hmožd.</t>
  </si>
  <si>
    <t>m</t>
  </si>
  <si>
    <t>Nové jádro : 2,7*4</t>
  </si>
  <si>
    <t>Zazdívka dveří : 2,0*2</t>
  </si>
  <si>
    <t>346244313</t>
  </si>
  <si>
    <t>Obezdívky van a WC nádržek z desek Ytong tl.100 mm</t>
  </si>
  <si>
    <t>(1,6*2+0,5*2)*0,5</t>
  </si>
  <si>
    <t>342264098</t>
  </si>
  <si>
    <t>Příplatek k podhledu sádrokart. za plochu do 10 m2</t>
  </si>
  <si>
    <t>Chodba : 3,3*1,1</t>
  </si>
  <si>
    <t>Koupelna : 2,4*1,5</t>
  </si>
  <si>
    <t>Revizní dvířka 60x60 bílá - plast</t>
  </si>
  <si>
    <t>ks</t>
  </si>
  <si>
    <t>Vlastní</t>
  </si>
  <si>
    <t>Indiv</t>
  </si>
  <si>
    <t>Specifikace</t>
  </si>
  <si>
    <t>POL3_</t>
  </si>
  <si>
    <t>28349052</t>
  </si>
  <si>
    <t>Dvířka vanová 300 x 300 mm bílá - plast</t>
  </si>
  <si>
    <t>SPCM</t>
  </si>
  <si>
    <t>347013111RZ1</t>
  </si>
  <si>
    <t>Předstěna SDK,tl.75mm,1xoc.kce CD,1xRBI 12,5mm,izol bez dodávky izolace</t>
  </si>
  <si>
    <t>R-položka</t>
  </si>
  <si>
    <t>POL12_1</t>
  </si>
  <si>
    <t>WC : 0,9*2,7</t>
  </si>
  <si>
    <t>416021121</t>
  </si>
  <si>
    <t>Podhledy SDK, kovová.kce CD. 1x deska RB 12,5 mm</t>
  </si>
  <si>
    <t>416021123</t>
  </si>
  <si>
    <t>Podhledy SDK, kovová.kce CD. 1x deska RBI 12,5 mm</t>
  </si>
  <si>
    <t>Koupelna : 1,5*2,4</t>
  </si>
  <si>
    <t>602011141</t>
  </si>
  <si>
    <t>Štuk na stěnách vnitřní , ručně tloušťka vrstvy 4 mm</t>
  </si>
  <si>
    <t xml:space="preserve">Nové jádro : </t>
  </si>
  <si>
    <t>Kuchyň : 3,3*2,7</t>
  </si>
  <si>
    <t>WC : 1,0*2*2,7</t>
  </si>
  <si>
    <t>Koupelna : (1,4*2+2,4)*(2,7-2,0)</t>
  </si>
  <si>
    <t xml:space="preserve">Oprava po odstranění marmolitu : </t>
  </si>
  <si>
    <t>Kuchyň : (2,7+1,4)*2,7</t>
  </si>
  <si>
    <t>Chodba : (3,3*2+1,1*2)*2,0</t>
  </si>
  <si>
    <t>-0,6*2,0*3</t>
  </si>
  <si>
    <t>-0,8*2,0*3</t>
  </si>
  <si>
    <t>610991111</t>
  </si>
  <si>
    <t>Zakrývání výplní vnitřních otvorů, oken</t>
  </si>
  <si>
    <t>1,5*1,6+0,6*2,3</t>
  </si>
  <si>
    <t>1,5*1,6</t>
  </si>
  <si>
    <t>611421231</t>
  </si>
  <si>
    <t>Oprava váp.omítek stropů do 10% plochy - štukových</t>
  </si>
  <si>
    <t>Pokoj 1 : 5,0*3,7</t>
  </si>
  <si>
    <t>Pokoj 2 : 5,0*2,8</t>
  </si>
  <si>
    <t>Kuchyň : 2,7*3,3</t>
  </si>
  <si>
    <t>WC : 0,9*1,0</t>
  </si>
  <si>
    <t>612421331</t>
  </si>
  <si>
    <t>Oprava vápen.omítek stěn do 30 % pl. - štukových</t>
  </si>
  <si>
    <t>Chodba : (3,3*2+1,1*2)*2,7</t>
  </si>
  <si>
    <t>Pokoj 1 : (5,0*2+3,7*2)*2,7</t>
  </si>
  <si>
    <t>-0,7*2,0</t>
  </si>
  <si>
    <t>-0,8*2,0</t>
  </si>
  <si>
    <t>-(1,5*1,6+0,6*2,3)</t>
  </si>
  <si>
    <t>Pokoj 2 : (5,0*2+2,8*2)*2,7</t>
  </si>
  <si>
    <t>-1,5*1,6</t>
  </si>
  <si>
    <t>Kuchyň : (3,3+2,7*2)*2,7</t>
  </si>
  <si>
    <t>-0,6*2,0</t>
  </si>
  <si>
    <t>Koupelna : (2,4+1,4)*2,7</t>
  </si>
  <si>
    <t>612423531</t>
  </si>
  <si>
    <t>Omítka rýh stěn vápenná šířky do 15 cm, štuková</t>
  </si>
  <si>
    <t>8,0*0,07</t>
  </si>
  <si>
    <t>2,0*0,15</t>
  </si>
  <si>
    <t>10,0*0,03</t>
  </si>
  <si>
    <t>612481211</t>
  </si>
  <si>
    <t>Montáž výztužné sítě(perlinky)do stěrky-vnit.stěny včetně výztužné sítě a stěrkového tmelu</t>
  </si>
  <si>
    <t>620451121</t>
  </si>
  <si>
    <t>Omítka cementová stěn zatřená dř.hladítkem, hladká</t>
  </si>
  <si>
    <t>Kuchyň : 1,0*1,5</t>
  </si>
  <si>
    <t>Koupelna : (1,5-0,6)*1,5</t>
  </si>
  <si>
    <t>61101147R00</t>
  </si>
  <si>
    <t>Bandáž spoje panelů skelná páska včetně uniflotu (spoj panelů sádrou do ztracena včetně výztužné pásky)</t>
  </si>
  <si>
    <t>632411904</t>
  </si>
  <si>
    <t>Penetrace savých podkladů 0,25 l/m2</t>
  </si>
  <si>
    <t>Chodba : 3,3*1,1+1,5*0,4</t>
  </si>
  <si>
    <t>632421120</t>
  </si>
  <si>
    <t>Potěr samonivelační ,ručně zpracovaný,tl. do 10 mm</t>
  </si>
  <si>
    <t>952901111</t>
  </si>
  <si>
    <t>Vyčištění budov o výšce podlaží do 4 m</t>
  </si>
  <si>
    <t>952901110</t>
  </si>
  <si>
    <t>Čištění mytím ploch oken, dveří a parapetů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</si>
  <si>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</si>
  <si>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</si>
  <si>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</si>
  <si>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</si>
  <si>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</si>
  <si>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</si>
  <si>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Chodba : 3,3*2+1,1+0,4*2-0,6*3-0,8*3</t>
  </si>
  <si>
    <t>Kuchyň : 3,3*2+2,7*2-0,7-0,6+1,4*2</t>
  </si>
  <si>
    <t>968061125</t>
  </si>
  <si>
    <t>Vyvěšení dřevěných dveřních křídel pl. do 2 m2</t>
  </si>
  <si>
    <t>968072455</t>
  </si>
  <si>
    <t>Vybourání kovových dveřních zárubní pl. do 2 m2</t>
  </si>
  <si>
    <t>Chodba : 0,6*2,0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</si>
  <si>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</si>
  <si>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</si>
  <si>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</si>
  <si>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</si>
  <si>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</si>
  <si>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</si>
  <si>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</si>
  <si>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</si>
  <si>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</si>
  <si>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</si>
  <si>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978013141</t>
  </si>
  <si>
    <t>Otlučení omítek vnitřních stěn v rozsahu do 30 %</t>
  </si>
  <si>
    <t>460680021</t>
  </si>
  <si>
    <t>Průraz zdivem v cihlové zdi tloušťky 15 cm plochy do 0,025 m2</t>
  </si>
  <si>
    <t>978013241R00</t>
  </si>
  <si>
    <t>Odstranění vrstvy omítky z marmolitu vnitřní stěny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</si>
  <si>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</si>
  <si>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</si>
  <si>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</si>
  <si>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</si>
  <si>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</si>
  <si>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</si>
  <si>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</si>
  <si>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</si>
  <si>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</si>
  <si>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(1+2)*2</t>
  </si>
  <si>
    <t>711212601</t>
  </si>
  <si>
    <t>Těsnicí pás do spoje podlaha - stěna</t>
  </si>
  <si>
    <t>Koupelna : (2,4*2+1,5*2-0,6)</t>
  </si>
  <si>
    <t>1,4</t>
  </si>
  <si>
    <t>0,6*2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</si>
  <si>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</si>
  <si>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</si>
  <si>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</si>
  <si>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</si>
  <si>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</si>
  <si>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</si>
  <si>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</si>
  <si>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</si>
  <si>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</si>
  <si>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</si>
  <si>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</si>
  <si>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</si>
  <si>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</si>
  <si>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</si>
  <si>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</si>
  <si>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</si>
  <si>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</si>
  <si>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</si>
  <si>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</si>
  <si>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</si>
  <si>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</si>
  <si>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</si>
  <si>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</si>
  <si>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</si>
  <si>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</si>
  <si>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</si>
  <si>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</si>
  <si>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</si>
  <si>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</si>
  <si>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</si>
  <si>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</si>
  <si>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</si>
  <si>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</si>
  <si>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</si>
  <si>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</si>
  <si>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</si>
  <si>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</si>
  <si>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</si>
  <si>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</si>
  <si>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</si>
  <si>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>HZS Práce v tarifní třídě 4</t>
  </si>
  <si>
    <t>h</t>
  </si>
  <si>
    <t>vyhledávání hlavních uzávěrů vody v objektu : 1,4</t>
  </si>
  <si>
    <t xml:space="preserve">vypuštění, zpětné napuštění vody do stoupaček : </t>
  </si>
  <si>
    <t xml:space="preserve">zaplombování vodoměrů : </t>
  </si>
  <si>
    <t>998722202</t>
  </si>
  <si>
    <t>Přesun hmot pro vnitřní vodovod, výšky do 12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</si>
  <si>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</si>
  <si>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</si>
  <si>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</si>
  <si>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</si>
  <si>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</si>
  <si>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</si>
  <si>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</si>
  <si>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</si>
  <si>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</si>
  <si>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</si>
  <si>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</si>
  <si>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</si>
  <si>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</si>
  <si>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</si>
  <si>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</si>
  <si>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</si>
  <si>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</si>
  <si>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</si>
  <si>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</si>
  <si>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</si>
  <si>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</si>
  <si>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</si>
  <si>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</si>
  <si>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</si>
  <si>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</si>
  <si>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</si>
  <si>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</si>
  <si>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</si>
  <si>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</si>
  <si>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</si>
  <si>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</si>
  <si>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</si>
  <si>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</si>
  <si>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</si>
  <si>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</si>
  <si>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</si>
  <si>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</si>
  <si>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</si>
  <si>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</si>
  <si>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</si>
  <si>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</si>
  <si>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</si>
  <si>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</si>
  <si>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</si>
  <si>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</si>
  <si>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</si>
  <si>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</si>
  <si>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</si>
  <si>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</si>
  <si>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</si>
  <si>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</si>
  <si>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</si>
  <si>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</si>
  <si>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</si>
  <si>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</si>
  <si>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</si>
  <si>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</si>
  <si>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</si>
  <si>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</si>
  <si>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</si>
  <si>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</si>
  <si>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</si>
  <si>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</si>
  <si>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</si>
  <si>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</si>
  <si>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</si>
  <si>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</si>
  <si>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</si>
  <si>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 210l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</si>
  <si>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</si>
  <si>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</si>
  <si>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</si>
  <si>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</si>
  <si>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</si>
  <si>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</si>
  <si>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</si>
  <si>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</si>
  <si>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998725202</t>
  </si>
  <si>
    <t>Přesun hmot pro zařizovací předměty, výšky do 12 m</t>
  </si>
  <si>
    <t>728415112</t>
  </si>
  <si>
    <t>Montáž mřížky větrací nebo ventilační do 0,10 m2</t>
  </si>
  <si>
    <t>429724811R</t>
  </si>
  <si>
    <t>Větrací mřížka 300x200mm plast bílá</t>
  </si>
  <si>
    <t>998728202</t>
  </si>
  <si>
    <t>Přesun hmot pro vzduchotechniku, výšky do 12 m</t>
  </si>
  <si>
    <t>766661112</t>
  </si>
  <si>
    <t>Montáž dveří do zárubně,otevíravých 1kř.do 0,8 m</t>
  </si>
  <si>
    <t>766662811</t>
  </si>
  <si>
    <t>Demontáž prahů dveří 1křídlových</t>
  </si>
  <si>
    <t>766825821</t>
  </si>
  <si>
    <t>Demontáž vestavěných skříní - dveří</t>
  </si>
  <si>
    <t>04</t>
  </si>
  <si>
    <t>D+M kombi sporák, Počet hořáků 4,senzory StopGas,integrovaným zapalováním a  klasickou elektrickou troubu s dvojicí topných těles a horkovzdušným ventilátorem.</t>
  </si>
  <si>
    <t>766877440R00</t>
  </si>
  <si>
    <t>Dodávka nových polic - laminát - skříň,cca 100x40cm včetně konzol</t>
  </si>
  <si>
    <t>766877840R00</t>
  </si>
  <si>
    <t>Dodávka nových polic - laminát - špíz,cca 70x40cm včetně konzol</t>
  </si>
  <si>
    <t>61160101</t>
  </si>
  <si>
    <t>Dveře vnitřní hladké 2/3 sklo 1kř. 70x197 dub sonoma včetně kování</t>
  </si>
  <si>
    <t>61160101Rwc</t>
  </si>
  <si>
    <t>Dveře vnitřní hladké plné 1kř. 60x197 dub sonoma včetně kování WC</t>
  </si>
  <si>
    <t>61260603R</t>
  </si>
  <si>
    <t xml:space="preserve">Dveře vnitřní hladké 2/3 sklo 1kř. 80x197 dub sonoma včetně kování </t>
  </si>
  <si>
    <t>06</t>
  </si>
  <si>
    <t xml:space="preserve">D+M Odsavač par bílý 630W rekuperační </t>
  </si>
  <si>
    <t>7665488</t>
  </si>
  <si>
    <t>Vystěhování bytu - skříň špajz, skříň včetně odvozu a poplatku za skládku</t>
  </si>
  <si>
    <t>766872840R00</t>
  </si>
  <si>
    <t>D+M nových dveří skříně - laminát CPL hrany ABS v barvě kuchyň. linky včetně madla 70x200cm 70x60cm</t>
  </si>
  <si>
    <t>766872850R00</t>
  </si>
  <si>
    <t>D+M nových dveří skříně - laminát CPL hrany ABS v barvě kuchyň. linky včetně madla 2x50x200cm 2x50x40cm</t>
  </si>
  <si>
    <t>766877115R00</t>
  </si>
  <si>
    <t>D+M Kuchyňské linky atyp DL=2700mm + 600mm skříňka nad digestoří</t>
  </si>
  <si>
    <t>Lamino barvy dle požadavku invesotra, hrany ABS, : 3,3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</si>
  <si>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</si>
  <si>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</si>
  <si>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</si>
  <si>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</si>
  <si>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</si>
  <si>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</si>
  <si>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</si>
  <si>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</si>
  <si>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</si>
  <si>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</si>
  <si>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</si>
  <si>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>998766202</t>
  </si>
  <si>
    <t>Přesun hmot pro truhlářské konstr., výšky do 12 m</t>
  </si>
  <si>
    <t>767137803R00</t>
  </si>
  <si>
    <t>Demontáž příček umakartových, desek do suti (včetně obkladů a tapet)</t>
  </si>
  <si>
    <t>Koupelna + WC : (3,3+1,4*2+0,9)*2,7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</si>
  <si>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</si>
  <si>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</si>
  <si>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</si>
  <si>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</si>
  <si>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</si>
  <si>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</si>
  <si>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</si>
  <si>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</si>
  <si>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0,9*2+1,0*2-0,6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</si>
  <si>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</si>
  <si>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</si>
  <si>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</si>
  <si>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</si>
  <si>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</si>
  <si>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</si>
  <si>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2,4*2+1,5*2-0,6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</si>
  <si>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</si>
  <si>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</si>
  <si>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</si>
  <si>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</si>
  <si>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</si>
  <si>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</si>
  <si>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</si>
  <si>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2,4*1,5</t>
  </si>
  <si>
    <t xml:space="preserve">  WC : 0,9*1,0</t>
  </si>
  <si>
    <t xml:space="preserve">  (0,9*2+1,0*2-0,6)*0,1</t>
  </si>
  <si>
    <t>Konec provozního součtu</t>
  </si>
  <si>
    <t>4,82*1,1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</si>
  <si>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</si>
  <si>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</si>
  <si>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</si>
  <si>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</si>
  <si>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</si>
  <si>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Pokoj 1 : 3,7*5,0</t>
  </si>
  <si>
    <t>775413040</t>
  </si>
  <si>
    <t xml:space="preserve">Montáž podlahové lišty lepením </t>
  </si>
  <si>
    <t>Pokoj 1 : 5,0*2+3,7*2-0,8-0,7</t>
  </si>
  <si>
    <t>Pokoj 2 : 2,8*2+5,0*2-0,8</t>
  </si>
  <si>
    <t>775411810</t>
  </si>
  <si>
    <t>Demontáž lišt dřevěných, přibíjených</t>
  </si>
  <si>
    <t>Pokoj 2 : 5,0*2+2,8*2-0,8</t>
  </si>
  <si>
    <t>775541400</t>
  </si>
  <si>
    <t>Položení podlah lamelových se zámkovým spojem</t>
  </si>
  <si>
    <t>775542022</t>
  </si>
  <si>
    <t>Podložka Mirelon 3 mm pod lamelové podlahy</t>
  </si>
  <si>
    <t>775592002</t>
  </si>
  <si>
    <t>Broušení dřevěných podlah střední zr.36-40</t>
  </si>
  <si>
    <t>61194231</t>
  </si>
  <si>
    <t>Laminátová podlaha 8mm - dub , třída zátěže 33, otěruvzdornost AC5</t>
  </si>
  <si>
    <t xml:space="preserve">  Pokoj 1 : 3,7*5,0</t>
  </si>
  <si>
    <t xml:space="preserve">  Pokoj 2 : 5,0*2,8</t>
  </si>
  <si>
    <t>32,5*1,05</t>
  </si>
  <si>
    <t>6141720R</t>
  </si>
  <si>
    <t>Lišta PVC obvodová v dekoru podlahy vč. koncových a rohových prvků</t>
  </si>
  <si>
    <t>998775201</t>
  </si>
  <si>
    <t>Přesun hmot pro podlahy vlysové, výšky do 6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</si>
  <si>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</si>
  <si>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</si>
  <si>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</si>
  <si>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</si>
  <si>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</si>
  <si>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</si>
  <si>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(3,3*2+1,1*2+0,4*2-0,6*2-0,8*3)</t>
  </si>
  <si>
    <t>Kuchyň : (3,3*2+2,7*2-0,7)</t>
  </si>
  <si>
    <t>776511820</t>
  </si>
  <si>
    <t>Odstranění PVC a koberců lepených s podložkou včetně lišt</t>
  </si>
  <si>
    <t>Koupelna : 1,4*1,5</t>
  </si>
  <si>
    <t>776981101</t>
  </si>
  <si>
    <t xml:space="preserve">Montáž přechodové, podlahové lišty samolepicí </t>
  </si>
  <si>
    <t>0,8*2+0,6*2+0,7</t>
  </si>
  <si>
    <t>776994111</t>
  </si>
  <si>
    <t>Svařování povlakových podlah z pásů nebo čtverců včetně svařovací šňůry PVC 1179</t>
  </si>
  <si>
    <t xml:space="preserve">  Chodba : 3,3*1,1+1,5*0,4</t>
  </si>
  <si>
    <t xml:space="preserve">  Kuchyň : 3,3*2,7</t>
  </si>
  <si>
    <t>13,14*0,5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</si>
  <si>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</si>
  <si>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</si>
  <si>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</si>
  <si>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</si>
  <si>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</si>
  <si>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</si>
  <si>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</si>
  <si>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</si>
  <si>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Koupelna : (2,4*2+1,5*2)*2,0</t>
  </si>
  <si>
    <t>Kuchyň : (1,0+0,6)*1,75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</si>
  <si>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</si>
  <si>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</si>
  <si>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</si>
  <si>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</si>
  <si>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</si>
  <si>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</si>
  <si>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</si>
  <si>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</si>
  <si>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1,6+0,7</t>
  </si>
  <si>
    <t>2,0*2</t>
  </si>
  <si>
    <t>03</t>
  </si>
  <si>
    <t>Keramický obklad 20x40 - předpoklad ceny 400Kč/m2</t>
  </si>
  <si>
    <t xml:space="preserve">  Koupelna : (2,4*2+1,5*2)*2,0</t>
  </si>
  <si>
    <t xml:space="preserve">  -0,6*2,0</t>
  </si>
  <si>
    <t xml:space="preserve">  Kuchyň : (1,0+0,6)*1,75</t>
  </si>
  <si>
    <t>17,2*1,05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</si>
  <si>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</si>
  <si>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</si>
  <si>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</si>
  <si>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</si>
  <si>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</si>
  <si>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</si>
  <si>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21</t>
  </si>
  <si>
    <t>783225400</t>
  </si>
  <si>
    <t>Nátěr syntetický kov. konstr. 2x + 1x email + tmel</t>
  </si>
  <si>
    <t>(0,6+2*2,1)*(0,15+0,05*2)*2</t>
  </si>
  <si>
    <t>(0,8+2*2,1)*(0,15+0,05*2)*3</t>
  </si>
  <si>
    <t>(0,7+2*2,1)*(0,15+0,05*2)*1</t>
  </si>
  <si>
    <t>784402801</t>
  </si>
  <si>
    <t>Odstranění malby oškrábáním v místnosti H do 3,8 m</t>
  </si>
  <si>
    <t xml:space="preserve">Stěny : </t>
  </si>
  <si>
    <t>(0,4*2)*2,0</t>
  </si>
  <si>
    <t>Koupelna : (2,4+1,4)*(2,7-2,0)</t>
  </si>
  <si>
    <t xml:space="preserve">Stropy : </t>
  </si>
  <si>
    <t>784191101</t>
  </si>
  <si>
    <t>Penetrace podkladu univerzální Primalex 1x</t>
  </si>
  <si>
    <t>784195112</t>
  </si>
  <si>
    <t>Malba Primalex Standard, bílá, bez penetrace, 2x</t>
  </si>
  <si>
    <t>Kuchyň : (3,3*2+2,7*2)*2,7</t>
  </si>
  <si>
    <t>WC : (0,9*2+1,1*2)*2,7</t>
  </si>
  <si>
    <t>Koupelna : (2,4*2+1,4*2)*(2,7-2,0)</t>
  </si>
  <si>
    <t>Chodba : 3,3*1,1+0,4*1,5</t>
  </si>
  <si>
    <t>Koupelna : 2,4*1,4</t>
  </si>
  <si>
    <t>784011222</t>
  </si>
  <si>
    <t>Zakrytí podlah včetně papírové lepenky</t>
  </si>
  <si>
    <t>786622211</t>
  </si>
  <si>
    <t>Seřízení žaluzie horizontální vnitřní AL lamely bílé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</si>
  <si>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</si>
  <si>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</si>
  <si>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</si>
  <si>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</si>
  <si>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</si>
  <si>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</si>
  <si>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</si>
  <si>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</si>
  <si>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</si>
  <si>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</si>
  <si>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</si>
  <si>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</si>
  <si>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</si>
  <si>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</si>
  <si>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</si>
  <si>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</si>
  <si>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</si>
  <si>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</si>
  <si>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</si>
  <si>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</si>
  <si>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</si>
  <si>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</si>
  <si>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</si>
  <si>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</si>
  <si>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</si>
  <si>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</si>
  <si>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</si>
  <si>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</si>
  <si>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</si>
  <si>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</si>
  <si>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</si>
  <si>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</si>
  <si>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</si>
  <si>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</si>
  <si>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</si>
  <si>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</si>
  <si>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</si>
  <si>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</si>
  <si>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</si>
  <si>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</si>
  <si>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</si>
  <si>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</si>
  <si>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</si>
  <si>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</si>
  <si>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35822001013</t>
  </si>
  <si>
    <t>Jistič do 80 A 1 pól. charakteristika B, LTN-10B-1</t>
  </si>
  <si>
    <t>35822001014</t>
  </si>
  <si>
    <t>Jistič do 80 A 1 pól. charakteristika B, LTN-13B-1</t>
  </si>
  <si>
    <t>58541252</t>
  </si>
  <si>
    <t>Sádra stavební bilá         5 kg           bal.</t>
  </si>
  <si>
    <t>kg</t>
  </si>
  <si>
    <t>210110001R00</t>
  </si>
  <si>
    <t xml:space="preserve">Výměna krytky a rámečku - Spínač nástěnný </t>
  </si>
  <si>
    <t>210111014RT7</t>
  </si>
  <si>
    <t>Výměna krytky a rámečku - Zásuvka domovní zapuštěná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</si>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</sst>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5" fillId="0" borderId="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" fillId="0" borderId="17" xfId="2" applyBorder="1" applyAlignment="1">
      <alignment vertical="center"/>
    </xf>
    <xf numFmtId="0" fontId="5" fillId="0" borderId="0" xfId="2" applyFont="1" applyAlignment="1">
      <alignment vertical="center"/>
    </xf>
    <xf numFmtId="0" fontId="1" fillId="0" borderId="0" xfId="2" applyAlignment="1">
      <alignment vertical="center"/>
    </xf>
    <xf numFmtId="0" fontId="5" fillId="0" borderId="6" xfId="2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</cellXfs>
  <cellStyles count="4">
    <cellStyle name="Normální" xfId="0" builtinId="0"/>
    <cellStyle name="normální 2" xfId="1" xr:uid="{00000000-0005-0000-0000-000001000000}"/>
    <cellStyle name="Normální 3" xfId="2" xr:uid="{5C856B83-B710-4A20-A1D6-9C8E995E460F}"/>
    <cellStyle name="Normální 4" xfId="3" xr:uid="{F44A7F63-3149-4323-955C-87BBEF6ED7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34</v>
      </c>
    </row>
    <row r="2" spans="1:7" ht="57.75" customHeight="1" x14ac:dyDescent="0.25">
      <c r="A2" s="67" t="s">
        <v>35</v>
      </c>
      <c r="B2" s="67"/>
      <c r="C2" s="67"/>
      <c r="D2" s="67"/>
      <c r="E2" s="67"/>
      <c r="F2" s="67"/>
      <c r="G2" s="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7"/>
  <sheetViews>
    <sheetView showGridLines="0" tabSelected="1" topLeftCell="B1" zoomScaleNormal="100" zoomScaleSheetLayoutView="75" workbookViewId="0">
      <selection activeCell="O16" sqref="O1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32</v>
      </c>
      <c r="B1" s="68" t="s">
        <v>4</v>
      </c>
      <c r="C1" s="69"/>
      <c r="D1" s="69"/>
      <c r="E1" s="69"/>
      <c r="F1" s="69"/>
      <c r="G1" s="69"/>
      <c r="H1" s="69"/>
      <c r="I1" s="69"/>
      <c r="J1" s="70"/>
    </row>
    <row r="2" spans="1:15" ht="36" customHeight="1" x14ac:dyDescent="0.25">
      <c r="A2" s="2"/>
      <c r="B2" s="88" t="s">
        <v>23</v>
      </c>
      <c r="C2" s="89"/>
      <c r="D2" s="90"/>
      <c r="E2" s="91" t="s">
        <v>38</v>
      </c>
      <c r="F2" s="92"/>
      <c r="G2" s="92"/>
      <c r="H2" s="92"/>
      <c r="I2" s="92"/>
      <c r="J2" s="93"/>
      <c r="O2" s="1"/>
    </row>
    <row r="3" spans="1:15" ht="27" customHeight="1" x14ac:dyDescent="0.25">
      <c r="A3" s="2"/>
      <c r="B3" s="94" t="s">
        <v>41</v>
      </c>
      <c r="C3" s="89"/>
      <c r="D3" s="95"/>
      <c r="E3" s="96" t="s">
        <v>40</v>
      </c>
      <c r="F3" s="97"/>
      <c r="G3" s="97"/>
      <c r="H3" s="97"/>
      <c r="I3" s="97"/>
      <c r="J3" s="98"/>
    </row>
    <row r="4" spans="1:15" ht="23.25" customHeight="1" x14ac:dyDescent="0.25">
      <c r="A4" s="87">
        <v>9118</v>
      </c>
      <c r="B4" s="99" t="s">
        <v>42</v>
      </c>
      <c r="C4" s="100"/>
      <c r="D4" s="101"/>
      <c r="E4" s="102" t="s">
        <v>38</v>
      </c>
      <c r="F4" s="103"/>
      <c r="G4" s="103"/>
      <c r="H4" s="103"/>
      <c r="I4" s="103"/>
      <c r="J4" s="104"/>
    </row>
    <row r="5" spans="1:15" ht="24" customHeight="1" x14ac:dyDescent="0.25">
      <c r="A5" s="2"/>
      <c r="B5" s="31" t="s">
        <v>22</v>
      </c>
      <c r="D5" s="206" t="s">
        <v>688</v>
      </c>
      <c r="E5" s="207"/>
      <c r="F5" s="65"/>
      <c r="G5" s="65"/>
      <c r="H5" s="18" t="s">
        <v>36</v>
      </c>
      <c r="I5" s="211">
        <v>296139</v>
      </c>
      <c r="J5" s="8"/>
    </row>
    <row r="6" spans="1:15" ht="15.75" customHeight="1" x14ac:dyDescent="0.25">
      <c r="A6" s="2"/>
      <c r="B6" s="28"/>
      <c r="C6" s="50"/>
      <c r="D6" s="208" t="s">
        <v>689</v>
      </c>
      <c r="E6" s="209"/>
      <c r="F6" s="66"/>
      <c r="G6" s="66"/>
      <c r="H6" s="18" t="s">
        <v>30</v>
      </c>
      <c r="I6" s="211" t="s">
        <v>692</v>
      </c>
      <c r="J6" s="8"/>
    </row>
    <row r="7" spans="1:15" ht="15.75" customHeight="1" x14ac:dyDescent="0.25">
      <c r="A7" s="2"/>
      <c r="B7" s="29"/>
      <c r="C7" s="51"/>
      <c r="D7" s="210" t="s">
        <v>690</v>
      </c>
      <c r="E7" s="205" t="s">
        <v>691</v>
      </c>
      <c r="F7" s="52"/>
      <c r="G7" s="5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9"/>
      <c r="E11" s="199"/>
      <c r="F11" s="199"/>
      <c r="G11" s="199"/>
      <c r="H11" s="18" t="s">
        <v>36</v>
      </c>
      <c r="I11" s="204"/>
      <c r="J11" s="8"/>
    </row>
    <row r="12" spans="1:15" ht="15.75" customHeight="1" x14ac:dyDescent="0.25">
      <c r="A12" s="2"/>
      <c r="B12" s="28"/>
      <c r="C12" s="50"/>
      <c r="D12" s="200"/>
      <c r="E12" s="200"/>
      <c r="F12" s="200"/>
      <c r="G12" s="200"/>
      <c r="H12" s="18" t="s">
        <v>30</v>
      </c>
      <c r="I12" s="204"/>
      <c r="J12" s="8"/>
    </row>
    <row r="13" spans="1:15" ht="15.75" customHeight="1" x14ac:dyDescent="0.25">
      <c r="A13" s="2"/>
      <c r="B13" s="29"/>
      <c r="C13" s="51"/>
      <c r="D13" s="201"/>
      <c r="E13" s="202"/>
      <c r="F13" s="203"/>
      <c r="G13" s="203"/>
      <c r="H13" s="19"/>
      <c r="I13" s="23"/>
      <c r="J13" s="34"/>
    </row>
    <row r="14" spans="1:15" ht="33" customHeight="1" x14ac:dyDescent="0.25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77">
        <f>'SO 01 Pol'!G8+'SO 01 Pol'!G27+'SO 01 Pol'!G32+'SO 01 Pol'!G83+'SO 01 Pol'!G94+'SO 01 Pol'!G106+'SO 01 Pol'!G153+'SO 01 Pol'!G155+'SO 01 Pol'!G164+'SO 01 Pol'!G166+'SO 01 Pol'!G174+'SO 01 Pol'!G189+'SO 01 Pol'!G199+'SO 01 Pol'!G230+'SO 01 Pol'!G234+'SO 01 Pol'!G262+'SO 01 Pol'!G266+'SO 01 Pol'!G297+'SO 01 Pol'!G323+'SO 01 Pol'!G349+'SO 01 Pol'!G378+'SO 01 Pol'!G385+'SO 01 Pol'!G426+'SO 01 Pol'!G431+'SO 01 Pol'!G460+'SO 01 Pol'!G464+'SO 01 Pol'!G474</f>
        <v>0</v>
      </c>
      <c r="H15" s="78"/>
      <c r="I15" s="78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75">
        <f>ZakladDPHSni*0.15</f>
        <v>0</v>
      </c>
      <c r="H16" s="76"/>
      <c r="I16" s="76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77">
        <v>0</v>
      </c>
      <c r="H17" s="78"/>
      <c r="I17" s="78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71">
        <v>0</v>
      </c>
      <c r="H18" s="72"/>
      <c r="I18" s="72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73">
        <v>0</v>
      </c>
      <c r="H19" s="73"/>
      <c r="I19" s="73"/>
      <c r="J19" s="41" t="str">
        <f t="shared" si="0"/>
        <v>CZK</v>
      </c>
    </row>
    <row r="20" spans="1:10" ht="27.75" hidden="1" customHeight="1" thickBot="1" x14ac:dyDescent="0.3">
      <c r="A20" s="2"/>
      <c r="B20" s="136" t="s">
        <v>24</v>
      </c>
      <c r="C20" s="137"/>
      <c r="D20" s="137"/>
      <c r="E20" s="138"/>
      <c r="F20" s="139"/>
      <c r="G20" s="140">
        <v>397565.25</v>
      </c>
      <c r="H20" s="141"/>
      <c r="I20" s="141"/>
      <c r="J20" s="142" t="str">
        <f t="shared" si="0"/>
        <v>CZK</v>
      </c>
    </row>
    <row r="21" spans="1:10" ht="27.75" customHeight="1" thickBot="1" x14ac:dyDescent="0.3">
      <c r="A21" s="2"/>
      <c r="B21" s="136" t="s">
        <v>31</v>
      </c>
      <c r="C21" s="143"/>
      <c r="D21" s="143"/>
      <c r="E21" s="143"/>
      <c r="F21" s="144"/>
      <c r="G21" s="140">
        <f>ZakladDPHSni+DPHSni</f>
        <v>0</v>
      </c>
      <c r="H21" s="140"/>
      <c r="I21" s="140"/>
      <c r="J21" s="145" t="s">
        <v>45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79"/>
      <c r="E26" s="80"/>
      <c r="G26" s="81"/>
      <c r="H26" s="82"/>
      <c r="I26" s="82"/>
      <c r="J26" s="25"/>
    </row>
    <row r="27" spans="1:10" ht="12.75" customHeight="1" x14ac:dyDescent="0.25">
      <c r="A27" s="2"/>
      <c r="B27" s="2"/>
      <c r="D27" s="74" t="s">
        <v>2</v>
      </c>
      <c r="E27" s="74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5">
      <c r="B29" s="108" t="s">
        <v>17</v>
      </c>
      <c r="C29" s="109"/>
      <c r="D29" s="109"/>
      <c r="E29" s="109"/>
      <c r="F29" s="110"/>
      <c r="G29" s="110"/>
      <c r="H29" s="110"/>
      <c r="I29" s="110"/>
      <c r="J29" s="111"/>
    </row>
    <row r="30" spans="1:10" ht="25.5" hidden="1" customHeight="1" x14ac:dyDescent="0.25">
      <c r="A30" s="107" t="s">
        <v>33</v>
      </c>
      <c r="B30" s="112" t="s">
        <v>18</v>
      </c>
      <c r="C30" s="113" t="s">
        <v>6</v>
      </c>
      <c r="D30" s="113"/>
      <c r="E30" s="113"/>
      <c r="F30" s="114" t="str">
        <f>B15</f>
        <v>Základ pro sníženou DPH</v>
      </c>
      <c r="G30" s="114" t="str">
        <f>B17</f>
        <v>Základ pro základní DPH</v>
      </c>
      <c r="H30" s="115" t="s">
        <v>19</v>
      </c>
      <c r="I30" s="115" t="s">
        <v>1</v>
      </c>
      <c r="J30" s="116" t="s">
        <v>0</v>
      </c>
    </row>
    <row r="31" spans="1:10" ht="25.5" hidden="1" customHeight="1" x14ac:dyDescent="0.25">
      <c r="A31" s="107">
        <v>1</v>
      </c>
      <c r="B31" s="117" t="s">
        <v>43</v>
      </c>
      <c r="C31" s="118"/>
      <c r="D31" s="118"/>
      <c r="E31" s="118"/>
      <c r="F31" s="119">
        <v>0</v>
      </c>
      <c r="G31" s="120">
        <v>397565.25</v>
      </c>
      <c r="H31" s="121">
        <v>83488.7</v>
      </c>
      <c r="I31" s="121">
        <v>481053.95</v>
      </c>
      <c r="J31" s="122">
        <f>IF(CenaCelkemVypocet=0,"",I31/CenaCelkemVypocet*100)</f>
        <v>100</v>
      </c>
    </row>
    <row r="32" spans="1:10" ht="25.5" hidden="1" customHeight="1" x14ac:dyDescent="0.25">
      <c r="A32" s="107">
        <v>2</v>
      </c>
      <c r="B32" s="123" t="s">
        <v>39</v>
      </c>
      <c r="C32" s="124" t="s">
        <v>40</v>
      </c>
      <c r="D32" s="124"/>
      <c r="E32" s="124"/>
      <c r="F32" s="125">
        <v>0</v>
      </c>
      <c r="G32" s="126">
        <v>397565.25</v>
      </c>
      <c r="H32" s="126">
        <v>83488.7</v>
      </c>
      <c r="I32" s="126">
        <v>481053.95</v>
      </c>
      <c r="J32" s="127">
        <f>IF(CenaCelkemVypocet=0,"",I32/CenaCelkemVypocet*100)</f>
        <v>100</v>
      </c>
    </row>
    <row r="33" spans="1:10" ht="25.5" hidden="1" customHeight="1" x14ac:dyDescent="0.25">
      <c r="A33" s="107">
        <v>3</v>
      </c>
      <c r="B33" s="128" t="s">
        <v>37</v>
      </c>
      <c r="C33" s="118" t="s">
        <v>38</v>
      </c>
      <c r="D33" s="118"/>
      <c r="E33" s="118"/>
      <c r="F33" s="129">
        <v>0</v>
      </c>
      <c r="G33" s="121">
        <v>397565.25</v>
      </c>
      <c r="H33" s="121">
        <v>83488.7</v>
      </c>
      <c r="I33" s="121">
        <v>481053.95</v>
      </c>
      <c r="J33" s="122">
        <f>IF(CenaCelkemVypocet=0,"",I33/CenaCelkemVypocet*100)</f>
        <v>100</v>
      </c>
    </row>
    <row r="34" spans="1:10" ht="25.5" hidden="1" customHeight="1" x14ac:dyDescent="0.25">
      <c r="A34" s="107"/>
      <c r="B34" s="130" t="s">
        <v>44</v>
      </c>
      <c r="C34" s="131"/>
      <c r="D34" s="131"/>
      <c r="E34" s="132"/>
      <c r="F34" s="133">
        <f>SUMIF(A31:A33,"=1",F31:F33)</f>
        <v>0</v>
      </c>
      <c r="G34" s="134">
        <f>SUMIF(A31:A33,"=1",G31:G33)</f>
        <v>397565.25</v>
      </c>
      <c r="H34" s="134">
        <f>SUMIF(A31:A33,"=1",H31:H33)</f>
        <v>83488.7</v>
      </c>
      <c r="I34" s="134">
        <f>SUMIF(A31:A33,"=1",I31:I33)</f>
        <v>481053.95</v>
      </c>
      <c r="J34" s="135">
        <f>SUMIF(A31:A33,"=1",J31:J33)</f>
        <v>100</v>
      </c>
    </row>
    <row r="37" spans="1:10" x14ac:dyDescent="0.25">
      <c r="F37" s="105"/>
      <c r="G37" s="105"/>
      <c r="H37" s="105"/>
      <c r="I37" s="105"/>
      <c r="J37" s="10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31:E31"/>
    <mergeCell ref="C32:E32"/>
    <mergeCell ref="C33:E33"/>
    <mergeCell ref="B34:E34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83" t="s">
        <v>7</v>
      </c>
      <c r="B1" s="83"/>
      <c r="C1" s="84"/>
      <c r="D1" s="83"/>
      <c r="E1" s="83"/>
      <c r="F1" s="83"/>
      <c r="G1" s="83"/>
    </row>
    <row r="2" spans="1:7" ht="24.9" customHeight="1" x14ac:dyDescent="0.25">
      <c r="A2" s="45" t="s">
        <v>8</v>
      </c>
      <c r="B2" s="44"/>
      <c r="C2" s="85"/>
      <c r="D2" s="85"/>
      <c r="E2" s="85"/>
      <c r="F2" s="85"/>
      <c r="G2" s="86"/>
    </row>
    <row r="3" spans="1:7" ht="24.9" customHeight="1" x14ac:dyDescent="0.25">
      <c r="A3" s="45" t="s">
        <v>9</v>
      </c>
      <c r="B3" s="44"/>
      <c r="C3" s="85"/>
      <c r="D3" s="85"/>
      <c r="E3" s="85"/>
      <c r="F3" s="85"/>
      <c r="G3" s="86"/>
    </row>
    <row r="4" spans="1:7" ht="24.9" customHeight="1" x14ac:dyDescent="0.25">
      <c r="A4" s="45" t="s">
        <v>10</v>
      </c>
      <c r="B4" s="44"/>
      <c r="C4" s="85"/>
      <c r="D4" s="85"/>
      <c r="E4" s="85"/>
      <c r="F4" s="85"/>
      <c r="G4" s="8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F2E27-CE91-461E-8FD3-2D5FD0189EC2}">
  <sheetPr>
    <outlinePr summaryBelow="0"/>
  </sheetPr>
  <dimension ref="A1:BH5000"/>
  <sheetViews>
    <sheetView workbookViewId="0">
      <pane ySplit="7" topLeftCell="A8" activePane="bottomLeft" state="frozen"/>
      <selection pane="bottomLeft" activeCell="Z14" sqref="Z14"/>
    </sheetView>
  </sheetViews>
  <sheetFormatPr defaultRowHeight="13.2" outlineLevelRow="1" x14ac:dyDescent="0.25"/>
  <cols>
    <col min="1" max="1" width="3.44140625" customWidth="1"/>
    <col min="2" max="2" width="12.6640625" style="146" customWidth="1"/>
    <col min="3" max="3" width="38.33203125" style="14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7" t="s">
        <v>7</v>
      </c>
      <c r="B1" s="147"/>
      <c r="C1" s="147"/>
      <c r="D1" s="147"/>
      <c r="E1" s="147"/>
      <c r="F1" s="147"/>
      <c r="G1" s="147"/>
      <c r="AG1" t="s">
        <v>99</v>
      </c>
    </row>
    <row r="2" spans="1:60" ht="25.05" customHeight="1" x14ac:dyDescent="0.25">
      <c r="A2" s="148" t="s">
        <v>8</v>
      </c>
      <c r="B2" s="44"/>
      <c r="C2" s="151" t="s">
        <v>38</v>
      </c>
      <c r="D2" s="149"/>
      <c r="E2" s="149"/>
      <c r="F2" s="149"/>
      <c r="G2" s="150"/>
      <c r="AG2" t="s">
        <v>100</v>
      </c>
    </row>
    <row r="3" spans="1:60" ht="25.05" customHeight="1" x14ac:dyDescent="0.25">
      <c r="A3" s="148" t="s">
        <v>9</v>
      </c>
      <c r="B3" s="44"/>
      <c r="C3" s="151" t="s">
        <v>40</v>
      </c>
      <c r="D3" s="149"/>
      <c r="E3" s="149"/>
      <c r="F3" s="149"/>
      <c r="G3" s="150"/>
      <c r="AC3" s="146" t="s">
        <v>100</v>
      </c>
      <c r="AG3" t="s">
        <v>101</v>
      </c>
    </row>
    <row r="4" spans="1:60" ht="25.05" customHeight="1" x14ac:dyDescent="0.25">
      <c r="A4" s="152" t="s">
        <v>10</v>
      </c>
      <c r="B4" s="153"/>
      <c r="C4" s="154" t="s">
        <v>38</v>
      </c>
      <c r="D4" s="155"/>
      <c r="E4" s="155"/>
      <c r="F4" s="155"/>
      <c r="G4" s="156"/>
      <c r="AG4" t="s">
        <v>102</v>
      </c>
    </row>
    <row r="5" spans="1:60" x14ac:dyDescent="0.25">
      <c r="D5" s="10"/>
    </row>
    <row r="6" spans="1:60" ht="39.6" x14ac:dyDescent="0.25">
      <c r="A6" s="158" t="s">
        <v>103</v>
      </c>
      <c r="B6" s="160" t="s">
        <v>104</v>
      </c>
      <c r="C6" s="160" t="s">
        <v>105</v>
      </c>
      <c r="D6" s="159" t="s">
        <v>106</v>
      </c>
      <c r="E6" s="158" t="s">
        <v>107</v>
      </c>
      <c r="F6" s="157" t="s">
        <v>108</v>
      </c>
      <c r="G6" s="158" t="s">
        <v>26</v>
      </c>
      <c r="H6" s="161" t="s">
        <v>27</v>
      </c>
      <c r="I6" s="161" t="s">
        <v>109</v>
      </c>
      <c r="J6" s="161" t="s">
        <v>28</v>
      </c>
      <c r="K6" s="161" t="s">
        <v>110</v>
      </c>
      <c r="L6" s="161" t="s">
        <v>111</v>
      </c>
      <c r="M6" s="161" t="s">
        <v>112</v>
      </c>
      <c r="N6" s="161" t="s">
        <v>113</v>
      </c>
      <c r="O6" s="161" t="s">
        <v>114</v>
      </c>
      <c r="P6" s="161" t="s">
        <v>115</v>
      </c>
      <c r="Q6" s="161" t="s">
        <v>116</v>
      </c>
      <c r="R6" s="161" t="s">
        <v>117</v>
      </c>
      <c r="S6" s="161" t="s">
        <v>118</v>
      </c>
      <c r="T6" s="161" t="s">
        <v>119</v>
      </c>
      <c r="U6" s="161" t="s">
        <v>120</v>
      </c>
      <c r="V6" s="161" t="s">
        <v>121</v>
      </c>
      <c r="W6" s="161" t="s">
        <v>122</v>
      </c>
      <c r="X6" s="161" t="s">
        <v>123</v>
      </c>
    </row>
    <row r="7" spans="1:60" hidden="1" x14ac:dyDescent="0.25">
      <c r="A7" s="3"/>
      <c r="B7" s="4"/>
      <c r="C7" s="4"/>
      <c r="D7" s="6"/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</row>
    <row r="8" spans="1:60" x14ac:dyDescent="0.25">
      <c r="A8" s="173" t="s">
        <v>124</v>
      </c>
      <c r="B8" s="174" t="s">
        <v>46</v>
      </c>
      <c r="C8" s="191" t="s">
        <v>47</v>
      </c>
      <c r="D8" s="175"/>
      <c r="E8" s="176"/>
      <c r="F8" s="177"/>
      <c r="G8" s="178">
        <f>SUMIF(AG9:AG26,"&lt;&gt;NOR",G9:G26)</f>
        <v>0</v>
      </c>
      <c r="H8" s="172"/>
      <c r="I8" s="172">
        <f>SUM(I9:I26)</f>
        <v>9638.7000000000007</v>
      </c>
      <c r="J8" s="172"/>
      <c r="K8" s="172">
        <f>SUM(K9:K26)</f>
        <v>10444.1</v>
      </c>
      <c r="L8" s="172"/>
      <c r="M8" s="172">
        <f>SUM(M9:M26)</f>
        <v>0</v>
      </c>
      <c r="N8" s="172"/>
      <c r="O8" s="172">
        <f>SUM(O9:O26)</f>
        <v>1.25</v>
      </c>
      <c r="P8" s="172"/>
      <c r="Q8" s="172">
        <f>SUM(Q9:Q26)</f>
        <v>0</v>
      </c>
      <c r="R8" s="172"/>
      <c r="S8" s="172"/>
      <c r="T8" s="172"/>
      <c r="U8" s="172"/>
      <c r="V8" s="172">
        <f>SUM(V9:V26)</f>
        <v>18.18</v>
      </c>
      <c r="W8" s="172"/>
      <c r="X8" s="172"/>
      <c r="AG8" t="s">
        <v>125</v>
      </c>
    </row>
    <row r="9" spans="1:60" outlineLevel="1" x14ac:dyDescent="0.25">
      <c r="A9" s="179">
        <v>1</v>
      </c>
      <c r="B9" s="180" t="s">
        <v>126</v>
      </c>
      <c r="C9" s="192" t="s">
        <v>127</v>
      </c>
      <c r="D9" s="181" t="s">
        <v>128</v>
      </c>
      <c r="E9" s="182">
        <v>0.12</v>
      </c>
      <c r="F9" s="183"/>
      <c r="G9" s="184">
        <f>ROUND(E9*F9,2)</f>
        <v>0</v>
      </c>
      <c r="H9" s="167">
        <v>4853.74</v>
      </c>
      <c r="I9" s="167">
        <f>ROUND(E9*H9,2)</f>
        <v>582.45000000000005</v>
      </c>
      <c r="J9" s="167">
        <v>1431.26</v>
      </c>
      <c r="K9" s="167">
        <f>ROUND(E9*J9,2)</f>
        <v>171.75</v>
      </c>
      <c r="L9" s="167">
        <v>21</v>
      </c>
      <c r="M9" s="167">
        <f>G9*(1+L9/100)</f>
        <v>0</v>
      </c>
      <c r="N9" s="167">
        <v>0.76182000000000005</v>
      </c>
      <c r="O9" s="167">
        <f>ROUND(E9*N9,2)</f>
        <v>0.09</v>
      </c>
      <c r="P9" s="167">
        <v>0</v>
      </c>
      <c r="Q9" s="167">
        <f>ROUND(E9*P9,2)</f>
        <v>0</v>
      </c>
      <c r="R9" s="167"/>
      <c r="S9" s="167" t="s">
        <v>129</v>
      </c>
      <c r="T9" s="167" t="s">
        <v>129</v>
      </c>
      <c r="U9" s="167">
        <v>3.08188</v>
      </c>
      <c r="V9" s="167">
        <f>ROUND(E9*U9,2)</f>
        <v>0.37</v>
      </c>
      <c r="W9" s="167"/>
      <c r="X9" s="167" t="s">
        <v>130</v>
      </c>
      <c r="Y9" s="162"/>
      <c r="Z9" s="162"/>
      <c r="AA9" s="162"/>
      <c r="AB9" s="162"/>
      <c r="AC9" s="162"/>
      <c r="AD9" s="162"/>
      <c r="AE9" s="162"/>
      <c r="AF9" s="162"/>
      <c r="AG9" s="162" t="s">
        <v>131</v>
      </c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</row>
    <row r="10" spans="1:60" outlineLevel="1" x14ac:dyDescent="0.25">
      <c r="A10" s="165"/>
      <c r="B10" s="166"/>
      <c r="C10" s="193" t="s">
        <v>132</v>
      </c>
      <c r="D10" s="168"/>
      <c r="E10" s="169">
        <v>0.12</v>
      </c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2"/>
      <c r="Z10" s="162"/>
      <c r="AA10" s="162"/>
      <c r="AB10" s="162"/>
      <c r="AC10" s="162"/>
      <c r="AD10" s="162"/>
      <c r="AE10" s="162"/>
      <c r="AF10" s="162"/>
      <c r="AG10" s="162" t="s">
        <v>133</v>
      </c>
      <c r="AH10" s="162">
        <v>0</v>
      </c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</row>
    <row r="11" spans="1:60" outlineLevel="1" x14ac:dyDescent="0.25">
      <c r="A11" s="185">
        <v>2</v>
      </c>
      <c r="B11" s="186" t="s">
        <v>134</v>
      </c>
      <c r="C11" s="194" t="s">
        <v>135</v>
      </c>
      <c r="D11" s="187" t="s">
        <v>136</v>
      </c>
      <c r="E11" s="188">
        <v>1</v>
      </c>
      <c r="F11" s="189"/>
      <c r="G11" s="190">
        <f>ROUND(E11*F11,2)</f>
        <v>0</v>
      </c>
      <c r="H11" s="167">
        <v>7.79</v>
      </c>
      <c r="I11" s="167">
        <f>ROUND(E11*H11,2)</f>
        <v>7.79</v>
      </c>
      <c r="J11" s="167">
        <v>473.71</v>
      </c>
      <c r="K11" s="167">
        <f>ROUND(E11*J11,2)</f>
        <v>473.71</v>
      </c>
      <c r="L11" s="167">
        <v>21</v>
      </c>
      <c r="M11" s="167">
        <f>G11*(1+L11/100)</f>
        <v>0</v>
      </c>
      <c r="N11" s="167">
        <v>1.6000000000000001E-4</v>
      </c>
      <c r="O11" s="167">
        <f>ROUND(E11*N11,2)</f>
        <v>0</v>
      </c>
      <c r="P11" s="167">
        <v>0</v>
      </c>
      <c r="Q11" s="167">
        <f>ROUND(E11*P11,2)</f>
        <v>0</v>
      </c>
      <c r="R11" s="167"/>
      <c r="S11" s="167" t="s">
        <v>129</v>
      </c>
      <c r="T11" s="167" t="s">
        <v>129</v>
      </c>
      <c r="U11" s="167">
        <v>0.94</v>
      </c>
      <c r="V11" s="167">
        <f>ROUND(E11*U11,2)</f>
        <v>0.94</v>
      </c>
      <c r="W11" s="167"/>
      <c r="X11" s="167" t="s">
        <v>130</v>
      </c>
      <c r="Y11" s="162"/>
      <c r="Z11" s="162"/>
      <c r="AA11" s="162"/>
      <c r="AB11" s="162"/>
      <c r="AC11" s="162"/>
      <c r="AD11" s="162"/>
      <c r="AE11" s="162"/>
      <c r="AF11" s="162"/>
      <c r="AG11" s="162" t="s">
        <v>131</v>
      </c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outlineLevel="1" x14ac:dyDescent="0.25">
      <c r="A12" s="185">
        <v>3</v>
      </c>
      <c r="B12" s="186" t="s">
        <v>137</v>
      </c>
      <c r="C12" s="194" t="s">
        <v>138</v>
      </c>
      <c r="D12" s="187" t="s">
        <v>136</v>
      </c>
      <c r="E12" s="188">
        <v>1</v>
      </c>
      <c r="F12" s="189"/>
      <c r="G12" s="190">
        <f>ROUND(E12*F12,2)</f>
        <v>0</v>
      </c>
      <c r="H12" s="167">
        <v>11.69</v>
      </c>
      <c r="I12" s="167">
        <f>ROUND(E12*H12,2)</f>
        <v>11.69</v>
      </c>
      <c r="J12" s="167">
        <v>524.30999999999995</v>
      </c>
      <c r="K12" s="167">
        <f>ROUND(E12*J12,2)</f>
        <v>524.30999999999995</v>
      </c>
      <c r="L12" s="167">
        <v>21</v>
      </c>
      <c r="M12" s="167">
        <f>G12*(1+L12/100)</f>
        <v>0</v>
      </c>
      <c r="N12" s="167">
        <v>2.4000000000000001E-4</v>
      </c>
      <c r="O12" s="167">
        <f>ROUND(E12*N12,2)</f>
        <v>0</v>
      </c>
      <c r="P12" s="167">
        <v>0</v>
      </c>
      <c r="Q12" s="167">
        <f>ROUND(E12*P12,2)</f>
        <v>0</v>
      </c>
      <c r="R12" s="167"/>
      <c r="S12" s="167" t="s">
        <v>129</v>
      </c>
      <c r="T12" s="167" t="s">
        <v>129</v>
      </c>
      <c r="U12" s="167">
        <v>1.04</v>
      </c>
      <c r="V12" s="167">
        <f>ROUND(E12*U12,2)</f>
        <v>1.04</v>
      </c>
      <c r="W12" s="167"/>
      <c r="X12" s="167" t="s">
        <v>130</v>
      </c>
      <c r="Y12" s="162"/>
      <c r="Z12" s="162"/>
      <c r="AA12" s="162"/>
      <c r="AB12" s="162"/>
      <c r="AC12" s="162"/>
      <c r="AD12" s="162"/>
      <c r="AE12" s="162"/>
      <c r="AF12" s="162"/>
      <c r="AG12" s="162" t="s">
        <v>131</v>
      </c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ht="20.399999999999999" outlineLevel="1" x14ac:dyDescent="0.25">
      <c r="A13" s="179">
        <v>4</v>
      </c>
      <c r="B13" s="180" t="s">
        <v>139</v>
      </c>
      <c r="C13" s="192" t="s">
        <v>140</v>
      </c>
      <c r="D13" s="181" t="s">
        <v>141</v>
      </c>
      <c r="E13" s="182">
        <v>12.69</v>
      </c>
      <c r="F13" s="183"/>
      <c r="G13" s="184">
        <f>ROUND(E13*F13,2)</f>
        <v>0</v>
      </c>
      <c r="H13" s="167">
        <v>490.43</v>
      </c>
      <c r="I13" s="167">
        <f>ROUND(E13*H13,2)</f>
        <v>6223.56</v>
      </c>
      <c r="J13" s="167">
        <v>243.57</v>
      </c>
      <c r="K13" s="167">
        <f>ROUND(E13*J13,2)</f>
        <v>3090.9</v>
      </c>
      <c r="L13" s="167">
        <v>21</v>
      </c>
      <c r="M13" s="167">
        <f>G13*(1+L13/100)</f>
        <v>0</v>
      </c>
      <c r="N13" s="167">
        <v>7.4709999999999999E-2</v>
      </c>
      <c r="O13" s="167">
        <f>ROUND(E13*N13,2)</f>
        <v>0.95</v>
      </c>
      <c r="P13" s="167">
        <v>0</v>
      </c>
      <c r="Q13" s="167">
        <f>ROUND(E13*P13,2)</f>
        <v>0</v>
      </c>
      <c r="R13" s="167"/>
      <c r="S13" s="167" t="s">
        <v>129</v>
      </c>
      <c r="T13" s="167" t="s">
        <v>142</v>
      </c>
      <c r="U13" s="167">
        <v>0.52915000000000001</v>
      </c>
      <c r="V13" s="167">
        <f>ROUND(E13*U13,2)</f>
        <v>6.71</v>
      </c>
      <c r="W13" s="167"/>
      <c r="X13" s="167" t="s">
        <v>130</v>
      </c>
      <c r="Y13" s="162"/>
      <c r="Z13" s="162"/>
      <c r="AA13" s="162"/>
      <c r="AB13" s="162"/>
      <c r="AC13" s="162"/>
      <c r="AD13" s="162"/>
      <c r="AE13" s="162"/>
      <c r="AF13" s="162"/>
      <c r="AG13" s="162" t="s">
        <v>131</v>
      </c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</row>
    <row r="14" spans="1:60" outlineLevel="1" x14ac:dyDescent="0.25">
      <c r="A14" s="165"/>
      <c r="B14" s="166"/>
      <c r="C14" s="193" t="s">
        <v>143</v>
      </c>
      <c r="D14" s="168"/>
      <c r="E14" s="169">
        <v>12.69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2"/>
      <c r="Z14" s="162"/>
      <c r="AA14" s="162"/>
      <c r="AB14" s="162"/>
      <c r="AC14" s="162"/>
      <c r="AD14" s="162"/>
      <c r="AE14" s="162"/>
      <c r="AF14" s="162"/>
      <c r="AG14" s="162" t="s">
        <v>133</v>
      </c>
      <c r="AH14" s="162">
        <v>0</v>
      </c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</row>
    <row r="15" spans="1:60" outlineLevel="1" x14ac:dyDescent="0.25">
      <c r="A15" s="179">
        <v>5</v>
      </c>
      <c r="B15" s="180" t="s">
        <v>144</v>
      </c>
      <c r="C15" s="192" t="s">
        <v>145</v>
      </c>
      <c r="D15" s="181" t="s">
        <v>146</v>
      </c>
      <c r="E15" s="182">
        <v>14.8</v>
      </c>
      <c r="F15" s="183"/>
      <c r="G15" s="184">
        <f>ROUND(E15*F15,2)</f>
        <v>0</v>
      </c>
      <c r="H15" s="167">
        <v>24.99</v>
      </c>
      <c r="I15" s="167">
        <f>ROUND(E15*H15,2)</f>
        <v>369.85</v>
      </c>
      <c r="J15" s="167">
        <v>108.51</v>
      </c>
      <c r="K15" s="167">
        <f>ROUND(E15*J15,2)</f>
        <v>1605.95</v>
      </c>
      <c r="L15" s="167">
        <v>21</v>
      </c>
      <c r="M15" s="167">
        <f>G15*(1+L15/100)</f>
        <v>0</v>
      </c>
      <c r="N15" s="167">
        <v>1.0200000000000001E-3</v>
      </c>
      <c r="O15" s="167">
        <f>ROUND(E15*N15,2)</f>
        <v>0.02</v>
      </c>
      <c r="P15" s="167">
        <v>0</v>
      </c>
      <c r="Q15" s="167">
        <f>ROUND(E15*P15,2)</f>
        <v>0</v>
      </c>
      <c r="R15" s="167"/>
      <c r="S15" s="167" t="s">
        <v>129</v>
      </c>
      <c r="T15" s="167" t="s">
        <v>129</v>
      </c>
      <c r="U15" s="167">
        <v>0.223</v>
      </c>
      <c r="V15" s="167">
        <f>ROUND(E15*U15,2)</f>
        <v>3.3</v>
      </c>
      <c r="W15" s="167"/>
      <c r="X15" s="167" t="s">
        <v>130</v>
      </c>
      <c r="Y15" s="162"/>
      <c r="Z15" s="162"/>
      <c r="AA15" s="162"/>
      <c r="AB15" s="162"/>
      <c r="AC15" s="162"/>
      <c r="AD15" s="162"/>
      <c r="AE15" s="162"/>
      <c r="AF15" s="162"/>
      <c r="AG15" s="162" t="s">
        <v>131</v>
      </c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</row>
    <row r="16" spans="1:60" outlineLevel="1" x14ac:dyDescent="0.25">
      <c r="A16" s="165"/>
      <c r="B16" s="166"/>
      <c r="C16" s="193" t="s">
        <v>147</v>
      </c>
      <c r="D16" s="168"/>
      <c r="E16" s="169">
        <v>10.8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2"/>
      <c r="Z16" s="162"/>
      <c r="AA16" s="162"/>
      <c r="AB16" s="162"/>
      <c r="AC16" s="162"/>
      <c r="AD16" s="162"/>
      <c r="AE16" s="162"/>
      <c r="AF16" s="162"/>
      <c r="AG16" s="162" t="s">
        <v>133</v>
      </c>
      <c r="AH16" s="162">
        <v>0</v>
      </c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</row>
    <row r="17" spans="1:60" outlineLevel="1" x14ac:dyDescent="0.25">
      <c r="A17" s="165"/>
      <c r="B17" s="166"/>
      <c r="C17" s="193" t="s">
        <v>148</v>
      </c>
      <c r="D17" s="168"/>
      <c r="E17" s="169">
        <v>4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2"/>
      <c r="Z17" s="162"/>
      <c r="AA17" s="162"/>
      <c r="AB17" s="162"/>
      <c r="AC17" s="162"/>
      <c r="AD17" s="162"/>
      <c r="AE17" s="162"/>
      <c r="AF17" s="162"/>
      <c r="AG17" s="162" t="s">
        <v>133</v>
      </c>
      <c r="AH17" s="162">
        <v>0</v>
      </c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</row>
    <row r="18" spans="1:60" outlineLevel="1" x14ac:dyDescent="0.25">
      <c r="A18" s="179">
        <v>6</v>
      </c>
      <c r="B18" s="180" t="s">
        <v>149</v>
      </c>
      <c r="C18" s="192" t="s">
        <v>150</v>
      </c>
      <c r="D18" s="181" t="s">
        <v>141</v>
      </c>
      <c r="E18" s="182">
        <v>2.1</v>
      </c>
      <c r="F18" s="183"/>
      <c r="G18" s="184">
        <f>ROUND(E18*F18,2)</f>
        <v>0</v>
      </c>
      <c r="H18" s="167">
        <v>473.03</v>
      </c>
      <c r="I18" s="167">
        <f>ROUND(E18*H18,2)</f>
        <v>993.36</v>
      </c>
      <c r="J18" s="167">
        <v>371.97</v>
      </c>
      <c r="K18" s="167">
        <f>ROUND(E18*J18,2)</f>
        <v>781.14</v>
      </c>
      <c r="L18" s="167">
        <v>21</v>
      </c>
      <c r="M18" s="167">
        <f>G18*(1+L18/100)</f>
        <v>0</v>
      </c>
      <c r="N18" s="167">
        <v>7.392E-2</v>
      </c>
      <c r="O18" s="167">
        <f>ROUND(E18*N18,2)</f>
        <v>0.16</v>
      </c>
      <c r="P18" s="167">
        <v>0</v>
      </c>
      <c r="Q18" s="167">
        <f>ROUND(E18*P18,2)</f>
        <v>0</v>
      </c>
      <c r="R18" s="167"/>
      <c r="S18" s="167" t="s">
        <v>129</v>
      </c>
      <c r="T18" s="167" t="s">
        <v>129</v>
      </c>
      <c r="U18" s="167">
        <v>0.77700000000000002</v>
      </c>
      <c r="V18" s="167">
        <f>ROUND(E18*U18,2)</f>
        <v>1.63</v>
      </c>
      <c r="W18" s="167"/>
      <c r="X18" s="167" t="s">
        <v>130</v>
      </c>
      <c r="Y18" s="162"/>
      <c r="Z18" s="162"/>
      <c r="AA18" s="162"/>
      <c r="AB18" s="162"/>
      <c r="AC18" s="162"/>
      <c r="AD18" s="162"/>
      <c r="AE18" s="162"/>
      <c r="AF18" s="162"/>
      <c r="AG18" s="162" t="s">
        <v>131</v>
      </c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</row>
    <row r="19" spans="1:60" outlineLevel="1" x14ac:dyDescent="0.25">
      <c r="A19" s="165"/>
      <c r="B19" s="166"/>
      <c r="C19" s="193" t="s">
        <v>151</v>
      </c>
      <c r="D19" s="168"/>
      <c r="E19" s="169">
        <v>2.1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2"/>
      <c r="Z19" s="162"/>
      <c r="AA19" s="162"/>
      <c r="AB19" s="162"/>
      <c r="AC19" s="162"/>
      <c r="AD19" s="162"/>
      <c r="AE19" s="162"/>
      <c r="AF19" s="162"/>
      <c r="AG19" s="162" t="s">
        <v>133</v>
      </c>
      <c r="AH19" s="162">
        <v>0</v>
      </c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</row>
    <row r="20" spans="1:60" outlineLevel="1" x14ac:dyDescent="0.25">
      <c r="A20" s="179">
        <v>7</v>
      </c>
      <c r="B20" s="180" t="s">
        <v>152</v>
      </c>
      <c r="C20" s="192" t="s">
        <v>153</v>
      </c>
      <c r="D20" s="181" t="s">
        <v>141</v>
      </c>
      <c r="E20" s="182">
        <v>7.23</v>
      </c>
      <c r="F20" s="183"/>
      <c r="G20" s="184">
        <f>ROUND(E20*F20,2)</f>
        <v>0</v>
      </c>
      <c r="H20" s="167">
        <v>0</v>
      </c>
      <c r="I20" s="167">
        <f>ROUND(E20*H20,2)</f>
        <v>0</v>
      </c>
      <c r="J20" s="167">
        <v>292.5</v>
      </c>
      <c r="K20" s="167">
        <f>ROUND(E20*J20,2)</f>
        <v>2114.7800000000002</v>
      </c>
      <c r="L20" s="167">
        <v>21</v>
      </c>
      <c r="M20" s="167">
        <f>G20*(1+L20/100)</f>
        <v>0</v>
      </c>
      <c r="N20" s="167">
        <v>0</v>
      </c>
      <c r="O20" s="167">
        <f>ROUND(E20*N20,2)</f>
        <v>0</v>
      </c>
      <c r="P20" s="167">
        <v>0</v>
      </c>
      <c r="Q20" s="167">
        <f>ROUND(E20*P20,2)</f>
        <v>0</v>
      </c>
      <c r="R20" s="167"/>
      <c r="S20" s="167" t="s">
        <v>129</v>
      </c>
      <c r="T20" s="167" t="s">
        <v>129</v>
      </c>
      <c r="U20" s="167">
        <v>0.57999999999999996</v>
      </c>
      <c r="V20" s="167">
        <f>ROUND(E20*U20,2)</f>
        <v>4.1900000000000004</v>
      </c>
      <c r="W20" s="167"/>
      <c r="X20" s="167" t="s">
        <v>130</v>
      </c>
      <c r="Y20" s="162"/>
      <c r="Z20" s="162"/>
      <c r="AA20" s="162"/>
      <c r="AB20" s="162"/>
      <c r="AC20" s="162"/>
      <c r="AD20" s="162"/>
      <c r="AE20" s="162"/>
      <c r="AF20" s="162"/>
      <c r="AG20" s="162" t="s">
        <v>131</v>
      </c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</row>
    <row r="21" spans="1:60" outlineLevel="1" x14ac:dyDescent="0.25">
      <c r="A21" s="165"/>
      <c r="B21" s="166"/>
      <c r="C21" s="193" t="s">
        <v>154</v>
      </c>
      <c r="D21" s="168"/>
      <c r="E21" s="169">
        <v>3.63</v>
      </c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2"/>
      <c r="Z21" s="162"/>
      <c r="AA21" s="162"/>
      <c r="AB21" s="162"/>
      <c r="AC21" s="162"/>
      <c r="AD21" s="162"/>
      <c r="AE21" s="162"/>
      <c r="AF21" s="162"/>
      <c r="AG21" s="162" t="s">
        <v>133</v>
      </c>
      <c r="AH21" s="162">
        <v>0</v>
      </c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</row>
    <row r="22" spans="1:60" outlineLevel="1" x14ac:dyDescent="0.25">
      <c r="A22" s="165"/>
      <c r="B22" s="166"/>
      <c r="C22" s="193" t="s">
        <v>155</v>
      </c>
      <c r="D22" s="168"/>
      <c r="E22" s="169">
        <v>3.6</v>
      </c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2"/>
      <c r="Z22" s="162"/>
      <c r="AA22" s="162"/>
      <c r="AB22" s="162"/>
      <c r="AC22" s="162"/>
      <c r="AD22" s="162"/>
      <c r="AE22" s="162"/>
      <c r="AF22" s="162"/>
      <c r="AG22" s="162" t="s">
        <v>133</v>
      </c>
      <c r="AH22" s="162">
        <v>0</v>
      </c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</row>
    <row r="23" spans="1:60" outlineLevel="1" x14ac:dyDescent="0.25">
      <c r="A23" s="185">
        <v>8</v>
      </c>
      <c r="B23" s="186" t="s">
        <v>37</v>
      </c>
      <c r="C23" s="194" t="s">
        <v>156</v>
      </c>
      <c r="D23" s="187" t="s">
        <v>157</v>
      </c>
      <c r="E23" s="188">
        <v>1</v>
      </c>
      <c r="F23" s="189"/>
      <c r="G23" s="190">
        <f>ROUND(E23*F23,2)</f>
        <v>0</v>
      </c>
      <c r="H23" s="167">
        <v>1346</v>
      </c>
      <c r="I23" s="167">
        <f>ROUND(E23*H23,2)</f>
        <v>1346</v>
      </c>
      <c r="J23" s="167">
        <v>0</v>
      </c>
      <c r="K23" s="167">
        <f>ROUND(E23*J23,2)</f>
        <v>0</v>
      </c>
      <c r="L23" s="167">
        <v>21</v>
      </c>
      <c r="M23" s="167">
        <f>G23*(1+L23/100)</f>
        <v>0</v>
      </c>
      <c r="N23" s="167">
        <v>0</v>
      </c>
      <c r="O23" s="167">
        <f>ROUND(E23*N23,2)</f>
        <v>0</v>
      </c>
      <c r="P23" s="167">
        <v>0</v>
      </c>
      <c r="Q23" s="167">
        <f>ROUND(E23*P23,2)</f>
        <v>0</v>
      </c>
      <c r="R23" s="167"/>
      <c r="S23" s="167" t="s">
        <v>158</v>
      </c>
      <c r="T23" s="167" t="s">
        <v>159</v>
      </c>
      <c r="U23" s="167">
        <v>0</v>
      </c>
      <c r="V23" s="167">
        <f>ROUND(E23*U23,2)</f>
        <v>0</v>
      </c>
      <c r="W23" s="167"/>
      <c r="X23" s="167" t="s">
        <v>160</v>
      </c>
      <c r="Y23" s="162"/>
      <c r="Z23" s="162"/>
      <c r="AA23" s="162"/>
      <c r="AB23" s="162"/>
      <c r="AC23" s="162"/>
      <c r="AD23" s="162"/>
      <c r="AE23" s="162"/>
      <c r="AF23" s="162"/>
      <c r="AG23" s="162" t="s">
        <v>161</v>
      </c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</row>
    <row r="24" spans="1:60" outlineLevel="1" x14ac:dyDescent="0.25">
      <c r="A24" s="185">
        <v>9</v>
      </c>
      <c r="B24" s="186" t="s">
        <v>162</v>
      </c>
      <c r="C24" s="194" t="s">
        <v>163</v>
      </c>
      <c r="D24" s="187" t="s">
        <v>136</v>
      </c>
      <c r="E24" s="188">
        <v>1</v>
      </c>
      <c r="F24" s="189"/>
      <c r="G24" s="190">
        <f>ROUND(E24*F24,2)</f>
        <v>0</v>
      </c>
      <c r="H24" s="167">
        <v>104</v>
      </c>
      <c r="I24" s="167">
        <f>ROUND(E24*H24,2)</f>
        <v>104</v>
      </c>
      <c r="J24" s="167">
        <v>0</v>
      </c>
      <c r="K24" s="167">
        <f>ROUND(E24*J24,2)</f>
        <v>0</v>
      </c>
      <c r="L24" s="167">
        <v>21</v>
      </c>
      <c r="M24" s="167">
        <f>G24*(1+L24/100)</f>
        <v>0</v>
      </c>
      <c r="N24" s="167">
        <v>5.9999999999999995E-4</v>
      </c>
      <c r="O24" s="167">
        <f>ROUND(E24*N24,2)</f>
        <v>0</v>
      </c>
      <c r="P24" s="167">
        <v>0</v>
      </c>
      <c r="Q24" s="167">
        <f>ROUND(E24*P24,2)</f>
        <v>0</v>
      </c>
      <c r="R24" s="167" t="s">
        <v>164</v>
      </c>
      <c r="S24" s="167" t="s">
        <v>129</v>
      </c>
      <c r="T24" s="167" t="s">
        <v>129</v>
      </c>
      <c r="U24" s="167">
        <v>0</v>
      </c>
      <c r="V24" s="167">
        <f>ROUND(E24*U24,2)</f>
        <v>0</v>
      </c>
      <c r="W24" s="167"/>
      <c r="X24" s="167" t="s">
        <v>160</v>
      </c>
      <c r="Y24" s="162"/>
      <c r="Z24" s="162"/>
      <c r="AA24" s="162"/>
      <c r="AB24" s="162"/>
      <c r="AC24" s="162"/>
      <c r="AD24" s="162"/>
      <c r="AE24" s="162"/>
      <c r="AF24" s="162"/>
      <c r="AG24" s="162" t="s">
        <v>161</v>
      </c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</row>
    <row r="25" spans="1:60" ht="20.399999999999999" outlineLevel="1" x14ac:dyDescent="0.25">
      <c r="A25" s="179">
        <v>10</v>
      </c>
      <c r="B25" s="180" t="s">
        <v>165</v>
      </c>
      <c r="C25" s="192" t="s">
        <v>166</v>
      </c>
      <c r="D25" s="181" t="s">
        <v>141</v>
      </c>
      <c r="E25" s="182">
        <v>2.4300000000000002</v>
      </c>
      <c r="F25" s="183"/>
      <c r="G25" s="184">
        <f>ROUND(E25*F25,2)</f>
        <v>0</v>
      </c>
      <c r="H25" s="167">
        <v>0</v>
      </c>
      <c r="I25" s="167">
        <f>ROUND(E25*H25,2)</f>
        <v>0</v>
      </c>
      <c r="J25" s="167">
        <v>692</v>
      </c>
      <c r="K25" s="167">
        <f>ROUND(E25*J25,2)</f>
        <v>1681.56</v>
      </c>
      <c r="L25" s="167">
        <v>21</v>
      </c>
      <c r="M25" s="167">
        <f>G25*(1+L25/100)</f>
        <v>0</v>
      </c>
      <c r="N25" s="167">
        <v>1.1469999999999999E-2</v>
      </c>
      <c r="O25" s="167">
        <f>ROUND(E25*N25,2)</f>
        <v>0.03</v>
      </c>
      <c r="P25" s="167">
        <v>0</v>
      </c>
      <c r="Q25" s="167">
        <f>ROUND(E25*P25,2)</f>
        <v>0</v>
      </c>
      <c r="R25" s="167"/>
      <c r="S25" s="167" t="s">
        <v>129</v>
      </c>
      <c r="T25" s="167" t="s">
        <v>129</v>
      </c>
      <c r="U25" s="167">
        <v>0</v>
      </c>
      <c r="V25" s="167">
        <f>ROUND(E25*U25,2)</f>
        <v>0</v>
      </c>
      <c r="W25" s="167"/>
      <c r="X25" s="167" t="s">
        <v>167</v>
      </c>
      <c r="Y25" s="162"/>
      <c r="Z25" s="162"/>
      <c r="AA25" s="162"/>
      <c r="AB25" s="162"/>
      <c r="AC25" s="162"/>
      <c r="AD25" s="162"/>
      <c r="AE25" s="162"/>
      <c r="AF25" s="162"/>
      <c r="AG25" s="162" t="s">
        <v>168</v>
      </c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</row>
    <row r="26" spans="1:60" outlineLevel="1" x14ac:dyDescent="0.25">
      <c r="A26" s="165"/>
      <c r="B26" s="166"/>
      <c r="C26" s="193" t="s">
        <v>169</v>
      </c>
      <c r="D26" s="168"/>
      <c r="E26" s="169">
        <v>2.4300000000000002</v>
      </c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2"/>
      <c r="Z26" s="162"/>
      <c r="AA26" s="162"/>
      <c r="AB26" s="162"/>
      <c r="AC26" s="162"/>
      <c r="AD26" s="162"/>
      <c r="AE26" s="162"/>
      <c r="AF26" s="162"/>
      <c r="AG26" s="162" t="s">
        <v>133</v>
      </c>
      <c r="AH26" s="162">
        <v>0</v>
      </c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</row>
    <row r="27" spans="1:60" x14ac:dyDescent="0.25">
      <c r="A27" s="173" t="s">
        <v>124</v>
      </c>
      <c r="B27" s="174" t="s">
        <v>48</v>
      </c>
      <c r="C27" s="191" t="s">
        <v>49</v>
      </c>
      <c r="D27" s="175"/>
      <c r="E27" s="176"/>
      <c r="F27" s="177"/>
      <c r="G27" s="178">
        <f>SUMIF(AG28:AG31,"&lt;&gt;NOR",G28:G31)</f>
        <v>0</v>
      </c>
      <c r="H27" s="172"/>
      <c r="I27" s="172">
        <f>SUM(I28:I31)</f>
        <v>2250.37</v>
      </c>
      <c r="J27" s="172"/>
      <c r="K27" s="172">
        <f>SUM(K28:K31)</f>
        <v>3753.38</v>
      </c>
      <c r="L27" s="172"/>
      <c r="M27" s="172">
        <f>SUM(M28:M31)</f>
        <v>0</v>
      </c>
      <c r="N27" s="172"/>
      <c r="O27" s="172">
        <f>SUM(O28:O31)</f>
        <v>0.08</v>
      </c>
      <c r="P27" s="172"/>
      <c r="Q27" s="172">
        <f>SUM(Q28:Q31)</f>
        <v>0</v>
      </c>
      <c r="R27" s="172"/>
      <c r="S27" s="172"/>
      <c r="T27" s="172"/>
      <c r="U27" s="172"/>
      <c r="V27" s="172">
        <f>SUM(V28:V31)</f>
        <v>6.87</v>
      </c>
      <c r="W27" s="172"/>
      <c r="X27" s="172"/>
      <c r="AG27" t="s">
        <v>125</v>
      </c>
    </row>
    <row r="28" spans="1:60" outlineLevel="1" x14ac:dyDescent="0.25">
      <c r="A28" s="179">
        <v>11</v>
      </c>
      <c r="B28" s="180" t="s">
        <v>170</v>
      </c>
      <c r="C28" s="192" t="s">
        <v>171</v>
      </c>
      <c r="D28" s="181" t="s">
        <v>141</v>
      </c>
      <c r="E28" s="182">
        <v>3.63</v>
      </c>
      <c r="F28" s="183"/>
      <c r="G28" s="184">
        <f>ROUND(E28*F28,2)</f>
        <v>0</v>
      </c>
      <c r="H28" s="167">
        <v>285.86</v>
      </c>
      <c r="I28" s="167">
        <f>ROUND(E28*H28,2)</f>
        <v>1037.67</v>
      </c>
      <c r="J28" s="167">
        <v>519.14</v>
      </c>
      <c r="K28" s="167">
        <f>ROUND(E28*J28,2)</f>
        <v>1884.48</v>
      </c>
      <c r="L28" s="167">
        <v>21</v>
      </c>
      <c r="M28" s="167">
        <f>G28*(1+L28/100)</f>
        <v>0</v>
      </c>
      <c r="N28" s="167">
        <v>1.1900000000000001E-2</v>
      </c>
      <c r="O28" s="167">
        <f>ROUND(E28*N28,2)</f>
        <v>0.04</v>
      </c>
      <c r="P28" s="167">
        <v>0</v>
      </c>
      <c r="Q28" s="167">
        <f>ROUND(E28*P28,2)</f>
        <v>0</v>
      </c>
      <c r="R28" s="167"/>
      <c r="S28" s="167" t="s">
        <v>129</v>
      </c>
      <c r="T28" s="167" t="s">
        <v>129</v>
      </c>
      <c r="U28" s="167">
        <v>0.95</v>
      </c>
      <c r="V28" s="167">
        <f>ROUND(E28*U28,2)</f>
        <v>3.45</v>
      </c>
      <c r="W28" s="167"/>
      <c r="X28" s="167" t="s">
        <v>130</v>
      </c>
      <c r="Y28" s="162"/>
      <c r="Z28" s="162"/>
      <c r="AA28" s="162"/>
      <c r="AB28" s="162"/>
      <c r="AC28" s="162"/>
      <c r="AD28" s="162"/>
      <c r="AE28" s="162"/>
      <c r="AF28" s="162"/>
      <c r="AG28" s="162" t="s">
        <v>131</v>
      </c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</row>
    <row r="29" spans="1:60" outlineLevel="1" x14ac:dyDescent="0.25">
      <c r="A29" s="165"/>
      <c r="B29" s="166"/>
      <c r="C29" s="193" t="s">
        <v>154</v>
      </c>
      <c r="D29" s="168"/>
      <c r="E29" s="169">
        <v>3.63</v>
      </c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2"/>
      <c r="Z29" s="162"/>
      <c r="AA29" s="162"/>
      <c r="AB29" s="162"/>
      <c r="AC29" s="162"/>
      <c r="AD29" s="162"/>
      <c r="AE29" s="162"/>
      <c r="AF29" s="162"/>
      <c r="AG29" s="162" t="s">
        <v>133</v>
      </c>
      <c r="AH29" s="162">
        <v>0</v>
      </c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</row>
    <row r="30" spans="1:60" outlineLevel="1" x14ac:dyDescent="0.25">
      <c r="A30" s="179">
        <v>12</v>
      </c>
      <c r="B30" s="180" t="s">
        <v>172</v>
      </c>
      <c r="C30" s="192" t="s">
        <v>173</v>
      </c>
      <c r="D30" s="181" t="s">
        <v>141</v>
      </c>
      <c r="E30" s="182">
        <v>3.6</v>
      </c>
      <c r="F30" s="183"/>
      <c r="G30" s="184">
        <f>ROUND(E30*F30,2)</f>
        <v>0</v>
      </c>
      <c r="H30" s="167">
        <v>336.86</v>
      </c>
      <c r="I30" s="167">
        <f>ROUND(E30*H30,2)</f>
        <v>1212.7</v>
      </c>
      <c r="J30" s="167">
        <v>519.14</v>
      </c>
      <c r="K30" s="167">
        <f>ROUND(E30*J30,2)</f>
        <v>1868.9</v>
      </c>
      <c r="L30" s="167">
        <v>21</v>
      </c>
      <c r="M30" s="167">
        <f>G30*(1+L30/100)</f>
        <v>0</v>
      </c>
      <c r="N30" s="167">
        <v>1.201E-2</v>
      </c>
      <c r="O30" s="167">
        <f>ROUND(E30*N30,2)</f>
        <v>0.04</v>
      </c>
      <c r="P30" s="167">
        <v>0</v>
      </c>
      <c r="Q30" s="167">
        <f>ROUND(E30*P30,2)</f>
        <v>0</v>
      </c>
      <c r="R30" s="167"/>
      <c r="S30" s="167" t="s">
        <v>129</v>
      </c>
      <c r="T30" s="167" t="s">
        <v>129</v>
      </c>
      <c r="U30" s="167">
        <v>0.95</v>
      </c>
      <c r="V30" s="167">
        <f>ROUND(E30*U30,2)</f>
        <v>3.42</v>
      </c>
      <c r="W30" s="167"/>
      <c r="X30" s="167" t="s">
        <v>130</v>
      </c>
      <c r="Y30" s="162"/>
      <c r="Z30" s="162"/>
      <c r="AA30" s="162"/>
      <c r="AB30" s="162"/>
      <c r="AC30" s="162"/>
      <c r="AD30" s="162"/>
      <c r="AE30" s="162"/>
      <c r="AF30" s="162"/>
      <c r="AG30" s="162" t="s">
        <v>131</v>
      </c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</row>
    <row r="31" spans="1:60" outlineLevel="1" x14ac:dyDescent="0.25">
      <c r="A31" s="165"/>
      <c r="B31" s="166"/>
      <c r="C31" s="193" t="s">
        <v>174</v>
      </c>
      <c r="D31" s="168"/>
      <c r="E31" s="169">
        <v>3.6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2"/>
      <c r="Z31" s="162"/>
      <c r="AA31" s="162"/>
      <c r="AB31" s="162"/>
      <c r="AC31" s="162"/>
      <c r="AD31" s="162"/>
      <c r="AE31" s="162"/>
      <c r="AF31" s="162"/>
      <c r="AG31" s="162" t="s">
        <v>133</v>
      </c>
      <c r="AH31" s="162">
        <v>0</v>
      </c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</row>
    <row r="32" spans="1:60" x14ac:dyDescent="0.25">
      <c r="A32" s="173" t="s">
        <v>124</v>
      </c>
      <c r="B32" s="174" t="s">
        <v>50</v>
      </c>
      <c r="C32" s="191" t="s">
        <v>51</v>
      </c>
      <c r="D32" s="175"/>
      <c r="E32" s="176"/>
      <c r="F32" s="177"/>
      <c r="G32" s="178">
        <f>SUMIF(AG33:AG82,"&lt;&gt;NOR",G33:G82)</f>
        <v>0</v>
      </c>
      <c r="H32" s="172"/>
      <c r="I32" s="172">
        <f>SUM(I33:I82)</f>
        <v>11332.3</v>
      </c>
      <c r="J32" s="172"/>
      <c r="K32" s="172">
        <f>SUM(K33:K82)</f>
        <v>37534.350000000006</v>
      </c>
      <c r="L32" s="172"/>
      <c r="M32" s="172">
        <f>SUM(M33:M82)</f>
        <v>0</v>
      </c>
      <c r="N32" s="172"/>
      <c r="O32" s="172">
        <f>SUM(O33:O82)</f>
        <v>2.02</v>
      </c>
      <c r="P32" s="172"/>
      <c r="Q32" s="172">
        <f>SUM(Q33:Q82)</f>
        <v>0</v>
      </c>
      <c r="R32" s="172"/>
      <c r="S32" s="172"/>
      <c r="T32" s="172"/>
      <c r="U32" s="172"/>
      <c r="V32" s="172">
        <f>SUM(V33:V82)</f>
        <v>73.750000000000014</v>
      </c>
      <c r="W32" s="172"/>
      <c r="X32" s="172"/>
      <c r="AG32" t="s">
        <v>125</v>
      </c>
    </row>
    <row r="33" spans="1:60" outlineLevel="1" x14ac:dyDescent="0.25">
      <c r="A33" s="179">
        <v>13</v>
      </c>
      <c r="B33" s="180" t="s">
        <v>175</v>
      </c>
      <c r="C33" s="192" t="s">
        <v>176</v>
      </c>
      <c r="D33" s="181" t="s">
        <v>141</v>
      </c>
      <c r="E33" s="182">
        <v>38.22</v>
      </c>
      <c r="F33" s="183"/>
      <c r="G33" s="184">
        <f>ROUND(E33*F33,2)</f>
        <v>0</v>
      </c>
      <c r="H33" s="167">
        <v>28.71</v>
      </c>
      <c r="I33" s="167">
        <f>ROUND(E33*H33,2)</f>
        <v>1097.3</v>
      </c>
      <c r="J33" s="167">
        <v>119.79</v>
      </c>
      <c r="K33" s="167">
        <f>ROUND(E33*J33,2)</f>
        <v>4578.37</v>
      </c>
      <c r="L33" s="167">
        <v>21</v>
      </c>
      <c r="M33" s="167">
        <f>G33*(1+L33/100)</f>
        <v>0</v>
      </c>
      <c r="N33" s="167">
        <v>4.8999999999999998E-3</v>
      </c>
      <c r="O33" s="167">
        <f>ROUND(E33*N33,2)</f>
        <v>0.19</v>
      </c>
      <c r="P33" s="167">
        <v>0</v>
      </c>
      <c r="Q33" s="167">
        <f>ROUND(E33*P33,2)</f>
        <v>0</v>
      </c>
      <c r="R33" s="167"/>
      <c r="S33" s="167" t="s">
        <v>129</v>
      </c>
      <c r="T33" s="167" t="s">
        <v>129</v>
      </c>
      <c r="U33" s="167">
        <v>0.25</v>
      </c>
      <c r="V33" s="167">
        <f>ROUND(E33*U33,2)</f>
        <v>9.56</v>
      </c>
      <c r="W33" s="167"/>
      <c r="X33" s="167" t="s">
        <v>130</v>
      </c>
      <c r="Y33" s="162"/>
      <c r="Z33" s="162"/>
      <c r="AA33" s="162"/>
      <c r="AB33" s="162"/>
      <c r="AC33" s="162"/>
      <c r="AD33" s="162"/>
      <c r="AE33" s="162"/>
      <c r="AF33" s="162"/>
      <c r="AG33" s="162" t="s">
        <v>131</v>
      </c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</row>
    <row r="34" spans="1:60" outlineLevel="1" x14ac:dyDescent="0.25">
      <c r="A34" s="165"/>
      <c r="B34" s="166"/>
      <c r="C34" s="193" t="s">
        <v>177</v>
      </c>
      <c r="D34" s="168"/>
      <c r="E34" s="169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2"/>
      <c r="Z34" s="162"/>
      <c r="AA34" s="162"/>
      <c r="AB34" s="162"/>
      <c r="AC34" s="162"/>
      <c r="AD34" s="162"/>
      <c r="AE34" s="162"/>
      <c r="AF34" s="162"/>
      <c r="AG34" s="162" t="s">
        <v>133</v>
      </c>
      <c r="AH34" s="162">
        <v>0</v>
      </c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</row>
    <row r="35" spans="1:60" outlineLevel="1" x14ac:dyDescent="0.25">
      <c r="A35" s="165"/>
      <c r="B35" s="166"/>
      <c r="C35" s="193" t="s">
        <v>178</v>
      </c>
      <c r="D35" s="168"/>
      <c r="E35" s="169">
        <v>8.91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2"/>
      <c r="Z35" s="162"/>
      <c r="AA35" s="162"/>
      <c r="AB35" s="162"/>
      <c r="AC35" s="162"/>
      <c r="AD35" s="162"/>
      <c r="AE35" s="162"/>
      <c r="AF35" s="162"/>
      <c r="AG35" s="162" t="s">
        <v>133</v>
      </c>
      <c r="AH35" s="162">
        <v>0</v>
      </c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</row>
    <row r="36" spans="1:60" outlineLevel="1" x14ac:dyDescent="0.25">
      <c r="A36" s="165"/>
      <c r="B36" s="166"/>
      <c r="C36" s="193" t="s">
        <v>179</v>
      </c>
      <c r="D36" s="168"/>
      <c r="E36" s="169">
        <v>5.4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2"/>
      <c r="Z36" s="162"/>
      <c r="AA36" s="162"/>
      <c r="AB36" s="162"/>
      <c r="AC36" s="162"/>
      <c r="AD36" s="162"/>
      <c r="AE36" s="162"/>
      <c r="AF36" s="162"/>
      <c r="AG36" s="162" t="s">
        <v>133</v>
      </c>
      <c r="AH36" s="162">
        <v>0</v>
      </c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</row>
    <row r="37" spans="1:60" outlineLevel="1" x14ac:dyDescent="0.25">
      <c r="A37" s="165"/>
      <c r="B37" s="166"/>
      <c r="C37" s="193" t="s">
        <v>180</v>
      </c>
      <c r="D37" s="168"/>
      <c r="E37" s="169">
        <v>3.64</v>
      </c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2"/>
      <c r="Z37" s="162"/>
      <c r="AA37" s="162"/>
      <c r="AB37" s="162"/>
      <c r="AC37" s="162"/>
      <c r="AD37" s="162"/>
      <c r="AE37" s="162"/>
      <c r="AF37" s="162"/>
      <c r="AG37" s="162" t="s">
        <v>133</v>
      </c>
      <c r="AH37" s="162">
        <v>0</v>
      </c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</row>
    <row r="38" spans="1:60" outlineLevel="1" x14ac:dyDescent="0.25">
      <c r="A38" s="165"/>
      <c r="B38" s="166"/>
      <c r="C38" s="193" t="s">
        <v>181</v>
      </c>
      <c r="D38" s="168"/>
      <c r="E38" s="169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2"/>
      <c r="Z38" s="162"/>
      <c r="AA38" s="162"/>
      <c r="AB38" s="162"/>
      <c r="AC38" s="162"/>
      <c r="AD38" s="162"/>
      <c r="AE38" s="162"/>
      <c r="AF38" s="162"/>
      <c r="AG38" s="162" t="s">
        <v>133</v>
      </c>
      <c r="AH38" s="162">
        <v>0</v>
      </c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outlineLevel="1" x14ac:dyDescent="0.25">
      <c r="A39" s="165"/>
      <c r="B39" s="166"/>
      <c r="C39" s="193" t="s">
        <v>182</v>
      </c>
      <c r="D39" s="168"/>
      <c r="E39" s="169">
        <v>11.07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2"/>
      <c r="Z39" s="162"/>
      <c r="AA39" s="162"/>
      <c r="AB39" s="162"/>
      <c r="AC39" s="162"/>
      <c r="AD39" s="162"/>
      <c r="AE39" s="162"/>
      <c r="AF39" s="162"/>
      <c r="AG39" s="162" t="s">
        <v>133</v>
      </c>
      <c r="AH39" s="162">
        <v>0</v>
      </c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</row>
    <row r="40" spans="1:60" outlineLevel="1" x14ac:dyDescent="0.25">
      <c r="A40" s="165"/>
      <c r="B40" s="166"/>
      <c r="C40" s="193" t="s">
        <v>183</v>
      </c>
      <c r="D40" s="168"/>
      <c r="E40" s="169">
        <v>17.600000000000001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2"/>
      <c r="Z40" s="162"/>
      <c r="AA40" s="162"/>
      <c r="AB40" s="162"/>
      <c r="AC40" s="162"/>
      <c r="AD40" s="162"/>
      <c r="AE40" s="162"/>
      <c r="AF40" s="162"/>
      <c r="AG40" s="162" t="s">
        <v>133</v>
      </c>
      <c r="AH40" s="162">
        <v>0</v>
      </c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</row>
    <row r="41" spans="1:60" outlineLevel="1" x14ac:dyDescent="0.25">
      <c r="A41" s="165"/>
      <c r="B41" s="166"/>
      <c r="C41" s="193" t="s">
        <v>184</v>
      </c>
      <c r="D41" s="168"/>
      <c r="E41" s="169">
        <v>-3.6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2"/>
      <c r="Z41" s="162"/>
      <c r="AA41" s="162"/>
      <c r="AB41" s="162"/>
      <c r="AC41" s="162"/>
      <c r="AD41" s="162"/>
      <c r="AE41" s="162"/>
      <c r="AF41" s="162"/>
      <c r="AG41" s="162" t="s">
        <v>133</v>
      </c>
      <c r="AH41" s="162">
        <v>0</v>
      </c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</row>
    <row r="42" spans="1:60" outlineLevel="1" x14ac:dyDescent="0.25">
      <c r="A42" s="165"/>
      <c r="B42" s="166"/>
      <c r="C42" s="193" t="s">
        <v>185</v>
      </c>
      <c r="D42" s="168"/>
      <c r="E42" s="169">
        <v>-4.8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2"/>
      <c r="Z42" s="162"/>
      <c r="AA42" s="162"/>
      <c r="AB42" s="162"/>
      <c r="AC42" s="162"/>
      <c r="AD42" s="162"/>
      <c r="AE42" s="162"/>
      <c r="AF42" s="162"/>
      <c r="AG42" s="162" t="s">
        <v>133</v>
      </c>
      <c r="AH42" s="162">
        <v>0</v>
      </c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1:60" outlineLevel="1" x14ac:dyDescent="0.25">
      <c r="A43" s="179">
        <v>14</v>
      </c>
      <c r="B43" s="180" t="s">
        <v>186</v>
      </c>
      <c r="C43" s="192" t="s">
        <v>187</v>
      </c>
      <c r="D43" s="181" t="s">
        <v>141</v>
      </c>
      <c r="E43" s="182">
        <v>8.58</v>
      </c>
      <c r="F43" s="183"/>
      <c r="G43" s="184">
        <f>ROUND(E43*F43,2)</f>
        <v>0</v>
      </c>
      <c r="H43" s="167">
        <v>13.56</v>
      </c>
      <c r="I43" s="167">
        <f>ROUND(E43*H43,2)</f>
        <v>116.34</v>
      </c>
      <c r="J43" s="167">
        <v>33.04</v>
      </c>
      <c r="K43" s="167">
        <f>ROUND(E43*J43,2)</f>
        <v>283.48</v>
      </c>
      <c r="L43" s="167">
        <v>21</v>
      </c>
      <c r="M43" s="167">
        <f>G43*(1+L43/100)</f>
        <v>0</v>
      </c>
      <c r="N43" s="167">
        <v>4.0000000000000003E-5</v>
      </c>
      <c r="O43" s="167">
        <f>ROUND(E43*N43,2)</f>
        <v>0</v>
      </c>
      <c r="P43" s="167">
        <v>0</v>
      </c>
      <c r="Q43" s="167">
        <f>ROUND(E43*P43,2)</f>
        <v>0</v>
      </c>
      <c r="R43" s="167"/>
      <c r="S43" s="167" t="s">
        <v>129</v>
      </c>
      <c r="T43" s="167" t="s">
        <v>142</v>
      </c>
      <c r="U43" s="167">
        <v>7.8E-2</v>
      </c>
      <c r="V43" s="167">
        <f>ROUND(E43*U43,2)</f>
        <v>0.67</v>
      </c>
      <c r="W43" s="167"/>
      <c r="X43" s="167" t="s">
        <v>130</v>
      </c>
      <c r="Y43" s="162"/>
      <c r="Z43" s="162"/>
      <c r="AA43" s="162"/>
      <c r="AB43" s="162"/>
      <c r="AC43" s="162"/>
      <c r="AD43" s="162"/>
      <c r="AE43" s="162"/>
      <c r="AF43" s="162"/>
      <c r="AG43" s="162" t="s">
        <v>131</v>
      </c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</row>
    <row r="44" spans="1:60" outlineLevel="1" x14ac:dyDescent="0.25">
      <c r="A44" s="165"/>
      <c r="B44" s="166"/>
      <c r="C44" s="193" t="s">
        <v>188</v>
      </c>
      <c r="D44" s="168"/>
      <c r="E44" s="169">
        <v>3.78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2"/>
      <c r="Z44" s="162"/>
      <c r="AA44" s="162"/>
      <c r="AB44" s="162"/>
      <c r="AC44" s="162"/>
      <c r="AD44" s="162"/>
      <c r="AE44" s="162"/>
      <c r="AF44" s="162"/>
      <c r="AG44" s="162" t="s">
        <v>133</v>
      </c>
      <c r="AH44" s="162">
        <v>0</v>
      </c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</row>
    <row r="45" spans="1:60" outlineLevel="1" x14ac:dyDescent="0.25">
      <c r="A45" s="165"/>
      <c r="B45" s="166"/>
      <c r="C45" s="193" t="s">
        <v>189</v>
      </c>
      <c r="D45" s="168"/>
      <c r="E45" s="169">
        <v>2.4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2"/>
      <c r="Z45" s="162"/>
      <c r="AA45" s="162"/>
      <c r="AB45" s="162"/>
      <c r="AC45" s="162"/>
      <c r="AD45" s="162"/>
      <c r="AE45" s="162"/>
      <c r="AF45" s="162"/>
      <c r="AG45" s="162" t="s">
        <v>133</v>
      </c>
      <c r="AH45" s="162">
        <v>0</v>
      </c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</row>
    <row r="46" spans="1:60" outlineLevel="1" x14ac:dyDescent="0.25">
      <c r="A46" s="165"/>
      <c r="B46" s="166"/>
      <c r="C46" s="193" t="s">
        <v>189</v>
      </c>
      <c r="D46" s="168"/>
      <c r="E46" s="169">
        <v>2.4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2"/>
      <c r="Z46" s="162"/>
      <c r="AA46" s="162"/>
      <c r="AB46" s="162"/>
      <c r="AC46" s="162"/>
      <c r="AD46" s="162"/>
      <c r="AE46" s="162"/>
      <c r="AF46" s="162"/>
      <c r="AG46" s="162" t="s">
        <v>133</v>
      </c>
      <c r="AH46" s="162">
        <v>0</v>
      </c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</row>
    <row r="47" spans="1:60" outlineLevel="1" x14ac:dyDescent="0.25">
      <c r="A47" s="179">
        <v>15</v>
      </c>
      <c r="B47" s="180" t="s">
        <v>190</v>
      </c>
      <c r="C47" s="192" t="s">
        <v>191</v>
      </c>
      <c r="D47" s="181" t="s">
        <v>141</v>
      </c>
      <c r="E47" s="182">
        <v>42.31</v>
      </c>
      <c r="F47" s="183"/>
      <c r="G47" s="184">
        <f>ROUND(E47*F47,2)</f>
        <v>0</v>
      </c>
      <c r="H47" s="167">
        <v>16.05</v>
      </c>
      <c r="I47" s="167">
        <f>ROUND(E47*H47,2)</f>
        <v>679.08</v>
      </c>
      <c r="J47" s="167">
        <v>96.45</v>
      </c>
      <c r="K47" s="167">
        <f>ROUND(E47*J47,2)</f>
        <v>4080.8</v>
      </c>
      <c r="L47" s="167">
        <v>21</v>
      </c>
      <c r="M47" s="167">
        <f>G47*(1+L47/100)</f>
        <v>0</v>
      </c>
      <c r="N47" s="167">
        <v>6.0899999999999999E-3</v>
      </c>
      <c r="O47" s="167">
        <f>ROUND(E47*N47,2)</f>
        <v>0.26</v>
      </c>
      <c r="P47" s="167">
        <v>0</v>
      </c>
      <c r="Q47" s="167">
        <f>ROUND(E47*P47,2)</f>
        <v>0</v>
      </c>
      <c r="R47" s="167"/>
      <c r="S47" s="167" t="s">
        <v>129</v>
      </c>
      <c r="T47" s="167" t="s">
        <v>129</v>
      </c>
      <c r="U47" s="167">
        <v>0.19273999999999999</v>
      </c>
      <c r="V47" s="167">
        <f>ROUND(E47*U47,2)</f>
        <v>8.15</v>
      </c>
      <c r="W47" s="167"/>
      <c r="X47" s="167" t="s">
        <v>130</v>
      </c>
      <c r="Y47" s="162"/>
      <c r="Z47" s="162"/>
      <c r="AA47" s="162"/>
      <c r="AB47" s="162"/>
      <c r="AC47" s="162"/>
      <c r="AD47" s="162"/>
      <c r="AE47" s="162"/>
      <c r="AF47" s="162"/>
      <c r="AG47" s="162" t="s">
        <v>131</v>
      </c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</row>
    <row r="48" spans="1:60" outlineLevel="1" x14ac:dyDescent="0.25">
      <c r="A48" s="165"/>
      <c r="B48" s="166"/>
      <c r="C48" s="193" t="s">
        <v>192</v>
      </c>
      <c r="D48" s="168"/>
      <c r="E48" s="169">
        <v>18.5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2"/>
      <c r="Z48" s="162"/>
      <c r="AA48" s="162"/>
      <c r="AB48" s="162"/>
      <c r="AC48" s="162"/>
      <c r="AD48" s="162"/>
      <c r="AE48" s="162"/>
      <c r="AF48" s="162"/>
      <c r="AG48" s="162" t="s">
        <v>133</v>
      </c>
      <c r="AH48" s="162">
        <v>0</v>
      </c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</row>
    <row r="49" spans="1:60" outlineLevel="1" x14ac:dyDescent="0.25">
      <c r="A49" s="165"/>
      <c r="B49" s="166"/>
      <c r="C49" s="193" t="s">
        <v>193</v>
      </c>
      <c r="D49" s="168"/>
      <c r="E49" s="169">
        <v>14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2"/>
      <c r="Z49" s="162"/>
      <c r="AA49" s="162"/>
      <c r="AB49" s="162"/>
      <c r="AC49" s="162"/>
      <c r="AD49" s="162"/>
      <c r="AE49" s="162"/>
      <c r="AF49" s="162"/>
      <c r="AG49" s="162" t="s">
        <v>133</v>
      </c>
      <c r="AH49" s="162">
        <v>0</v>
      </c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</row>
    <row r="50" spans="1:60" outlineLevel="1" x14ac:dyDescent="0.25">
      <c r="A50" s="165"/>
      <c r="B50" s="166"/>
      <c r="C50" s="193" t="s">
        <v>194</v>
      </c>
      <c r="D50" s="168"/>
      <c r="E50" s="169">
        <v>8.91</v>
      </c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2"/>
      <c r="Z50" s="162"/>
      <c r="AA50" s="162"/>
      <c r="AB50" s="162"/>
      <c r="AC50" s="162"/>
      <c r="AD50" s="162"/>
      <c r="AE50" s="162"/>
      <c r="AF50" s="162"/>
      <c r="AG50" s="162" t="s">
        <v>133</v>
      </c>
      <c r="AH50" s="162">
        <v>0</v>
      </c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</row>
    <row r="51" spans="1:60" outlineLevel="1" x14ac:dyDescent="0.25">
      <c r="A51" s="165"/>
      <c r="B51" s="166"/>
      <c r="C51" s="193" t="s">
        <v>195</v>
      </c>
      <c r="D51" s="168"/>
      <c r="E51" s="169">
        <v>0.9</v>
      </c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2"/>
      <c r="Z51" s="162"/>
      <c r="AA51" s="162"/>
      <c r="AB51" s="162"/>
      <c r="AC51" s="162"/>
      <c r="AD51" s="162"/>
      <c r="AE51" s="162"/>
      <c r="AF51" s="162"/>
      <c r="AG51" s="162" t="s">
        <v>133</v>
      </c>
      <c r="AH51" s="162">
        <v>0</v>
      </c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</row>
    <row r="52" spans="1:60" outlineLevel="1" x14ac:dyDescent="0.25">
      <c r="A52" s="179">
        <v>16</v>
      </c>
      <c r="B52" s="180" t="s">
        <v>196</v>
      </c>
      <c r="C52" s="192" t="s">
        <v>197</v>
      </c>
      <c r="D52" s="181" t="s">
        <v>141</v>
      </c>
      <c r="E52" s="182">
        <v>123.66</v>
      </c>
      <c r="F52" s="183"/>
      <c r="G52" s="184">
        <f>ROUND(E52*F52,2)</f>
        <v>0</v>
      </c>
      <c r="H52" s="167">
        <v>60.21</v>
      </c>
      <c r="I52" s="167">
        <f>ROUND(E52*H52,2)</f>
        <v>7445.57</v>
      </c>
      <c r="J52" s="167">
        <v>169.79</v>
      </c>
      <c r="K52" s="167">
        <f>ROUND(E52*J52,2)</f>
        <v>20996.23</v>
      </c>
      <c r="L52" s="167">
        <v>21</v>
      </c>
      <c r="M52" s="167">
        <f>G52*(1+L52/100)</f>
        <v>0</v>
      </c>
      <c r="N52" s="167">
        <v>1.038E-2</v>
      </c>
      <c r="O52" s="167">
        <f>ROUND(E52*N52,2)</f>
        <v>1.28</v>
      </c>
      <c r="P52" s="167">
        <v>0</v>
      </c>
      <c r="Q52" s="167">
        <f>ROUND(E52*P52,2)</f>
        <v>0</v>
      </c>
      <c r="R52" s="167"/>
      <c r="S52" s="167" t="s">
        <v>129</v>
      </c>
      <c r="T52" s="167" t="s">
        <v>129</v>
      </c>
      <c r="U52" s="167">
        <v>0.33688000000000001</v>
      </c>
      <c r="V52" s="167">
        <f>ROUND(E52*U52,2)</f>
        <v>41.66</v>
      </c>
      <c r="W52" s="167"/>
      <c r="X52" s="167" t="s">
        <v>130</v>
      </c>
      <c r="Y52" s="162"/>
      <c r="Z52" s="162"/>
      <c r="AA52" s="162"/>
      <c r="AB52" s="162"/>
      <c r="AC52" s="162"/>
      <c r="AD52" s="162"/>
      <c r="AE52" s="162"/>
      <c r="AF52" s="162"/>
      <c r="AG52" s="162" t="s">
        <v>131</v>
      </c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</row>
    <row r="53" spans="1:60" outlineLevel="1" x14ac:dyDescent="0.25">
      <c r="A53" s="165"/>
      <c r="B53" s="166"/>
      <c r="C53" s="193" t="s">
        <v>198</v>
      </c>
      <c r="D53" s="168"/>
      <c r="E53" s="169">
        <v>23.76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2"/>
      <c r="Z53" s="162"/>
      <c r="AA53" s="162"/>
      <c r="AB53" s="162"/>
      <c r="AC53" s="162"/>
      <c r="AD53" s="162"/>
      <c r="AE53" s="162"/>
      <c r="AF53" s="162"/>
      <c r="AG53" s="162" t="s">
        <v>133</v>
      </c>
      <c r="AH53" s="162">
        <v>0</v>
      </c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</row>
    <row r="54" spans="1:60" outlineLevel="1" x14ac:dyDescent="0.25">
      <c r="A54" s="165"/>
      <c r="B54" s="166"/>
      <c r="C54" s="193" t="s">
        <v>184</v>
      </c>
      <c r="D54" s="168"/>
      <c r="E54" s="169">
        <v>-3.6</v>
      </c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2"/>
      <c r="Z54" s="162"/>
      <c r="AA54" s="162"/>
      <c r="AB54" s="162"/>
      <c r="AC54" s="162"/>
      <c r="AD54" s="162"/>
      <c r="AE54" s="162"/>
      <c r="AF54" s="162"/>
      <c r="AG54" s="162" t="s">
        <v>133</v>
      </c>
      <c r="AH54" s="162">
        <v>0</v>
      </c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</row>
    <row r="55" spans="1:60" outlineLevel="1" x14ac:dyDescent="0.25">
      <c r="A55" s="165"/>
      <c r="B55" s="166"/>
      <c r="C55" s="193" t="s">
        <v>185</v>
      </c>
      <c r="D55" s="168"/>
      <c r="E55" s="169">
        <v>-4.8</v>
      </c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2"/>
      <c r="Z55" s="162"/>
      <c r="AA55" s="162"/>
      <c r="AB55" s="162"/>
      <c r="AC55" s="162"/>
      <c r="AD55" s="162"/>
      <c r="AE55" s="162"/>
      <c r="AF55" s="162"/>
      <c r="AG55" s="162" t="s">
        <v>133</v>
      </c>
      <c r="AH55" s="162">
        <v>0</v>
      </c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</row>
    <row r="56" spans="1:60" outlineLevel="1" x14ac:dyDescent="0.25">
      <c r="A56" s="165"/>
      <c r="B56" s="166"/>
      <c r="C56" s="193" t="s">
        <v>199</v>
      </c>
      <c r="D56" s="168"/>
      <c r="E56" s="169">
        <v>46.98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2"/>
      <c r="Z56" s="162"/>
      <c r="AA56" s="162"/>
      <c r="AB56" s="162"/>
      <c r="AC56" s="162"/>
      <c r="AD56" s="162"/>
      <c r="AE56" s="162"/>
      <c r="AF56" s="162"/>
      <c r="AG56" s="162" t="s">
        <v>133</v>
      </c>
      <c r="AH56" s="162">
        <v>0</v>
      </c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</row>
    <row r="57" spans="1:60" outlineLevel="1" x14ac:dyDescent="0.25">
      <c r="A57" s="165"/>
      <c r="B57" s="166"/>
      <c r="C57" s="193" t="s">
        <v>200</v>
      </c>
      <c r="D57" s="168"/>
      <c r="E57" s="169">
        <v>-1.4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2"/>
      <c r="Z57" s="162"/>
      <c r="AA57" s="162"/>
      <c r="AB57" s="162"/>
      <c r="AC57" s="162"/>
      <c r="AD57" s="162"/>
      <c r="AE57" s="162"/>
      <c r="AF57" s="162"/>
      <c r="AG57" s="162" t="s">
        <v>133</v>
      </c>
      <c r="AH57" s="162">
        <v>0</v>
      </c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</row>
    <row r="58" spans="1:60" outlineLevel="1" x14ac:dyDescent="0.25">
      <c r="A58" s="165"/>
      <c r="B58" s="166"/>
      <c r="C58" s="193" t="s">
        <v>201</v>
      </c>
      <c r="D58" s="168"/>
      <c r="E58" s="169">
        <v>-1.6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2"/>
      <c r="Z58" s="162"/>
      <c r="AA58" s="162"/>
      <c r="AB58" s="162"/>
      <c r="AC58" s="162"/>
      <c r="AD58" s="162"/>
      <c r="AE58" s="162"/>
      <c r="AF58" s="162"/>
      <c r="AG58" s="162" t="s">
        <v>133</v>
      </c>
      <c r="AH58" s="162">
        <v>0</v>
      </c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</row>
    <row r="59" spans="1:60" outlineLevel="1" x14ac:dyDescent="0.25">
      <c r="A59" s="165"/>
      <c r="B59" s="166"/>
      <c r="C59" s="193" t="s">
        <v>202</v>
      </c>
      <c r="D59" s="168"/>
      <c r="E59" s="169">
        <v>-3.78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2"/>
      <c r="Z59" s="162"/>
      <c r="AA59" s="162"/>
      <c r="AB59" s="162"/>
      <c r="AC59" s="162"/>
      <c r="AD59" s="162"/>
      <c r="AE59" s="162"/>
      <c r="AF59" s="162"/>
      <c r="AG59" s="162" t="s">
        <v>133</v>
      </c>
      <c r="AH59" s="162">
        <v>0</v>
      </c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</row>
    <row r="60" spans="1:60" outlineLevel="1" x14ac:dyDescent="0.25">
      <c r="A60" s="165"/>
      <c r="B60" s="166"/>
      <c r="C60" s="193" t="s">
        <v>203</v>
      </c>
      <c r="D60" s="168"/>
      <c r="E60" s="169">
        <v>42.12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2"/>
      <c r="Z60" s="162"/>
      <c r="AA60" s="162"/>
      <c r="AB60" s="162"/>
      <c r="AC60" s="162"/>
      <c r="AD60" s="162"/>
      <c r="AE60" s="162"/>
      <c r="AF60" s="162"/>
      <c r="AG60" s="162" t="s">
        <v>133</v>
      </c>
      <c r="AH60" s="162">
        <v>0</v>
      </c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</row>
    <row r="61" spans="1:60" outlineLevel="1" x14ac:dyDescent="0.25">
      <c r="A61" s="165"/>
      <c r="B61" s="166"/>
      <c r="C61" s="193" t="s">
        <v>201</v>
      </c>
      <c r="D61" s="168"/>
      <c r="E61" s="169">
        <v>-1.6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2"/>
      <c r="Z61" s="162"/>
      <c r="AA61" s="162"/>
      <c r="AB61" s="162"/>
      <c r="AC61" s="162"/>
      <c r="AD61" s="162"/>
      <c r="AE61" s="162"/>
      <c r="AF61" s="162"/>
      <c r="AG61" s="162" t="s">
        <v>133</v>
      </c>
      <c r="AH61" s="162">
        <v>0</v>
      </c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</row>
    <row r="62" spans="1:60" outlineLevel="1" x14ac:dyDescent="0.25">
      <c r="A62" s="165"/>
      <c r="B62" s="166"/>
      <c r="C62" s="193" t="s">
        <v>204</v>
      </c>
      <c r="D62" s="168"/>
      <c r="E62" s="169">
        <v>-2.4</v>
      </c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2"/>
      <c r="Z62" s="162"/>
      <c r="AA62" s="162"/>
      <c r="AB62" s="162"/>
      <c r="AC62" s="162"/>
      <c r="AD62" s="162"/>
      <c r="AE62" s="162"/>
      <c r="AF62" s="162"/>
      <c r="AG62" s="162" t="s">
        <v>133</v>
      </c>
      <c r="AH62" s="162">
        <v>0</v>
      </c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</row>
    <row r="63" spans="1:60" outlineLevel="1" x14ac:dyDescent="0.25">
      <c r="A63" s="165"/>
      <c r="B63" s="166"/>
      <c r="C63" s="193" t="s">
        <v>205</v>
      </c>
      <c r="D63" s="168"/>
      <c r="E63" s="169">
        <v>23.49</v>
      </c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2"/>
      <c r="Z63" s="162"/>
      <c r="AA63" s="162"/>
      <c r="AB63" s="162"/>
      <c r="AC63" s="162"/>
      <c r="AD63" s="162"/>
      <c r="AE63" s="162"/>
      <c r="AF63" s="162"/>
      <c r="AG63" s="162" t="s">
        <v>133</v>
      </c>
      <c r="AH63" s="162">
        <v>0</v>
      </c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</row>
    <row r="64" spans="1:60" outlineLevel="1" x14ac:dyDescent="0.25">
      <c r="A64" s="165"/>
      <c r="B64" s="166"/>
      <c r="C64" s="193" t="s">
        <v>200</v>
      </c>
      <c r="D64" s="168"/>
      <c r="E64" s="169">
        <v>-1.4</v>
      </c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2"/>
      <c r="Z64" s="162"/>
      <c r="AA64" s="162"/>
      <c r="AB64" s="162"/>
      <c r="AC64" s="162"/>
      <c r="AD64" s="162"/>
      <c r="AE64" s="162"/>
      <c r="AF64" s="162"/>
      <c r="AG64" s="162" t="s">
        <v>133</v>
      </c>
      <c r="AH64" s="162">
        <v>0</v>
      </c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</row>
    <row r="65" spans="1:60" outlineLevel="1" x14ac:dyDescent="0.25">
      <c r="A65" s="165"/>
      <c r="B65" s="166"/>
      <c r="C65" s="193" t="s">
        <v>204</v>
      </c>
      <c r="D65" s="168"/>
      <c r="E65" s="169">
        <v>-2.4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2"/>
      <c r="Z65" s="162"/>
      <c r="AA65" s="162"/>
      <c r="AB65" s="162"/>
      <c r="AC65" s="162"/>
      <c r="AD65" s="162"/>
      <c r="AE65" s="162"/>
      <c r="AF65" s="162"/>
      <c r="AG65" s="162" t="s">
        <v>133</v>
      </c>
      <c r="AH65" s="162">
        <v>0</v>
      </c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</row>
    <row r="66" spans="1:60" outlineLevel="1" x14ac:dyDescent="0.25">
      <c r="A66" s="165"/>
      <c r="B66" s="166"/>
      <c r="C66" s="193" t="s">
        <v>169</v>
      </c>
      <c r="D66" s="168"/>
      <c r="E66" s="169">
        <v>2.4300000000000002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2"/>
      <c r="Z66" s="162"/>
      <c r="AA66" s="162"/>
      <c r="AB66" s="162"/>
      <c r="AC66" s="162"/>
      <c r="AD66" s="162"/>
      <c r="AE66" s="162"/>
      <c r="AF66" s="162"/>
      <c r="AG66" s="162" t="s">
        <v>133</v>
      </c>
      <c r="AH66" s="162">
        <v>0</v>
      </c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  <row r="67" spans="1:60" outlineLevel="1" x14ac:dyDescent="0.25">
      <c r="A67" s="165"/>
      <c r="B67" s="166"/>
      <c r="C67" s="193" t="s">
        <v>206</v>
      </c>
      <c r="D67" s="168"/>
      <c r="E67" s="169">
        <v>-1.2</v>
      </c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2"/>
      <c r="Z67" s="162"/>
      <c r="AA67" s="162"/>
      <c r="AB67" s="162"/>
      <c r="AC67" s="162"/>
      <c r="AD67" s="162"/>
      <c r="AE67" s="162"/>
      <c r="AF67" s="162"/>
      <c r="AG67" s="162" t="s">
        <v>133</v>
      </c>
      <c r="AH67" s="162">
        <v>0</v>
      </c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</row>
    <row r="68" spans="1:60" outlineLevel="1" x14ac:dyDescent="0.25">
      <c r="A68" s="165"/>
      <c r="B68" s="166"/>
      <c r="C68" s="193" t="s">
        <v>207</v>
      </c>
      <c r="D68" s="168"/>
      <c r="E68" s="169">
        <v>10.26</v>
      </c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2"/>
      <c r="Z68" s="162"/>
      <c r="AA68" s="162"/>
      <c r="AB68" s="162"/>
      <c r="AC68" s="162"/>
      <c r="AD68" s="162"/>
      <c r="AE68" s="162"/>
      <c r="AF68" s="162"/>
      <c r="AG68" s="162" t="s">
        <v>133</v>
      </c>
      <c r="AH68" s="162">
        <v>0</v>
      </c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</row>
    <row r="69" spans="1:60" outlineLevel="1" x14ac:dyDescent="0.25">
      <c r="A69" s="165"/>
      <c r="B69" s="166"/>
      <c r="C69" s="193" t="s">
        <v>206</v>
      </c>
      <c r="D69" s="168"/>
      <c r="E69" s="169">
        <v>-1.2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2"/>
      <c r="Z69" s="162"/>
      <c r="AA69" s="162"/>
      <c r="AB69" s="162"/>
      <c r="AC69" s="162"/>
      <c r="AD69" s="162"/>
      <c r="AE69" s="162"/>
      <c r="AF69" s="162"/>
      <c r="AG69" s="162" t="s">
        <v>133</v>
      </c>
      <c r="AH69" s="162">
        <v>0</v>
      </c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</row>
    <row r="70" spans="1:60" outlineLevel="1" x14ac:dyDescent="0.25">
      <c r="A70" s="179">
        <v>17</v>
      </c>
      <c r="B70" s="180" t="s">
        <v>208</v>
      </c>
      <c r="C70" s="192" t="s">
        <v>209</v>
      </c>
      <c r="D70" s="181" t="s">
        <v>141</v>
      </c>
      <c r="E70" s="182">
        <v>1.1599999999999999</v>
      </c>
      <c r="F70" s="183"/>
      <c r="G70" s="184">
        <f>ROUND(E70*F70,2)</f>
        <v>0</v>
      </c>
      <c r="H70" s="167">
        <v>141.54</v>
      </c>
      <c r="I70" s="167">
        <f>ROUND(E70*H70,2)</f>
        <v>164.19</v>
      </c>
      <c r="J70" s="167">
        <v>904.46</v>
      </c>
      <c r="K70" s="167">
        <f>ROUND(E70*J70,2)</f>
        <v>1049.17</v>
      </c>
      <c r="L70" s="167">
        <v>21</v>
      </c>
      <c r="M70" s="167">
        <f>G70*(1+L70/100)</f>
        <v>0</v>
      </c>
      <c r="N70" s="167">
        <v>5.8500000000000003E-2</v>
      </c>
      <c r="O70" s="167">
        <f>ROUND(E70*N70,2)</f>
        <v>7.0000000000000007E-2</v>
      </c>
      <c r="P70" s="167">
        <v>0</v>
      </c>
      <c r="Q70" s="167">
        <f>ROUND(E70*P70,2)</f>
        <v>0</v>
      </c>
      <c r="R70" s="167"/>
      <c r="S70" s="167" t="s">
        <v>129</v>
      </c>
      <c r="T70" s="167" t="s">
        <v>159</v>
      </c>
      <c r="U70" s="167">
        <v>1.86904</v>
      </c>
      <c r="V70" s="167">
        <f>ROUND(E70*U70,2)</f>
        <v>2.17</v>
      </c>
      <c r="W70" s="167"/>
      <c r="X70" s="167" t="s">
        <v>130</v>
      </c>
      <c r="Y70" s="162"/>
      <c r="Z70" s="162"/>
      <c r="AA70" s="162"/>
      <c r="AB70" s="162"/>
      <c r="AC70" s="162"/>
      <c r="AD70" s="162"/>
      <c r="AE70" s="162"/>
      <c r="AF70" s="162"/>
      <c r="AG70" s="162" t="s">
        <v>131</v>
      </c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</row>
    <row r="71" spans="1:60" outlineLevel="1" x14ac:dyDescent="0.25">
      <c r="A71" s="165"/>
      <c r="B71" s="166"/>
      <c r="C71" s="193" t="s">
        <v>210</v>
      </c>
      <c r="D71" s="168"/>
      <c r="E71" s="169">
        <v>0.56000000000000005</v>
      </c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2"/>
      <c r="Z71" s="162"/>
      <c r="AA71" s="162"/>
      <c r="AB71" s="162"/>
      <c r="AC71" s="162"/>
      <c r="AD71" s="162"/>
      <c r="AE71" s="162"/>
      <c r="AF71" s="162"/>
      <c r="AG71" s="162" t="s">
        <v>133</v>
      </c>
      <c r="AH71" s="162">
        <v>0</v>
      </c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</row>
    <row r="72" spans="1:60" outlineLevel="1" x14ac:dyDescent="0.25">
      <c r="A72" s="165"/>
      <c r="B72" s="166"/>
      <c r="C72" s="193" t="s">
        <v>211</v>
      </c>
      <c r="D72" s="168"/>
      <c r="E72" s="169">
        <v>0.3</v>
      </c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2"/>
      <c r="Z72" s="162"/>
      <c r="AA72" s="162"/>
      <c r="AB72" s="162"/>
      <c r="AC72" s="162"/>
      <c r="AD72" s="162"/>
      <c r="AE72" s="162"/>
      <c r="AF72" s="162"/>
      <c r="AG72" s="162" t="s">
        <v>133</v>
      </c>
      <c r="AH72" s="162">
        <v>0</v>
      </c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</row>
    <row r="73" spans="1:60" outlineLevel="1" x14ac:dyDescent="0.25">
      <c r="A73" s="165"/>
      <c r="B73" s="166"/>
      <c r="C73" s="193" t="s">
        <v>212</v>
      </c>
      <c r="D73" s="168"/>
      <c r="E73" s="169">
        <v>0.3</v>
      </c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2"/>
      <c r="Z73" s="162"/>
      <c r="AA73" s="162"/>
      <c r="AB73" s="162"/>
      <c r="AC73" s="162"/>
      <c r="AD73" s="162"/>
      <c r="AE73" s="162"/>
      <c r="AF73" s="162"/>
      <c r="AG73" s="162" t="s">
        <v>133</v>
      </c>
      <c r="AH73" s="162">
        <v>0</v>
      </c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</row>
    <row r="74" spans="1:60" ht="20.399999999999999" outlineLevel="1" x14ac:dyDescent="0.25">
      <c r="A74" s="179">
        <v>18</v>
      </c>
      <c r="B74" s="180" t="s">
        <v>213</v>
      </c>
      <c r="C74" s="192" t="s">
        <v>214</v>
      </c>
      <c r="D74" s="181" t="s">
        <v>141</v>
      </c>
      <c r="E74" s="182">
        <v>17.95</v>
      </c>
      <c r="F74" s="183"/>
      <c r="G74" s="184">
        <f>ROUND(E74*F74,2)</f>
        <v>0</v>
      </c>
      <c r="H74" s="167">
        <v>92.82</v>
      </c>
      <c r="I74" s="167">
        <f>ROUND(E74*H74,2)</f>
        <v>1666.12</v>
      </c>
      <c r="J74" s="167">
        <v>186.18</v>
      </c>
      <c r="K74" s="167">
        <f>ROUND(E74*J74,2)</f>
        <v>3341.93</v>
      </c>
      <c r="L74" s="167">
        <v>21</v>
      </c>
      <c r="M74" s="167">
        <f>G74*(1+L74/100)</f>
        <v>0</v>
      </c>
      <c r="N74" s="167">
        <v>3.6099999999999999E-3</v>
      </c>
      <c r="O74" s="167">
        <f>ROUND(E74*N74,2)</f>
        <v>0.06</v>
      </c>
      <c r="P74" s="167">
        <v>0</v>
      </c>
      <c r="Q74" s="167">
        <f>ROUND(E74*P74,2)</f>
        <v>0</v>
      </c>
      <c r="R74" s="167"/>
      <c r="S74" s="167" t="s">
        <v>129</v>
      </c>
      <c r="T74" s="167" t="s">
        <v>129</v>
      </c>
      <c r="U74" s="167">
        <v>0.36199999999999999</v>
      </c>
      <c r="V74" s="167">
        <f>ROUND(E74*U74,2)</f>
        <v>6.5</v>
      </c>
      <c r="W74" s="167"/>
      <c r="X74" s="167" t="s">
        <v>130</v>
      </c>
      <c r="Y74" s="162"/>
      <c r="Z74" s="162"/>
      <c r="AA74" s="162"/>
      <c r="AB74" s="162"/>
      <c r="AC74" s="162"/>
      <c r="AD74" s="162"/>
      <c r="AE74" s="162"/>
      <c r="AF74" s="162"/>
      <c r="AG74" s="162" t="s">
        <v>131</v>
      </c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</row>
    <row r="75" spans="1:60" outlineLevel="1" x14ac:dyDescent="0.25">
      <c r="A75" s="165"/>
      <c r="B75" s="166"/>
      <c r="C75" s="193" t="s">
        <v>177</v>
      </c>
      <c r="D75" s="168"/>
      <c r="E75" s="169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2"/>
      <c r="Z75" s="162"/>
      <c r="AA75" s="162"/>
      <c r="AB75" s="162"/>
      <c r="AC75" s="162"/>
      <c r="AD75" s="162"/>
      <c r="AE75" s="162"/>
      <c r="AF75" s="162"/>
      <c r="AG75" s="162" t="s">
        <v>133</v>
      </c>
      <c r="AH75" s="162">
        <v>0</v>
      </c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</row>
    <row r="76" spans="1:60" outlineLevel="1" x14ac:dyDescent="0.25">
      <c r="A76" s="165"/>
      <c r="B76" s="166"/>
      <c r="C76" s="193" t="s">
        <v>178</v>
      </c>
      <c r="D76" s="168"/>
      <c r="E76" s="169">
        <v>8.91</v>
      </c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2"/>
      <c r="Z76" s="162"/>
      <c r="AA76" s="162"/>
      <c r="AB76" s="162"/>
      <c r="AC76" s="162"/>
      <c r="AD76" s="162"/>
      <c r="AE76" s="162"/>
      <c r="AF76" s="162"/>
      <c r="AG76" s="162" t="s">
        <v>133</v>
      </c>
      <c r="AH76" s="162">
        <v>0</v>
      </c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</row>
    <row r="77" spans="1:60" outlineLevel="1" x14ac:dyDescent="0.25">
      <c r="A77" s="165"/>
      <c r="B77" s="166"/>
      <c r="C77" s="193" t="s">
        <v>179</v>
      </c>
      <c r="D77" s="168"/>
      <c r="E77" s="169">
        <v>5.4</v>
      </c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2"/>
      <c r="Z77" s="162"/>
      <c r="AA77" s="162"/>
      <c r="AB77" s="162"/>
      <c r="AC77" s="162"/>
      <c r="AD77" s="162"/>
      <c r="AE77" s="162"/>
      <c r="AF77" s="162"/>
      <c r="AG77" s="162" t="s">
        <v>133</v>
      </c>
      <c r="AH77" s="162">
        <v>0</v>
      </c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2"/>
      <c r="BC77" s="162"/>
      <c r="BD77" s="162"/>
      <c r="BE77" s="162"/>
      <c r="BF77" s="162"/>
      <c r="BG77" s="162"/>
      <c r="BH77" s="162"/>
    </row>
    <row r="78" spans="1:60" outlineLevel="1" x14ac:dyDescent="0.25">
      <c r="A78" s="165"/>
      <c r="B78" s="166"/>
      <c r="C78" s="193" t="s">
        <v>180</v>
      </c>
      <c r="D78" s="168"/>
      <c r="E78" s="169">
        <v>3.64</v>
      </c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2"/>
      <c r="Z78" s="162"/>
      <c r="AA78" s="162"/>
      <c r="AB78" s="162"/>
      <c r="AC78" s="162"/>
      <c r="AD78" s="162"/>
      <c r="AE78" s="162"/>
      <c r="AF78" s="162"/>
      <c r="AG78" s="162" t="s">
        <v>133</v>
      </c>
      <c r="AH78" s="162">
        <v>0</v>
      </c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</row>
    <row r="79" spans="1:60" outlineLevel="1" x14ac:dyDescent="0.25">
      <c r="A79" s="179">
        <v>19</v>
      </c>
      <c r="B79" s="180" t="s">
        <v>215</v>
      </c>
      <c r="C79" s="192" t="s">
        <v>216</v>
      </c>
      <c r="D79" s="181" t="s">
        <v>141</v>
      </c>
      <c r="E79" s="182">
        <v>2.85</v>
      </c>
      <c r="F79" s="183"/>
      <c r="G79" s="184">
        <f>ROUND(E79*F79,2)</f>
        <v>0</v>
      </c>
      <c r="H79" s="167">
        <v>57.44</v>
      </c>
      <c r="I79" s="167">
        <f>ROUND(E79*H79,2)</f>
        <v>163.69999999999999</v>
      </c>
      <c r="J79" s="167">
        <v>212.06</v>
      </c>
      <c r="K79" s="167">
        <f>ROUND(E79*J79,2)</f>
        <v>604.37</v>
      </c>
      <c r="L79" s="167">
        <v>21</v>
      </c>
      <c r="M79" s="167">
        <f>G79*(1+L79/100)</f>
        <v>0</v>
      </c>
      <c r="N79" s="167">
        <v>5.5129999999999998E-2</v>
      </c>
      <c r="O79" s="167">
        <f>ROUND(E79*N79,2)</f>
        <v>0.16</v>
      </c>
      <c r="P79" s="167">
        <v>0</v>
      </c>
      <c r="Q79" s="167">
        <f>ROUND(E79*P79,2)</f>
        <v>0</v>
      </c>
      <c r="R79" s="167"/>
      <c r="S79" s="167" t="s">
        <v>129</v>
      </c>
      <c r="T79" s="167" t="s">
        <v>129</v>
      </c>
      <c r="U79" s="167">
        <v>0.44800000000000001</v>
      </c>
      <c r="V79" s="167">
        <f>ROUND(E79*U79,2)</f>
        <v>1.28</v>
      </c>
      <c r="W79" s="167"/>
      <c r="X79" s="167" t="s">
        <v>130</v>
      </c>
      <c r="Y79" s="162"/>
      <c r="Z79" s="162"/>
      <c r="AA79" s="162"/>
      <c r="AB79" s="162"/>
      <c r="AC79" s="162"/>
      <c r="AD79" s="162"/>
      <c r="AE79" s="162"/>
      <c r="AF79" s="162"/>
      <c r="AG79" s="162" t="s">
        <v>131</v>
      </c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</row>
    <row r="80" spans="1:60" outlineLevel="1" x14ac:dyDescent="0.25">
      <c r="A80" s="165"/>
      <c r="B80" s="166"/>
      <c r="C80" s="193" t="s">
        <v>217</v>
      </c>
      <c r="D80" s="168"/>
      <c r="E80" s="169">
        <v>1.5</v>
      </c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2"/>
      <c r="Z80" s="162"/>
      <c r="AA80" s="162"/>
      <c r="AB80" s="162"/>
      <c r="AC80" s="162"/>
      <c r="AD80" s="162"/>
      <c r="AE80" s="162"/>
      <c r="AF80" s="162"/>
      <c r="AG80" s="162" t="s">
        <v>133</v>
      </c>
      <c r="AH80" s="162">
        <v>0</v>
      </c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</row>
    <row r="81" spans="1:60" outlineLevel="1" x14ac:dyDescent="0.25">
      <c r="A81" s="165"/>
      <c r="B81" s="166"/>
      <c r="C81" s="193" t="s">
        <v>218</v>
      </c>
      <c r="D81" s="168"/>
      <c r="E81" s="169">
        <v>1.35</v>
      </c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2"/>
      <c r="Z81" s="162"/>
      <c r="AA81" s="162"/>
      <c r="AB81" s="162"/>
      <c r="AC81" s="162"/>
      <c r="AD81" s="162"/>
      <c r="AE81" s="162"/>
      <c r="AF81" s="162"/>
      <c r="AG81" s="162" t="s">
        <v>133</v>
      </c>
      <c r="AH81" s="162">
        <v>0</v>
      </c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</row>
    <row r="82" spans="1:60" ht="20.399999999999999" outlineLevel="1" x14ac:dyDescent="0.25">
      <c r="A82" s="185">
        <v>20</v>
      </c>
      <c r="B82" s="186" t="s">
        <v>219</v>
      </c>
      <c r="C82" s="194" t="s">
        <v>220</v>
      </c>
      <c r="D82" s="187" t="s">
        <v>146</v>
      </c>
      <c r="E82" s="188">
        <v>40</v>
      </c>
      <c r="F82" s="189"/>
      <c r="G82" s="190">
        <f>ROUND(E82*F82,2)</f>
        <v>0</v>
      </c>
      <c r="H82" s="167">
        <v>0</v>
      </c>
      <c r="I82" s="167">
        <f>ROUND(E82*H82,2)</f>
        <v>0</v>
      </c>
      <c r="J82" s="167">
        <v>65</v>
      </c>
      <c r="K82" s="167">
        <f>ROUND(E82*J82,2)</f>
        <v>2600</v>
      </c>
      <c r="L82" s="167">
        <v>21</v>
      </c>
      <c r="M82" s="167">
        <f>G82*(1+L82/100)</f>
        <v>0</v>
      </c>
      <c r="N82" s="167">
        <v>0</v>
      </c>
      <c r="O82" s="167">
        <f>ROUND(E82*N82,2)</f>
        <v>0</v>
      </c>
      <c r="P82" s="167">
        <v>0</v>
      </c>
      <c r="Q82" s="167">
        <f>ROUND(E82*P82,2)</f>
        <v>0</v>
      </c>
      <c r="R82" s="167"/>
      <c r="S82" s="167" t="s">
        <v>158</v>
      </c>
      <c r="T82" s="167" t="s">
        <v>159</v>
      </c>
      <c r="U82" s="167">
        <v>9.4E-2</v>
      </c>
      <c r="V82" s="167">
        <f>ROUND(E82*U82,2)</f>
        <v>3.76</v>
      </c>
      <c r="W82" s="167"/>
      <c r="X82" s="167" t="s">
        <v>130</v>
      </c>
      <c r="Y82" s="162"/>
      <c r="Z82" s="162"/>
      <c r="AA82" s="162"/>
      <c r="AB82" s="162"/>
      <c r="AC82" s="162"/>
      <c r="AD82" s="162"/>
      <c r="AE82" s="162"/>
      <c r="AF82" s="162"/>
      <c r="AG82" s="162" t="s">
        <v>131</v>
      </c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</row>
    <row r="83" spans="1:60" x14ac:dyDescent="0.25">
      <c r="A83" s="173" t="s">
        <v>124</v>
      </c>
      <c r="B83" s="174" t="s">
        <v>52</v>
      </c>
      <c r="C83" s="191" t="s">
        <v>53</v>
      </c>
      <c r="D83" s="175"/>
      <c r="E83" s="176"/>
      <c r="F83" s="177"/>
      <c r="G83" s="178">
        <f>SUMIF(AG84:AG93,"&lt;&gt;NOR",G84:G93)</f>
        <v>0</v>
      </c>
      <c r="H83" s="172"/>
      <c r="I83" s="172">
        <f>SUM(I84:I93)</f>
        <v>4780.08</v>
      </c>
      <c r="J83" s="172"/>
      <c r="K83" s="172">
        <f>SUM(K84:K93)</f>
        <v>3126.1600000000003</v>
      </c>
      <c r="L83" s="172"/>
      <c r="M83" s="172">
        <f>SUM(M84:M93)</f>
        <v>0</v>
      </c>
      <c r="N83" s="172"/>
      <c r="O83" s="172">
        <f>SUM(O84:O93)</f>
        <v>0.32</v>
      </c>
      <c r="P83" s="172"/>
      <c r="Q83" s="172">
        <f>SUM(Q84:Q93)</f>
        <v>0</v>
      </c>
      <c r="R83" s="172"/>
      <c r="S83" s="172"/>
      <c r="T83" s="172"/>
      <c r="U83" s="172"/>
      <c r="V83" s="172">
        <f>SUM(V84:V93)</f>
        <v>8.15</v>
      </c>
      <c r="W83" s="172"/>
      <c r="X83" s="172"/>
      <c r="AG83" t="s">
        <v>125</v>
      </c>
    </row>
    <row r="84" spans="1:60" outlineLevel="1" x14ac:dyDescent="0.25">
      <c r="A84" s="179">
        <v>21</v>
      </c>
      <c r="B84" s="180" t="s">
        <v>221</v>
      </c>
      <c r="C84" s="192" t="s">
        <v>222</v>
      </c>
      <c r="D84" s="181" t="s">
        <v>141</v>
      </c>
      <c r="E84" s="182">
        <v>17.64</v>
      </c>
      <c r="F84" s="183"/>
      <c r="G84" s="184">
        <f>ROUND(E84*F84,2)</f>
        <v>0</v>
      </c>
      <c r="H84" s="167">
        <v>40.32</v>
      </c>
      <c r="I84" s="167">
        <f>ROUND(E84*H84,2)</f>
        <v>711.24</v>
      </c>
      <c r="J84" s="167">
        <v>42.88</v>
      </c>
      <c r="K84" s="167">
        <f>ROUND(E84*J84,2)</f>
        <v>756.4</v>
      </c>
      <c r="L84" s="167">
        <v>21</v>
      </c>
      <c r="M84" s="167">
        <f>G84*(1+L84/100)</f>
        <v>0</v>
      </c>
      <c r="N84" s="167">
        <v>2.5999999999999998E-4</v>
      </c>
      <c r="O84" s="167">
        <f>ROUND(E84*N84,2)</f>
        <v>0</v>
      </c>
      <c r="P84" s="167">
        <v>0</v>
      </c>
      <c r="Q84" s="167">
        <f>ROUND(E84*P84,2)</f>
        <v>0</v>
      </c>
      <c r="R84" s="167"/>
      <c r="S84" s="167" t="s">
        <v>129</v>
      </c>
      <c r="T84" s="167" t="s">
        <v>159</v>
      </c>
      <c r="U84" s="167">
        <v>0.09</v>
      </c>
      <c r="V84" s="167">
        <f>ROUND(E84*U84,2)</f>
        <v>1.59</v>
      </c>
      <c r="W84" s="167"/>
      <c r="X84" s="167" t="s">
        <v>130</v>
      </c>
      <c r="Y84" s="162"/>
      <c r="Z84" s="162"/>
      <c r="AA84" s="162"/>
      <c r="AB84" s="162"/>
      <c r="AC84" s="162"/>
      <c r="AD84" s="162"/>
      <c r="AE84" s="162"/>
      <c r="AF84" s="162"/>
      <c r="AG84" s="162" t="s">
        <v>131</v>
      </c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</row>
    <row r="85" spans="1:60" outlineLevel="1" x14ac:dyDescent="0.25">
      <c r="A85" s="165"/>
      <c r="B85" s="166"/>
      <c r="C85" s="193" t="s">
        <v>223</v>
      </c>
      <c r="D85" s="168"/>
      <c r="E85" s="169">
        <v>4.2300000000000004</v>
      </c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2"/>
      <c r="Z85" s="162"/>
      <c r="AA85" s="162"/>
      <c r="AB85" s="162"/>
      <c r="AC85" s="162"/>
      <c r="AD85" s="162"/>
      <c r="AE85" s="162"/>
      <c r="AF85" s="162"/>
      <c r="AG85" s="162" t="s">
        <v>133</v>
      </c>
      <c r="AH85" s="162">
        <v>0</v>
      </c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</row>
    <row r="86" spans="1:60" outlineLevel="1" x14ac:dyDescent="0.25">
      <c r="A86" s="165"/>
      <c r="B86" s="166"/>
      <c r="C86" s="193" t="s">
        <v>178</v>
      </c>
      <c r="D86" s="168"/>
      <c r="E86" s="169">
        <v>8.91</v>
      </c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2"/>
      <c r="Z86" s="162"/>
      <c r="AA86" s="162"/>
      <c r="AB86" s="162"/>
      <c r="AC86" s="162"/>
      <c r="AD86" s="162"/>
      <c r="AE86" s="162"/>
      <c r="AF86" s="162"/>
      <c r="AG86" s="162" t="s">
        <v>133</v>
      </c>
      <c r="AH86" s="162">
        <v>0</v>
      </c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</row>
    <row r="87" spans="1:60" outlineLevel="1" x14ac:dyDescent="0.25">
      <c r="A87" s="165"/>
      <c r="B87" s="166"/>
      <c r="C87" s="193" t="s">
        <v>174</v>
      </c>
      <c r="D87" s="168"/>
      <c r="E87" s="169">
        <v>3.6</v>
      </c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2"/>
      <c r="Z87" s="162"/>
      <c r="AA87" s="162"/>
      <c r="AB87" s="162"/>
      <c r="AC87" s="162"/>
      <c r="AD87" s="162"/>
      <c r="AE87" s="162"/>
      <c r="AF87" s="162"/>
      <c r="AG87" s="162" t="s">
        <v>133</v>
      </c>
      <c r="AH87" s="162">
        <v>0</v>
      </c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</row>
    <row r="88" spans="1:60" outlineLevel="1" x14ac:dyDescent="0.25">
      <c r="A88" s="165"/>
      <c r="B88" s="166"/>
      <c r="C88" s="193" t="s">
        <v>195</v>
      </c>
      <c r="D88" s="168"/>
      <c r="E88" s="169">
        <v>0.9</v>
      </c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2"/>
      <c r="Z88" s="162"/>
      <c r="AA88" s="162"/>
      <c r="AB88" s="162"/>
      <c r="AC88" s="162"/>
      <c r="AD88" s="162"/>
      <c r="AE88" s="162"/>
      <c r="AF88" s="162"/>
      <c r="AG88" s="162" t="s">
        <v>133</v>
      </c>
      <c r="AH88" s="162">
        <v>0</v>
      </c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</row>
    <row r="89" spans="1:60" outlineLevel="1" x14ac:dyDescent="0.25">
      <c r="A89" s="179">
        <v>22</v>
      </c>
      <c r="B89" s="180" t="s">
        <v>224</v>
      </c>
      <c r="C89" s="192" t="s">
        <v>225</v>
      </c>
      <c r="D89" s="181" t="s">
        <v>141</v>
      </c>
      <c r="E89" s="182">
        <v>17.64</v>
      </c>
      <c r="F89" s="183"/>
      <c r="G89" s="184">
        <f>ROUND(E89*F89,2)</f>
        <v>0</v>
      </c>
      <c r="H89" s="167">
        <v>230.66</v>
      </c>
      <c r="I89" s="167">
        <f>ROUND(E89*H89,2)</f>
        <v>4068.84</v>
      </c>
      <c r="J89" s="167">
        <v>134.34</v>
      </c>
      <c r="K89" s="167">
        <f>ROUND(E89*J89,2)</f>
        <v>2369.7600000000002</v>
      </c>
      <c r="L89" s="167">
        <v>21</v>
      </c>
      <c r="M89" s="167">
        <f>G89*(1+L89/100)</f>
        <v>0</v>
      </c>
      <c r="N89" s="167">
        <v>1.806E-2</v>
      </c>
      <c r="O89" s="167">
        <f>ROUND(E89*N89,2)</f>
        <v>0.32</v>
      </c>
      <c r="P89" s="167">
        <v>0</v>
      </c>
      <c r="Q89" s="167">
        <f>ROUND(E89*P89,2)</f>
        <v>0</v>
      </c>
      <c r="R89" s="167"/>
      <c r="S89" s="167" t="s">
        <v>129</v>
      </c>
      <c r="T89" s="167" t="s">
        <v>159</v>
      </c>
      <c r="U89" s="167">
        <v>0.372</v>
      </c>
      <c r="V89" s="167">
        <f>ROUND(E89*U89,2)</f>
        <v>6.56</v>
      </c>
      <c r="W89" s="167"/>
      <c r="X89" s="167" t="s">
        <v>130</v>
      </c>
      <c r="Y89" s="162"/>
      <c r="Z89" s="162"/>
      <c r="AA89" s="162"/>
      <c r="AB89" s="162"/>
      <c r="AC89" s="162"/>
      <c r="AD89" s="162"/>
      <c r="AE89" s="162"/>
      <c r="AF89" s="162"/>
      <c r="AG89" s="162" t="s">
        <v>131</v>
      </c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</row>
    <row r="90" spans="1:60" outlineLevel="1" x14ac:dyDescent="0.25">
      <c r="A90" s="165"/>
      <c r="B90" s="166"/>
      <c r="C90" s="193" t="s">
        <v>223</v>
      </c>
      <c r="D90" s="168"/>
      <c r="E90" s="169">
        <v>4.2300000000000004</v>
      </c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2"/>
      <c r="Z90" s="162"/>
      <c r="AA90" s="162"/>
      <c r="AB90" s="162"/>
      <c r="AC90" s="162"/>
      <c r="AD90" s="162"/>
      <c r="AE90" s="162"/>
      <c r="AF90" s="162"/>
      <c r="AG90" s="162" t="s">
        <v>133</v>
      </c>
      <c r="AH90" s="162">
        <v>0</v>
      </c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</row>
    <row r="91" spans="1:60" outlineLevel="1" x14ac:dyDescent="0.25">
      <c r="A91" s="165"/>
      <c r="B91" s="166"/>
      <c r="C91" s="193" t="s">
        <v>178</v>
      </c>
      <c r="D91" s="168"/>
      <c r="E91" s="169">
        <v>8.91</v>
      </c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2"/>
      <c r="Z91" s="162"/>
      <c r="AA91" s="162"/>
      <c r="AB91" s="162"/>
      <c r="AC91" s="162"/>
      <c r="AD91" s="162"/>
      <c r="AE91" s="162"/>
      <c r="AF91" s="162"/>
      <c r="AG91" s="162" t="s">
        <v>133</v>
      </c>
      <c r="AH91" s="162">
        <v>0</v>
      </c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</row>
    <row r="92" spans="1:60" outlineLevel="1" x14ac:dyDescent="0.25">
      <c r="A92" s="165"/>
      <c r="B92" s="166"/>
      <c r="C92" s="193" t="s">
        <v>174</v>
      </c>
      <c r="D92" s="168"/>
      <c r="E92" s="169">
        <v>3.6</v>
      </c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2"/>
      <c r="Z92" s="162"/>
      <c r="AA92" s="162"/>
      <c r="AB92" s="162"/>
      <c r="AC92" s="162"/>
      <c r="AD92" s="162"/>
      <c r="AE92" s="162"/>
      <c r="AF92" s="162"/>
      <c r="AG92" s="162" t="s">
        <v>133</v>
      </c>
      <c r="AH92" s="162">
        <v>0</v>
      </c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</row>
    <row r="93" spans="1:60" outlineLevel="1" x14ac:dyDescent="0.25">
      <c r="A93" s="165"/>
      <c r="B93" s="166"/>
      <c r="C93" s="193" t="s">
        <v>195</v>
      </c>
      <c r="D93" s="168"/>
      <c r="E93" s="169">
        <v>0.9</v>
      </c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2"/>
      <c r="Z93" s="162"/>
      <c r="AA93" s="162"/>
      <c r="AB93" s="162"/>
      <c r="AC93" s="162"/>
      <c r="AD93" s="162"/>
      <c r="AE93" s="162"/>
      <c r="AF93" s="162"/>
      <c r="AG93" s="162" t="s">
        <v>133</v>
      </c>
      <c r="AH93" s="162">
        <v>0</v>
      </c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</row>
    <row r="94" spans="1:60" ht="26.4" x14ac:dyDescent="0.25">
      <c r="A94" s="173" t="s">
        <v>124</v>
      </c>
      <c r="B94" s="174" t="s">
        <v>54</v>
      </c>
      <c r="C94" s="191" t="s">
        <v>55</v>
      </c>
      <c r="D94" s="175"/>
      <c r="E94" s="176"/>
      <c r="F94" s="177"/>
      <c r="G94" s="178">
        <f>SUMIF(AG95:AG105,"&lt;&gt;NOR",G95:G105)</f>
        <v>0</v>
      </c>
      <c r="H94" s="172"/>
      <c r="I94" s="172">
        <f>SUM(I95:I105)</f>
        <v>58.39</v>
      </c>
      <c r="J94" s="172"/>
      <c r="K94" s="172">
        <f>SUM(K95:K105)</f>
        <v>4653.96</v>
      </c>
      <c r="L94" s="172"/>
      <c r="M94" s="172">
        <f>SUM(M95:M105)</f>
        <v>0</v>
      </c>
      <c r="N94" s="172"/>
      <c r="O94" s="172">
        <f>SUM(O95:O105)</f>
        <v>0</v>
      </c>
      <c r="P94" s="172"/>
      <c r="Q94" s="172">
        <f>SUM(Q95:Q105)</f>
        <v>0</v>
      </c>
      <c r="R94" s="172"/>
      <c r="S94" s="172"/>
      <c r="T94" s="172"/>
      <c r="U94" s="172"/>
      <c r="V94" s="172">
        <f>SUM(V95:V105)</f>
        <v>16.559999999999999</v>
      </c>
      <c r="W94" s="172"/>
      <c r="X94" s="172"/>
      <c r="AG94" t="s">
        <v>125</v>
      </c>
    </row>
    <row r="95" spans="1:60" outlineLevel="1" x14ac:dyDescent="0.25">
      <c r="A95" s="179">
        <v>23</v>
      </c>
      <c r="B95" s="180" t="s">
        <v>226</v>
      </c>
      <c r="C95" s="192" t="s">
        <v>227</v>
      </c>
      <c r="D95" s="181" t="s">
        <v>141</v>
      </c>
      <c r="E95" s="182">
        <v>50.14</v>
      </c>
      <c r="F95" s="183"/>
      <c r="G95" s="184">
        <f>ROUND(E95*F95,2)</f>
        <v>0</v>
      </c>
      <c r="H95" s="167">
        <v>0.99</v>
      </c>
      <c r="I95" s="167">
        <f>ROUND(E95*H95,2)</f>
        <v>49.64</v>
      </c>
      <c r="J95" s="167">
        <v>84.01</v>
      </c>
      <c r="K95" s="167">
        <f>ROUND(E95*J95,2)</f>
        <v>4212.26</v>
      </c>
      <c r="L95" s="167">
        <v>21</v>
      </c>
      <c r="M95" s="167">
        <f>G95*(1+L95/100)</f>
        <v>0</v>
      </c>
      <c r="N95" s="167">
        <v>4.0000000000000003E-5</v>
      </c>
      <c r="O95" s="167">
        <f>ROUND(E95*N95,2)</f>
        <v>0</v>
      </c>
      <c r="P95" s="167">
        <v>0</v>
      </c>
      <c r="Q95" s="167">
        <f>ROUND(E95*P95,2)</f>
        <v>0</v>
      </c>
      <c r="R95" s="167"/>
      <c r="S95" s="167" t="s">
        <v>129</v>
      </c>
      <c r="T95" s="167" t="s">
        <v>159</v>
      </c>
      <c r="U95" s="167">
        <v>0.308</v>
      </c>
      <c r="V95" s="167">
        <f>ROUND(E95*U95,2)</f>
        <v>15.44</v>
      </c>
      <c r="W95" s="167"/>
      <c r="X95" s="167" t="s">
        <v>130</v>
      </c>
      <c r="Y95" s="162"/>
      <c r="Z95" s="162"/>
      <c r="AA95" s="162"/>
      <c r="AB95" s="162"/>
      <c r="AC95" s="162"/>
      <c r="AD95" s="162"/>
      <c r="AE95" s="162"/>
      <c r="AF95" s="162"/>
      <c r="AG95" s="162" t="s">
        <v>131</v>
      </c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</row>
    <row r="96" spans="1:60" outlineLevel="1" x14ac:dyDescent="0.25">
      <c r="A96" s="165"/>
      <c r="B96" s="166"/>
      <c r="C96" s="193" t="s">
        <v>223</v>
      </c>
      <c r="D96" s="168"/>
      <c r="E96" s="169">
        <v>4.2300000000000004</v>
      </c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2"/>
      <c r="Z96" s="162"/>
      <c r="AA96" s="162"/>
      <c r="AB96" s="162"/>
      <c r="AC96" s="162"/>
      <c r="AD96" s="162"/>
      <c r="AE96" s="162"/>
      <c r="AF96" s="162"/>
      <c r="AG96" s="162" t="s">
        <v>133</v>
      </c>
      <c r="AH96" s="162">
        <v>0</v>
      </c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</row>
    <row r="97" spans="1:60" outlineLevel="1" x14ac:dyDescent="0.25">
      <c r="A97" s="165"/>
      <c r="B97" s="166"/>
      <c r="C97" s="193" t="s">
        <v>192</v>
      </c>
      <c r="D97" s="168"/>
      <c r="E97" s="169">
        <v>18.5</v>
      </c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2"/>
      <c r="Z97" s="162"/>
      <c r="AA97" s="162"/>
      <c r="AB97" s="162"/>
      <c r="AC97" s="162"/>
      <c r="AD97" s="162"/>
      <c r="AE97" s="162"/>
      <c r="AF97" s="162"/>
      <c r="AG97" s="162" t="s">
        <v>133</v>
      </c>
      <c r="AH97" s="162">
        <v>0</v>
      </c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</row>
    <row r="98" spans="1:60" outlineLevel="1" x14ac:dyDescent="0.25">
      <c r="A98" s="165"/>
      <c r="B98" s="166"/>
      <c r="C98" s="193" t="s">
        <v>193</v>
      </c>
      <c r="D98" s="168"/>
      <c r="E98" s="169">
        <v>14</v>
      </c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2"/>
      <c r="Z98" s="162"/>
      <c r="AA98" s="162"/>
      <c r="AB98" s="162"/>
      <c r="AC98" s="162"/>
      <c r="AD98" s="162"/>
      <c r="AE98" s="162"/>
      <c r="AF98" s="162"/>
      <c r="AG98" s="162" t="s">
        <v>133</v>
      </c>
      <c r="AH98" s="162">
        <v>0</v>
      </c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</row>
    <row r="99" spans="1:60" outlineLevel="1" x14ac:dyDescent="0.25">
      <c r="A99" s="165"/>
      <c r="B99" s="166"/>
      <c r="C99" s="193" t="s">
        <v>178</v>
      </c>
      <c r="D99" s="168"/>
      <c r="E99" s="169">
        <v>8.91</v>
      </c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2"/>
      <c r="Z99" s="162"/>
      <c r="AA99" s="162"/>
      <c r="AB99" s="162"/>
      <c r="AC99" s="162"/>
      <c r="AD99" s="162"/>
      <c r="AE99" s="162"/>
      <c r="AF99" s="162"/>
      <c r="AG99" s="162" t="s">
        <v>133</v>
      </c>
      <c r="AH99" s="162">
        <v>0</v>
      </c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</row>
    <row r="100" spans="1:60" outlineLevel="1" x14ac:dyDescent="0.25">
      <c r="A100" s="165"/>
      <c r="B100" s="166"/>
      <c r="C100" s="193" t="s">
        <v>174</v>
      </c>
      <c r="D100" s="168"/>
      <c r="E100" s="169">
        <v>3.6</v>
      </c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2"/>
      <c r="Z100" s="162"/>
      <c r="AA100" s="162"/>
      <c r="AB100" s="162"/>
      <c r="AC100" s="162"/>
      <c r="AD100" s="162"/>
      <c r="AE100" s="162"/>
      <c r="AF100" s="162"/>
      <c r="AG100" s="162" t="s">
        <v>133</v>
      </c>
      <c r="AH100" s="162">
        <v>0</v>
      </c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</row>
    <row r="101" spans="1:60" outlineLevel="1" x14ac:dyDescent="0.25">
      <c r="A101" s="165"/>
      <c r="B101" s="166"/>
      <c r="C101" s="193" t="s">
        <v>195</v>
      </c>
      <c r="D101" s="168"/>
      <c r="E101" s="169">
        <v>0.9</v>
      </c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2"/>
      <c r="Z101" s="162"/>
      <c r="AA101" s="162"/>
      <c r="AB101" s="162"/>
      <c r="AC101" s="162"/>
      <c r="AD101" s="162"/>
      <c r="AE101" s="162"/>
      <c r="AF101" s="162"/>
      <c r="AG101" s="162" t="s">
        <v>133</v>
      </c>
      <c r="AH101" s="162">
        <v>0</v>
      </c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</row>
    <row r="102" spans="1:60" outlineLevel="1" x14ac:dyDescent="0.25">
      <c r="A102" s="179">
        <v>24</v>
      </c>
      <c r="B102" s="180" t="s">
        <v>228</v>
      </c>
      <c r="C102" s="192" t="s">
        <v>229</v>
      </c>
      <c r="D102" s="181" t="s">
        <v>141</v>
      </c>
      <c r="E102" s="182">
        <v>8.58</v>
      </c>
      <c r="F102" s="183"/>
      <c r="G102" s="184">
        <f>ROUND(E102*F102,2)</f>
        <v>0</v>
      </c>
      <c r="H102" s="167">
        <v>1.02</v>
      </c>
      <c r="I102" s="167">
        <f>ROUND(E102*H102,2)</f>
        <v>8.75</v>
      </c>
      <c r="J102" s="167">
        <v>51.48</v>
      </c>
      <c r="K102" s="167">
        <f>ROUND(E102*J102,2)</f>
        <v>441.7</v>
      </c>
      <c r="L102" s="167">
        <v>21</v>
      </c>
      <c r="M102" s="167">
        <f>G102*(1+L102/100)</f>
        <v>0</v>
      </c>
      <c r="N102" s="167">
        <v>1.0000000000000001E-5</v>
      </c>
      <c r="O102" s="167">
        <f>ROUND(E102*N102,2)</f>
        <v>0</v>
      </c>
      <c r="P102" s="167">
        <v>0</v>
      </c>
      <c r="Q102" s="167">
        <f>ROUND(E102*P102,2)</f>
        <v>0</v>
      </c>
      <c r="R102" s="167"/>
      <c r="S102" s="167" t="s">
        <v>129</v>
      </c>
      <c r="T102" s="167" t="s">
        <v>129</v>
      </c>
      <c r="U102" s="167">
        <v>0.13</v>
      </c>
      <c r="V102" s="167">
        <f>ROUND(E102*U102,2)</f>
        <v>1.1200000000000001</v>
      </c>
      <c r="W102" s="167"/>
      <c r="X102" s="167" t="s">
        <v>130</v>
      </c>
      <c r="Y102" s="162"/>
      <c r="Z102" s="162"/>
      <c r="AA102" s="162"/>
      <c r="AB102" s="162"/>
      <c r="AC102" s="162"/>
      <c r="AD102" s="162"/>
      <c r="AE102" s="162"/>
      <c r="AF102" s="162"/>
      <c r="AG102" s="162" t="s">
        <v>131</v>
      </c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</row>
    <row r="103" spans="1:60" outlineLevel="1" x14ac:dyDescent="0.25">
      <c r="A103" s="165"/>
      <c r="B103" s="166"/>
      <c r="C103" s="193" t="s">
        <v>188</v>
      </c>
      <c r="D103" s="168"/>
      <c r="E103" s="169">
        <v>3.78</v>
      </c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2"/>
      <c r="Z103" s="162"/>
      <c r="AA103" s="162"/>
      <c r="AB103" s="162"/>
      <c r="AC103" s="162"/>
      <c r="AD103" s="162"/>
      <c r="AE103" s="162"/>
      <c r="AF103" s="162"/>
      <c r="AG103" s="162" t="s">
        <v>133</v>
      </c>
      <c r="AH103" s="162">
        <v>0</v>
      </c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</row>
    <row r="104" spans="1:60" outlineLevel="1" x14ac:dyDescent="0.25">
      <c r="A104" s="165"/>
      <c r="B104" s="166"/>
      <c r="C104" s="193" t="s">
        <v>189</v>
      </c>
      <c r="D104" s="168"/>
      <c r="E104" s="169">
        <v>2.4</v>
      </c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2"/>
      <c r="Z104" s="162"/>
      <c r="AA104" s="162"/>
      <c r="AB104" s="162"/>
      <c r="AC104" s="162"/>
      <c r="AD104" s="162"/>
      <c r="AE104" s="162"/>
      <c r="AF104" s="162"/>
      <c r="AG104" s="162" t="s">
        <v>133</v>
      </c>
      <c r="AH104" s="162">
        <v>0</v>
      </c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</row>
    <row r="105" spans="1:60" outlineLevel="1" x14ac:dyDescent="0.25">
      <c r="A105" s="165"/>
      <c r="B105" s="166"/>
      <c r="C105" s="193" t="s">
        <v>189</v>
      </c>
      <c r="D105" s="168"/>
      <c r="E105" s="169">
        <v>2.4</v>
      </c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2"/>
      <c r="Z105" s="162"/>
      <c r="AA105" s="162"/>
      <c r="AB105" s="162"/>
      <c r="AC105" s="162"/>
      <c r="AD105" s="162"/>
      <c r="AE105" s="162"/>
      <c r="AF105" s="162"/>
      <c r="AG105" s="162" t="s">
        <v>133</v>
      </c>
      <c r="AH105" s="162">
        <v>0</v>
      </c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</row>
    <row r="106" spans="1:60" x14ac:dyDescent="0.25">
      <c r="A106" s="173" t="s">
        <v>124</v>
      </c>
      <c r="B106" s="174" t="s">
        <v>56</v>
      </c>
      <c r="C106" s="191" t="s">
        <v>57</v>
      </c>
      <c r="D106" s="175"/>
      <c r="E106" s="176"/>
      <c r="F106" s="177"/>
      <c r="G106" s="178">
        <f>SUMIF(AG107:AG152,"&lt;&gt;NOR",G107:G152)</f>
        <v>0</v>
      </c>
      <c r="H106" s="172"/>
      <c r="I106" s="172">
        <f>SUM(I107:I152)</f>
        <v>440.01</v>
      </c>
      <c r="J106" s="172"/>
      <c r="K106" s="172">
        <f>SUM(K107:K152)</f>
        <v>10497.849999999999</v>
      </c>
      <c r="L106" s="172"/>
      <c r="M106" s="172">
        <f>SUM(M107:M152)</f>
        <v>0</v>
      </c>
      <c r="N106" s="172"/>
      <c r="O106" s="172">
        <f>SUM(O107:O152)</f>
        <v>0.02</v>
      </c>
      <c r="P106" s="172"/>
      <c r="Q106" s="172">
        <f>SUM(Q107:Q152)</f>
        <v>2.4699999999999998</v>
      </c>
      <c r="R106" s="172"/>
      <c r="S106" s="172"/>
      <c r="T106" s="172"/>
      <c r="U106" s="172"/>
      <c r="V106" s="172">
        <f>SUM(V107:V152)</f>
        <v>26.68</v>
      </c>
      <c r="W106" s="172"/>
      <c r="X106" s="172"/>
      <c r="AG106" t="s">
        <v>125</v>
      </c>
    </row>
    <row r="107" spans="1:60" outlineLevel="1" x14ac:dyDescent="0.25">
      <c r="A107" s="179">
        <v>25</v>
      </c>
      <c r="B107" s="180" t="s">
        <v>230</v>
      </c>
      <c r="C107" s="192" t="s">
        <v>231</v>
      </c>
      <c r="D107" s="181" t="s">
        <v>141</v>
      </c>
      <c r="E107" s="182">
        <v>4.2300000000000004</v>
      </c>
      <c r="F107" s="183"/>
      <c r="G107" s="184">
        <f>ROUND(E107*F107,2)</f>
        <v>0</v>
      </c>
      <c r="H107" s="167">
        <v>0</v>
      </c>
      <c r="I107" s="167">
        <f>ROUND(E107*H107,2)</f>
        <v>0</v>
      </c>
      <c r="J107" s="167">
        <v>59.5</v>
      </c>
      <c r="K107" s="167">
        <f>ROUND(E107*J107,2)</f>
        <v>251.69</v>
      </c>
      <c r="L107" s="167">
        <v>21</v>
      </c>
      <c r="M107" s="167">
        <f>G107*(1+L107/100)</f>
        <v>0</v>
      </c>
      <c r="N107" s="167">
        <v>0</v>
      </c>
      <c r="O107" s="167">
        <f>ROUND(E107*N107,2)</f>
        <v>0</v>
      </c>
      <c r="P107" s="167">
        <v>1.75E-3</v>
      </c>
      <c r="Q107" s="167">
        <f>ROUND(E107*P107,2)</f>
        <v>0.01</v>
      </c>
      <c r="R107" s="167"/>
      <c r="S107" s="167" t="s">
        <v>129</v>
      </c>
      <c r="T107" s="167" t="s">
        <v>159</v>
      </c>
      <c r="U107" s="167">
        <v>0.16500000000000001</v>
      </c>
      <c r="V107" s="167">
        <f>ROUND(E107*U107,2)</f>
        <v>0.7</v>
      </c>
      <c r="W107" s="167"/>
      <c r="X107" s="167" t="s">
        <v>130</v>
      </c>
      <c r="Y107" s="162"/>
      <c r="Z107" s="162"/>
      <c r="AA107" s="162"/>
      <c r="AB107" s="162"/>
      <c r="AC107" s="162"/>
      <c r="AD107" s="162"/>
      <c r="AE107" s="162"/>
      <c r="AF107" s="162"/>
      <c r="AG107" s="162" t="s">
        <v>131</v>
      </c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G107" s="162"/>
      <c r="BH107" s="162"/>
    </row>
    <row r="108" spans="1:60" outlineLevel="1" x14ac:dyDescent="0.25">
      <c r="A108" s="165"/>
      <c r="B108" s="166"/>
      <c r="C108" s="193" t="s">
        <v>223</v>
      </c>
      <c r="D108" s="168"/>
      <c r="E108" s="169">
        <v>4.2300000000000004</v>
      </c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2"/>
      <c r="Z108" s="162"/>
      <c r="AA108" s="162"/>
      <c r="AB108" s="162"/>
      <c r="AC108" s="162"/>
      <c r="AD108" s="162"/>
      <c r="AE108" s="162"/>
      <c r="AF108" s="162"/>
      <c r="AG108" s="162" t="s">
        <v>133</v>
      </c>
      <c r="AH108" s="162">
        <v>0</v>
      </c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2"/>
      <c r="BH108" s="162"/>
    </row>
    <row r="109" spans="1:60" outlineLevel="1" x14ac:dyDescent="0.25">
      <c r="A109" s="179">
        <v>26</v>
      </c>
      <c r="B109" s="180" t="s">
        <v>232</v>
      </c>
      <c r="C109" s="192" t="s">
        <v>233</v>
      </c>
      <c r="D109" s="181" t="s">
        <v>141</v>
      </c>
      <c r="E109" s="182">
        <v>4.2300000000000004</v>
      </c>
      <c r="F109" s="183"/>
      <c r="G109" s="184">
        <f>ROUND(E109*F109,2)</f>
        <v>0</v>
      </c>
      <c r="H109" s="167">
        <v>0</v>
      </c>
      <c r="I109" s="167">
        <f>ROUND(E109*H109,2)</f>
        <v>0</v>
      </c>
      <c r="J109" s="167">
        <v>64.7</v>
      </c>
      <c r="K109" s="167">
        <f>ROUND(E109*J109,2)</f>
        <v>273.68</v>
      </c>
      <c r="L109" s="167">
        <v>21</v>
      </c>
      <c r="M109" s="167">
        <f>G109*(1+L109/100)</f>
        <v>0</v>
      </c>
      <c r="N109" s="167">
        <v>0</v>
      </c>
      <c r="O109" s="167">
        <f>ROUND(E109*N109,2)</f>
        <v>0</v>
      </c>
      <c r="P109" s="167">
        <v>0.02</v>
      </c>
      <c r="Q109" s="167">
        <f>ROUND(E109*P109,2)</f>
        <v>0.08</v>
      </c>
      <c r="R109" s="167"/>
      <c r="S109" s="167" t="s">
        <v>129</v>
      </c>
      <c r="T109" s="167" t="s">
        <v>159</v>
      </c>
      <c r="U109" s="167">
        <v>0.14699999999999999</v>
      </c>
      <c r="V109" s="167">
        <f>ROUND(E109*U109,2)</f>
        <v>0.62</v>
      </c>
      <c r="W109" s="167"/>
      <c r="X109" s="167" t="s">
        <v>130</v>
      </c>
      <c r="Y109" s="162"/>
      <c r="Z109" s="162"/>
      <c r="AA109" s="162"/>
      <c r="AB109" s="162"/>
      <c r="AC109" s="162"/>
      <c r="AD109" s="162"/>
      <c r="AE109" s="162"/>
      <c r="AF109" s="162"/>
      <c r="AG109" s="162" t="s">
        <v>131</v>
      </c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</row>
    <row r="110" spans="1:60" outlineLevel="1" x14ac:dyDescent="0.25">
      <c r="A110" s="165"/>
      <c r="B110" s="166"/>
      <c r="C110" s="193" t="s">
        <v>223</v>
      </c>
      <c r="D110" s="168"/>
      <c r="E110" s="169">
        <v>4.2300000000000004</v>
      </c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2"/>
      <c r="Z110" s="162"/>
      <c r="AA110" s="162"/>
      <c r="AB110" s="162"/>
      <c r="AC110" s="162"/>
      <c r="AD110" s="162"/>
      <c r="AE110" s="162"/>
      <c r="AF110" s="162"/>
      <c r="AG110" s="162" t="s">
        <v>133</v>
      </c>
      <c r="AH110" s="162">
        <v>0</v>
      </c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</row>
    <row r="111" spans="1:60" outlineLevel="1" x14ac:dyDescent="0.25">
      <c r="A111" s="179">
        <v>27</v>
      </c>
      <c r="B111" s="180" t="s">
        <v>234</v>
      </c>
      <c r="C111" s="192" t="s">
        <v>235</v>
      </c>
      <c r="D111" s="181" t="s">
        <v>146</v>
      </c>
      <c r="E111" s="182">
        <v>17.8</v>
      </c>
      <c r="F111" s="183"/>
      <c r="G111" s="184">
        <f>ROUND(E111*F111,2)</f>
        <v>0</v>
      </c>
      <c r="H111" s="167">
        <v>0</v>
      </c>
      <c r="I111" s="167">
        <f>ROUND(E111*H111,2)</f>
        <v>0</v>
      </c>
      <c r="J111" s="167">
        <v>27</v>
      </c>
      <c r="K111" s="167">
        <f>ROUND(E111*J111,2)</f>
        <v>480.6</v>
      </c>
      <c r="L111" s="167">
        <v>21</v>
      </c>
      <c r="M111" s="167">
        <f>G111*(1+L111/100)</f>
        <v>0</v>
      </c>
      <c r="N111" s="167">
        <v>0</v>
      </c>
      <c r="O111" s="167">
        <f>ROUND(E111*N111,2)</f>
        <v>0</v>
      </c>
      <c r="P111" s="167">
        <v>4.0000000000000002E-4</v>
      </c>
      <c r="Q111" s="167">
        <f>ROUND(E111*P111,2)</f>
        <v>0.01</v>
      </c>
      <c r="R111" s="167"/>
      <c r="S111" s="167" t="s">
        <v>129</v>
      </c>
      <c r="T111" s="167" t="s">
        <v>159</v>
      </c>
      <c r="U111" s="167">
        <v>7.0000000000000007E-2</v>
      </c>
      <c r="V111" s="167">
        <f>ROUND(E111*U111,2)</f>
        <v>1.25</v>
      </c>
      <c r="W111" s="167"/>
      <c r="X111" s="167" t="s">
        <v>130</v>
      </c>
      <c r="Y111" s="162"/>
      <c r="Z111" s="162"/>
      <c r="AA111" s="162"/>
      <c r="AB111" s="162"/>
      <c r="AC111" s="162"/>
      <c r="AD111" s="162"/>
      <c r="AE111" s="162"/>
      <c r="AF111" s="162"/>
      <c r="AG111" s="162" t="s">
        <v>131</v>
      </c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</row>
    <row r="112" spans="1:60" outlineLevel="1" x14ac:dyDescent="0.25">
      <c r="A112" s="165"/>
      <c r="B112" s="166"/>
      <c r="C112" s="193" t="s">
        <v>236</v>
      </c>
      <c r="D112" s="168"/>
      <c r="E112" s="169">
        <v>4.3</v>
      </c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2"/>
      <c r="Z112" s="162"/>
      <c r="AA112" s="162"/>
      <c r="AB112" s="162"/>
      <c r="AC112" s="162"/>
      <c r="AD112" s="162"/>
      <c r="AE112" s="162"/>
      <c r="AF112" s="162"/>
      <c r="AG112" s="162" t="s">
        <v>133</v>
      </c>
      <c r="AH112" s="162">
        <v>0</v>
      </c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</row>
    <row r="113" spans="1:60" outlineLevel="1" x14ac:dyDescent="0.25">
      <c r="A113" s="165"/>
      <c r="B113" s="166"/>
      <c r="C113" s="193" t="s">
        <v>237</v>
      </c>
      <c r="D113" s="168"/>
      <c r="E113" s="169">
        <v>13.5</v>
      </c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2"/>
      <c r="Z113" s="162"/>
      <c r="AA113" s="162"/>
      <c r="AB113" s="162"/>
      <c r="AC113" s="162"/>
      <c r="AD113" s="162"/>
      <c r="AE113" s="162"/>
      <c r="AF113" s="162"/>
      <c r="AG113" s="162" t="s">
        <v>133</v>
      </c>
      <c r="AH113" s="162">
        <v>0</v>
      </c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</row>
    <row r="114" spans="1:60" outlineLevel="1" x14ac:dyDescent="0.25">
      <c r="A114" s="185">
        <v>28</v>
      </c>
      <c r="B114" s="186" t="s">
        <v>238</v>
      </c>
      <c r="C114" s="194" t="s">
        <v>239</v>
      </c>
      <c r="D114" s="187" t="s">
        <v>136</v>
      </c>
      <c r="E114" s="188">
        <v>6</v>
      </c>
      <c r="F114" s="189"/>
      <c r="G114" s="190">
        <f>ROUND(E114*F114,2)</f>
        <v>0</v>
      </c>
      <c r="H114" s="167">
        <v>0</v>
      </c>
      <c r="I114" s="167">
        <f>ROUND(E114*H114,2)</f>
        <v>0</v>
      </c>
      <c r="J114" s="167">
        <v>17.600000000000001</v>
      </c>
      <c r="K114" s="167">
        <f>ROUND(E114*J114,2)</f>
        <v>105.6</v>
      </c>
      <c r="L114" s="167">
        <v>21</v>
      </c>
      <c r="M114" s="167">
        <f>G114*(1+L114/100)</f>
        <v>0</v>
      </c>
      <c r="N114" s="167">
        <v>0</v>
      </c>
      <c r="O114" s="167">
        <f>ROUND(E114*N114,2)</f>
        <v>0</v>
      </c>
      <c r="P114" s="167">
        <v>0</v>
      </c>
      <c r="Q114" s="167">
        <f>ROUND(E114*P114,2)</f>
        <v>0</v>
      </c>
      <c r="R114" s="167"/>
      <c r="S114" s="167" t="s">
        <v>129</v>
      </c>
      <c r="T114" s="167" t="s">
        <v>129</v>
      </c>
      <c r="U114" s="167">
        <v>0.05</v>
      </c>
      <c r="V114" s="167">
        <f>ROUND(E114*U114,2)</f>
        <v>0.3</v>
      </c>
      <c r="W114" s="167"/>
      <c r="X114" s="167" t="s">
        <v>130</v>
      </c>
      <c r="Y114" s="162"/>
      <c r="Z114" s="162"/>
      <c r="AA114" s="162"/>
      <c r="AB114" s="162"/>
      <c r="AC114" s="162"/>
      <c r="AD114" s="162"/>
      <c r="AE114" s="162"/>
      <c r="AF114" s="162"/>
      <c r="AG114" s="162" t="s">
        <v>131</v>
      </c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</row>
    <row r="115" spans="1:60" outlineLevel="1" x14ac:dyDescent="0.25">
      <c r="A115" s="179">
        <v>29</v>
      </c>
      <c r="B115" s="180" t="s">
        <v>240</v>
      </c>
      <c r="C115" s="192" t="s">
        <v>241</v>
      </c>
      <c r="D115" s="181" t="s">
        <v>141</v>
      </c>
      <c r="E115" s="182">
        <v>1.2</v>
      </c>
      <c r="F115" s="183"/>
      <c r="G115" s="184">
        <f>ROUND(E115*F115,2)</f>
        <v>0</v>
      </c>
      <c r="H115" s="167">
        <v>31.09</v>
      </c>
      <c r="I115" s="167">
        <f>ROUND(E115*H115,2)</f>
        <v>37.31</v>
      </c>
      <c r="J115" s="167">
        <v>367.41</v>
      </c>
      <c r="K115" s="167">
        <f>ROUND(E115*J115,2)</f>
        <v>440.89</v>
      </c>
      <c r="L115" s="167">
        <v>21</v>
      </c>
      <c r="M115" s="167">
        <f>G115*(1+L115/100)</f>
        <v>0</v>
      </c>
      <c r="N115" s="167">
        <v>1.17E-3</v>
      </c>
      <c r="O115" s="167">
        <f>ROUND(E115*N115,2)</f>
        <v>0</v>
      </c>
      <c r="P115" s="167">
        <v>7.5999999999999998E-2</v>
      </c>
      <c r="Q115" s="167">
        <f>ROUND(E115*P115,2)</f>
        <v>0.09</v>
      </c>
      <c r="R115" s="167"/>
      <c r="S115" s="167" t="s">
        <v>129</v>
      </c>
      <c r="T115" s="167" t="s">
        <v>129</v>
      </c>
      <c r="U115" s="167">
        <v>0.93899999999999995</v>
      </c>
      <c r="V115" s="167">
        <f>ROUND(E115*U115,2)</f>
        <v>1.1299999999999999</v>
      </c>
      <c r="W115" s="167"/>
      <c r="X115" s="167" t="s">
        <v>130</v>
      </c>
      <c r="Y115" s="162"/>
      <c r="Z115" s="162"/>
      <c r="AA115" s="162"/>
      <c r="AB115" s="162"/>
      <c r="AC115" s="162"/>
      <c r="AD115" s="162"/>
      <c r="AE115" s="162"/>
      <c r="AF115" s="162"/>
      <c r="AG115" s="162" t="s">
        <v>131</v>
      </c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</row>
    <row r="116" spans="1:60" outlineLevel="1" x14ac:dyDescent="0.25">
      <c r="A116" s="165"/>
      <c r="B116" s="166"/>
      <c r="C116" s="193" t="s">
        <v>242</v>
      </c>
      <c r="D116" s="168"/>
      <c r="E116" s="169">
        <v>1.2</v>
      </c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2"/>
      <c r="Z116" s="162"/>
      <c r="AA116" s="162"/>
      <c r="AB116" s="162"/>
      <c r="AC116" s="162"/>
      <c r="AD116" s="162"/>
      <c r="AE116" s="162"/>
      <c r="AF116" s="162"/>
      <c r="AG116" s="162" t="s">
        <v>133</v>
      </c>
      <c r="AH116" s="162">
        <v>0</v>
      </c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</row>
    <row r="117" spans="1:60" outlineLevel="1" x14ac:dyDescent="0.25">
      <c r="A117" s="185">
        <v>30</v>
      </c>
      <c r="B117" s="186" t="s">
        <v>243</v>
      </c>
      <c r="C117" s="194" t="s">
        <v>244</v>
      </c>
      <c r="D117" s="187" t="s">
        <v>146</v>
      </c>
      <c r="E117" s="188">
        <v>8</v>
      </c>
      <c r="F117" s="189"/>
      <c r="G117" s="190">
        <f>ROUND(E117*F117,2)</f>
        <v>0</v>
      </c>
      <c r="H117" s="167">
        <v>11.3</v>
      </c>
      <c r="I117" s="167">
        <f>ROUND(E117*H117,2)</f>
        <v>90.4</v>
      </c>
      <c r="J117" s="167">
        <v>95.2</v>
      </c>
      <c r="K117" s="167">
        <f>ROUND(E117*J117,2)</f>
        <v>761.6</v>
      </c>
      <c r="L117" s="167">
        <v>21</v>
      </c>
      <c r="M117" s="167">
        <f>G117*(1+L117/100)</f>
        <v>0</v>
      </c>
      <c r="N117" s="167">
        <v>4.8999999999999998E-4</v>
      </c>
      <c r="O117" s="167">
        <f>ROUND(E117*N117,2)</f>
        <v>0</v>
      </c>
      <c r="P117" s="167">
        <v>6.0000000000000001E-3</v>
      </c>
      <c r="Q117" s="167">
        <f>ROUND(E117*P117,2)</f>
        <v>0.05</v>
      </c>
      <c r="R117" s="167"/>
      <c r="S117" s="167" t="s">
        <v>129</v>
      </c>
      <c r="T117" s="167" t="s">
        <v>142</v>
      </c>
      <c r="U117" s="167">
        <v>0.27400000000000002</v>
      </c>
      <c r="V117" s="167">
        <f>ROUND(E117*U117,2)</f>
        <v>2.19</v>
      </c>
      <c r="W117" s="167"/>
      <c r="X117" s="167" t="s">
        <v>130</v>
      </c>
      <c r="Y117" s="162"/>
      <c r="Z117" s="162"/>
      <c r="AA117" s="162"/>
      <c r="AB117" s="162"/>
      <c r="AC117" s="162"/>
      <c r="AD117" s="162"/>
      <c r="AE117" s="162"/>
      <c r="AF117" s="162"/>
      <c r="AG117" s="162" t="s">
        <v>131</v>
      </c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</row>
    <row r="118" spans="1:60" outlineLevel="1" x14ac:dyDescent="0.25">
      <c r="A118" s="185">
        <v>31</v>
      </c>
      <c r="B118" s="186" t="s">
        <v>245</v>
      </c>
      <c r="C118" s="194" t="s">
        <v>246</v>
      </c>
      <c r="D118" s="187" t="s">
        <v>146</v>
      </c>
      <c r="E118" s="188">
        <v>2</v>
      </c>
      <c r="F118" s="189"/>
      <c r="G118" s="190">
        <f>ROUND(E118*F118,2)</f>
        <v>0</v>
      </c>
      <c r="H118" s="167">
        <v>13.06</v>
      </c>
      <c r="I118" s="167">
        <f>ROUND(E118*H118,2)</f>
        <v>26.12</v>
      </c>
      <c r="J118" s="167">
        <v>151.94</v>
      </c>
      <c r="K118" s="167">
        <f>ROUND(E118*J118,2)</f>
        <v>303.88</v>
      </c>
      <c r="L118" s="167">
        <v>21</v>
      </c>
      <c r="M118" s="167">
        <f>G118*(1+L118/100)</f>
        <v>0</v>
      </c>
      <c r="N118" s="167">
        <v>4.8999999999999998E-4</v>
      </c>
      <c r="O118" s="167">
        <f>ROUND(E118*N118,2)</f>
        <v>0</v>
      </c>
      <c r="P118" s="167">
        <v>2.7E-2</v>
      </c>
      <c r="Q118" s="167">
        <f>ROUND(E118*P118,2)</f>
        <v>0.05</v>
      </c>
      <c r="R118" s="167"/>
      <c r="S118" s="167" t="s">
        <v>129</v>
      </c>
      <c r="T118" s="167" t="s">
        <v>129</v>
      </c>
      <c r="U118" s="167">
        <v>0.42199999999999999</v>
      </c>
      <c r="V118" s="167">
        <f>ROUND(E118*U118,2)</f>
        <v>0.84</v>
      </c>
      <c r="W118" s="167"/>
      <c r="X118" s="167" t="s">
        <v>130</v>
      </c>
      <c r="Y118" s="162"/>
      <c r="Z118" s="162"/>
      <c r="AA118" s="162"/>
      <c r="AB118" s="162"/>
      <c r="AC118" s="162"/>
      <c r="AD118" s="162"/>
      <c r="AE118" s="162"/>
      <c r="AF118" s="162"/>
      <c r="AG118" s="162" t="s">
        <v>131</v>
      </c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</row>
    <row r="119" spans="1:60" outlineLevel="1" x14ac:dyDescent="0.25">
      <c r="A119" s="185">
        <v>32</v>
      </c>
      <c r="B119" s="186" t="s">
        <v>247</v>
      </c>
      <c r="C119" s="194" t="s">
        <v>248</v>
      </c>
      <c r="D119" s="187" t="s">
        <v>146</v>
      </c>
      <c r="E119" s="188">
        <v>10</v>
      </c>
      <c r="F119" s="189"/>
      <c r="G119" s="190">
        <f>ROUND(E119*F119,2)</f>
        <v>0</v>
      </c>
      <c r="H119" s="167">
        <v>13.02</v>
      </c>
      <c r="I119" s="167">
        <f>ROUND(E119*H119,2)</f>
        <v>130.19999999999999</v>
      </c>
      <c r="J119" s="167">
        <v>97.48</v>
      </c>
      <c r="K119" s="167">
        <f>ROUND(E119*J119,2)</f>
        <v>974.8</v>
      </c>
      <c r="L119" s="167">
        <v>21</v>
      </c>
      <c r="M119" s="167">
        <f>G119*(1+L119/100)</f>
        <v>0</v>
      </c>
      <c r="N119" s="167">
        <v>0</v>
      </c>
      <c r="O119" s="167">
        <f>ROUND(E119*N119,2)</f>
        <v>0</v>
      </c>
      <c r="P119" s="167">
        <v>2.16E-3</v>
      </c>
      <c r="Q119" s="167">
        <f>ROUND(E119*P119,2)</f>
        <v>0.02</v>
      </c>
      <c r="R119" s="167"/>
      <c r="S119" s="167" t="s">
        <v>129</v>
      </c>
      <c r="T119" s="167" t="s">
        <v>142</v>
      </c>
      <c r="U119" s="167">
        <v>0.26500000000000001</v>
      </c>
      <c r="V119" s="167">
        <f>ROUND(E119*U119,2)</f>
        <v>2.65</v>
      </c>
      <c r="W119" s="167"/>
      <c r="X119" s="167" t="s">
        <v>130</v>
      </c>
      <c r="Y119" s="162"/>
      <c r="Z119" s="162"/>
      <c r="AA119" s="162"/>
      <c r="AB119" s="162"/>
      <c r="AC119" s="162"/>
      <c r="AD119" s="162"/>
      <c r="AE119" s="162"/>
      <c r="AF119" s="162"/>
      <c r="AG119" s="162" t="s">
        <v>131</v>
      </c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</row>
    <row r="120" spans="1:60" outlineLevel="1" x14ac:dyDescent="0.25">
      <c r="A120" s="185">
        <v>33</v>
      </c>
      <c r="B120" s="186" t="s">
        <v>249</v>
      </c>
      <c r="C120" s="194" t="s">
        <v>250</v>
      </c>
      <c r="D120" s="187" t="s">
        <v>146</v>
      </c>
      <c r="E120" s="188">
        <v>10</v>
      </c>
      <c r="F120" s="189"/>
      <c r="G120" s="190">
        <f>ROUND(E120*F120,2)</f>
        <v>0</v>
      </c>
      <c r="H120" s="167">
        <v>13.06</v>
      </c>
      <c r="I120" s="167">
        <f>ROUND(E120*H120,2)</f>
        <v>130.6</v>
      </c>
      <c r="J120" s="167">
        <v>42.54</v>
      </c>
      <c r="K120" s="167">
        <f>ROUND(E120*J120,2)</f>
        <v>425.4</v>
      </c>
      <c r="L120" s="167">
        <v>21</v>
      </c>
      <c r="M120" s="167">
        <f>G120*(1+L120/100)</f>
        <v>0</v>
      </c>
      <c r="N120" s="167">
        <v>4.8999999999999998E-4</v>
      </c>
      <c r="O120" s="167">
        <f>ROUND(E120*N120,2)</f>
        <v>0</v>
      </c>
      <c r="P120" s="167">
        <v>1E-3</v>
      </c>
      <c r="Q120" s="167">
        <f>ROUND(E120*P120,2)</f>
        <v>0.01</v>
      </c>
      <c r="R120" s="167"/>
      <c r="S120" s="167" t="s">
        <v>129</v>
      </c>
      <c r="T120" s="167" t="s">
        <v>129</v>
      </c>
      <c r="U120" s="167">
        <v>0.111</v>
      </c>
      <c r="V120" s="167">
        <f>ROUND(E120*U120,2)</f>
        <v>1.1100000000000001</v>
      </c>
      <c r="W120" s="167"/>
      <c r="X120" s="167" t="s">
        <v>130</v>
      </c>
      <c r="Y120" s="162"/>
      <c r="Z120" s="162"/>
      <c r="AA120" s="162"/>
      <c r="AB120" s="162"/>
      <c r="AC120" s="162"/>
      <c r="AD120" s="162"/>
      <c r="AE120" s="162"/>
      <c r="AF120" s="162"/>
      <c r="AG120" s="162" t="s">
        <v>131</v>
      </c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</row>
    <row r="121" spans="1:60" outlineLevel="1" x14ac:dyDescent="0.25">
      <c r="A121" s="179">
        <v>34</v>
      </c>
      <c r="B121" s="180" t="s">
        <v>251</v>
      </c>
      <c r="C121" s="192" t="s">
        <v>252</v>
      </c>
      <c r="D121" s="181" t="s">
        <v>141</v>
      </c>
      <c r="E121" s="182">
        <v>42.31</v>
      </c>
      <c r="F121" s="183"/>
      <c r="G121" s="184">
        <f>ROUND(E121*F121,2)</f>
        <v>0</v>
      </c>
      <c r="H121" s="167">
        <v>0</v>
      </c>
      <c r="I121" s="167">
        <f>ROUND(E121*H121,2)</f>
        <v>0</v>
      </c>
      <c r="J121" s="167">
        <v>10</v>
      </c>
      <c r="K121" s="167">
        <f>ROUND(E121*J121,2)</f>
        <v>423.1</v>
      </c>
      <c r="L121" s="167">
        <v>21</v>
      </c>
      <c r="M121" s="167">
        <f>G121*(1+L121/100)</f>
        <v>0</v>
      </c>
      <c r="N121" s="167">
        <v>0</v>
      </c>
      <c r="O121" s="167">
        <f>ROUND(E121*N121,2)</f>
        <v>0</v>
      </c>
      <c r="P121" s="167">
        <v>4.0000000000000001E-3</v>
      </c>
      <c r="Q121" s="167">
        <f>ROUND(E121*P121,2)</f>
        <v>0.17</v>
      </c>
      <c r="R121" s="167"/>
      <c r="S121" s="167" t="s">
        <v>129</v>
      </c>
      <c r="T121" s="167" t="s">
        <v>142</v>
      </c>
      <c r="U121" s="167">
        <v>0.03</v>
      </c>
      <c r="V121" s="167">
        <f>ROUND(E121*U121,2)</f>
        <v>1.27</v>
      </c>
      <c r="W121" s="167"/>
      <c r="X121" s="167" t="s">
        <v>130</v>
      </c>
      <c r="Y121" s="162"/>
      <c r="Z121" s="162"/>
      <c r="AA121" s="162"/>
      <c r="AB121" s="162"/>
      <c r="AC121" s="162"/>
      <c r="AD121" s="162"/>
      <c r="AE121" s="162"/>
      <c r="AF121" s="162"/>
      <c r="AG121" s="162" t="s">
        <v>131</v>
      </c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</row>
    <row r="122" spans="1:60" outlineLevel="1" x14ac:dyDescent="0.25">
      <c r="A122" s="165"/>
      <c r="B122" s="166"/>
      <c r="C122" s="193" t="s">
        <v>192</v>
      </c>
      <c r="D122" s="168"/>
      <c r="E122" s="169">
        <v>18.5</v>
      </c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2"/>
      <c r="Z122" s="162"/>
      <c r="AA122" s="162"/>
      <c r="AB122" s="162"/>
      <c r="AC122" s="162"/>
      <c r="AD122" s="162"/>
      <c r="AE122" s="162"/>
      <c r="AF122" s="162"/>
      <c r="AG122" s="162" t="s">
        <v>133</v>
      </c>
      <c r="AH122" s="162">
        <v>0</v>
      </c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</row>
    <row r="123" spans="1:60" outlineLevel="1" x14ac:dyDescent="0.25">
      <c r="A123" s="165"/>
      <c r="B123" s="166"/>
      <c r="C123" s="193" t="s">
        <v>193</v>
      </c>
      <c r="D123" s="168"/>
      <c r="E123" s="169">
        <v>14</v>
      </c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2"/>
      <c r="Z123" s="162"/>
      <c r="AA123" s="162"/>
      <c r="AB123" s="162"/>
      <c r="AC123" s="162"/>
      <c r="AD123" s="162"/>
      <c r="AE123" s="162"/>
      <c r="AF123" s="162"/>
      <c r="AG123" s="162" t="s">
        <v>133</v>
      </c>
      <c r="AH123" s="162">
        <v>0</v>
      </c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162"/>
      <c r="AZ123" s="162"/>
      <c r="BA123" s="162"/>
      <c r="BB123" s="162"/>
      <c r="BC123" s="162"/>
      <c r="BD123" s="162"/>
      <c r="BE123" s="162"/>
      <c r="BF123" s="162"/>
      <c r="BG123" s="162"/>
      <c r="BH123" s="162"/>
    </row>
    <row r="124" spans="1:60" outlineLevel="1" x14ac:dyDescent="0.25">
      <c r="A124" s="165"/>
      <c r="B124" s="166"/>
      <c r="C124" s="193" t="s">
        <v>194</v>
      </c>
      <c r="D124" s="168"/>
      <c r="E124" s="169">
        <v>8.91</v>
      </c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2"/>
      <c r="Z124" s="162"/>
      <c r="AA124" s="162"/>
      <c r="AB124" s="162"/>
      <c r="AC124" s="162"/>
      <c r="AD124" s="162"/>
      <c r="AE124" s="162"/>
      <c r="AF124" s="162"/>
      <c r="AG124" s="162" t="s">
        <v>133</v>
      </c>
      <c r="AH124" s="162">
        <v>0</v>
      </c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</row>
    <row r="125" spans="1:60" outlineLevel="1" x14ac:dyDescent="0.25">
      <c r="A125" s="165"/>
      <c r="B125" s="166"/>
      <c r="C125" s="193" t="s">
        <v>195</v>
      </c>
      <c r="D125" s="168"/>
      <c r="E125" s="169">
        <v>0.9</v>
      </c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2"/>
      <c r="Z125" s="162"/>
      <c r="AA125" s="162"/>
      <c r="AB125" s="162"/>
      <c r="AC125" s="162"/>
      <c r="AD125" s="162"/>
      <c r="AE125" s="162"/>
      <c r="AF125" s="162"/>
      <c r="AG125" s="162" t="s">
        <v>133</v>
      </c>
      <c r="AH125" s="162">
        <v>0</v>
      </c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</row>
    <row r="126" spans="1:60" outlineLevel="1" x14ac:dyDescent="0.25">
      <c r="A126" s="179">
        <v>35</v>
      </c>
      <c r="B126" s="180" t="s">
        <v>253</v>
      </c>
      <c r="C126" s="192" t="s">
        <v>254</v>
      </c>
      <c r="D126" s="181" t="s">
        <v>141</v>
      </c>
      <c r="E126" s="182">
        <v>123.66</v>
      </c>
      <c r="F126" s="183"/>
      <c r="G126" s="184">
        <f>ROUND(E126*F126,2)</f>
        <v>0</v>
      </c>
      <c r="H126" s="167">
        <v>0</v>
      </c>
      <c r="I126" s="167">
        <f>ROUND(E126*H126,2)</f>
        <v>0</v>
      </c>
      <c r="J126" s="167">
        <v>28.1</v>
      </c>
      <c r="K126" s="167">
        <f>ROUND(E126*J126,2)</f>
        <v>3474.85</v>
      </c>
      <c r="L126" s="167">
        <v>21</v>
      </c>
      <c r="M126" s="167">
        <f>G126*(1+L126/100)</f>
        <v>0</v>
      </c>
      <c r="N126" s="167">
        <v>0</v>
      </c>
      <c r="O126" s="167">
        <f>ROUND(E126*N126,2)</f>
        <v>0</v>
      </c>
      <c r="P126" s="167">
        <v>0.01</v>
      </c>
      <c r="Q126" s="167">
        <f>ROUND(E126*P126,2)</f>
        <v>1.24</v>
      </c>
      <c r="R126" s="167"/>
      <c r="S126" s="167" t="s">
        <v>129</v>
      </c>
      <c r="T126" s="167" t="s">
        <v>129</v>
      </c>
      <c r="U126" s="167">
        <v>0.08</v>
      </c>
      <c r="V126" s="167">
        <f>ROUND(E126*U126,2)</f>
        <v>9.89</v>
      </c>
      <c r="W126" s="167"/>
      <c r="X126" s="167" t="s">
        <v>130</v>
      </c>
      <c r="Y126" s="162"/>
      <c r="Z126" s="162"/>
      <c r="AA126" s="162"/>
      <c r="AB126" s="162"/>
      <c r="AC126" s="162"/>
      <c r="AD126" s="162"/>
      <c r="AE126" s="162"/>
      <c r="AF126" s="162"/>
      <c r="AG126" s="162" t="s">
        <v>131</v>
      </c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</row>
    <row r="127" spans="1:60" outlineLevel="1" x14ac:dyDescent="0.25">
      <c r="A127" s="165"/>
      <c r="B127" s="166"/>
      <c r="C127" s="193" t="s">
        <v>198</v>
      </c>
      <c r="D127" s="168"/>
      <c r="E127" s="169">
        <v>23.76</v>
      </c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2"/>
      <c r="Z127" s="162"/>
      <c r="AA127" s="162"/>
      <c r="AB127" s="162"/>
      <c r="AC127" s="162"/>
      <c r="AD127" s="162"/>
      <c r="AE127" s="162"/>
      <c r="AF127" s="162"/>
      <c r="AG127" s="162" t="s">
        <v>133</v>
      </c>
      <c r="AH127" s="162">
        <v>0</v>
      </c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</row>
    <row r="128" spans="1:60" outlineLevel="1" x14ac:dyDescent="0.25">
      <c r="A128" s="165"/>
      <c r="B128" s="166"/>
      <c r="C128" s="193" t="s">
        <v>184</v>
      </c>
      <c r="D128" s="168"/>
      <c r="E128" s="169">
        <v>-3.6</v>
      </c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2"/>
      <c r="Z128" s="162"/>
      <c r="AA128" s="162"/>
      <c r="AB128" s="162"/>
      <c r="AC128" s="162"/>
      <c r="AD128" s="162"/>
      <c r="AE128" s="162"/>
      <c r="AF128" s="162"/>
      <c r="AG128" s="162" t="s">
        <v>133</v>
      </c>
      <c r="AH128" s="162">
        <v>0</v>
      </c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</row>
    <row r="129" spans="1:60" outlineLevel="1" x14ac:dyDescent="0.25">
      <c r="A129" s="165"/>
      <c r="B129" s="166"/>
      <c r="C129" s="193" t="s">
        <v>185</v>
      </c>
      <c r="D129" s="168"/>
      <c r="E129" s="169">
        <v>-4.8</v>
      </c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2"/>
      <c r="Z129" s="162"/>
      <c r="AA129" s="162"/>
      <c r="AB129" s="162"/>
      <c r="AC129" s="162"/>
      <c r="AD129" s="162"/>
      <c r="AE129" s="162"/>
      <c r="AF129" s="162"/>
      <c r="AG129" s="162" t="s">
        <v>133</v>
      </c>
      <c r="AH129" s="162">
        <v>0</v>
      </c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</row>
    <row r="130" spans="1:60" outlineLevel="1" x14ac:dyDescent="0.25">
      <c r="A130" s="165"/>
      <c r="B130" s="166"/>
      <c r="C130" s="193" t="s">
        <v>199</v>
      </c>
      <c r="D130" s="168"/>
      <c r="E130" s="169">
        <v>46.98</v>
      </c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2"/>
      <c r="Z130" s="162"/>
      <c r="AA130" s="162"/>
      <c r="AB130" s="162"/>
      <c r="AC130" s="162"/>
      <c r="AD130" s="162"/>
      <c r="AE130" s="162"/>
      <c r="AF130" s="162"/>
      <c r="AG130" s="162" t="s">
        <v>133</v>
      </c>
      <c r="AH130" s="162">
        <v>0</v>
      </c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</row>
    <row r="131" spans="1:60" outlineLevel="1" x14ac:dyDescent="0.25">
      <c r="A131" s="165"/>
      <c r="B131" s="166"/>
      <c r="C131" s="193" t="s">
        <v>200</v>
      </c>
      <c r="D131" s="168"/>
      <c r="E131" s="169">
        <v>-1.4</v>
      </c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2"/>
      <c r="Z131" s="162"/>
      <c r="AA131" s="162"/>
      <c r="AB131" s="162"/>
      <c r="AC131" s="162"/>
      <c r="AD131" s="162"/>
      <c r="AE131" s="162"/>
      <c r="AF131" s="162"/>
      <c r="AG131" s="162" t="s">
        <v>133</v>
      </c>
      <c r="AH131" s="162">
        <v>0</v>
      </c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/>
      <c r="BH131" s="162"/>
    </row>
    <row r="132" spans="1:60" outlineLevel="1" x14ac:dyDescent="0.25">
      <c r="A132" s="165"/>
      <c r="B132" s="166"/>
      <c r="C132" s="193" t="s">
        <v>201</v>
      </c>
      <c r="D132" s="168"/>
      <c r="E132" s="169">
        <v>-1.6</v>
      </c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2"/>
      <c r="Z132" s="162"/>
      <c r="AA132" s="162"/>
      <c r="AB132" s="162"/>
      <c r="AC132" s="162"/>
      <c r="AD132" s="162"/>
      <c r="AE132" s="162"/>
      <c r="AF132" s="162"/>
      <c r="AG132" s="162" t="s">
        <v>133</v>
      </c>
      <c r="AH132" s="162">
        <v>0</v>
      </c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62"/>
      <c r="BB132" s="162"/>
      <c r="BC132" s="162"/>
      <c r="BD132" s="162"/>
      <c r="BE132" s="162"/>
      <c r="BF132" s="162"/>
      <c r="BG132" s="162"/>
      <c r="BH132" s="162"/>
    </row>
    <row r="133" spans="1:60" outlineLevel="1" x14ac:dyDescent="0.25">
      <c r="A133" s="165"/>
      <c r="B133" s="166"/>
      <c r="C133" s="193" t="s">
        <v>202</v>
      </c>
      <c r="D133" s="168"/>
      <c r="E133" s="169">
        <v>-3.78</v>
      </c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2"/>
      <c r="Z133" s="162"/>
      <c r="AA133" s="162"/>
      <c r="AB133" s="162"/>
      <c r="AC133" s="162"/>
      <c r="AD133" s="162"/>
      <c r="AE133" s="162"/>
      <c r="AF133" s="162"/>
      <c r="AG133" s="162" t="s">
        <v>133</v>
      </c>
      <c r="AH133" s="162">
        <v>0</v>
      </c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62"/>
      <c r="BB133" s="162"/>
      <c r="BC133" s="162"/>
      <c r="BD133" s="162"/>
      <c r="BE133" s="162"/>
      <c r="BF133" s="162"/>
      <c r="BG133" s="162"/>
      <c r="BH133" s="162"/>
    </row>
    <row r="134" spans="1:60" outlineLevel="1" x14ac:dyDescent="0.25">
      <c r="A134" s="165"/>
      <c r="B134" s="166"/>
      <c r="C134" s="193" t="s">
        <v>203</v>
      </c>
      <c r="D134" s="168"/>
      <c r="E134" s="169">
        <v>42.12</v>
      </c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2"/>
      <c r="Z134" s="162"/>
      <c r="AA134" s="162"/>
      <c r="AB134" s="162"/>
      <c r="AC134" s="162"/>
      <c r="AD134" s="162"/>
      <c r="AE134" s="162"/>
      <c r="AF134" s="162"/>
      <c r="AG134" s="162" t="s">
        <v>133</v>
      </c>
      <c r="AH134" s="162">
        <v>0</v>
      </c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62"/>
      <c r="BB134" s="162"/>
      <c r="BC134" s="162"/>
      <c r="BD134" s="162"/>
      <c r="BE134" s="162"/>
      <c r="BF134" s="162"/>
      <c r="BG134" s="162"/>
      <c r="BH134" s="162"/>
    </row>
    <row r="135" spans="1:60" outlineLevel="1" x14ac:dyDescent="0.25">
      <c r="A135" s="165"/>
      <c r="B135" s="166"/>
      <c r="C135" s="193" t="s">
        <v>201</v>
      </c>
      <c r="D135" s="168"/>
      <c r="E135" s="169">
        <v>-1.6</v>
      </c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2"/>
      <c r="Z135" s="162"/>
      <c r="AA135" s="162"/>
      <c r="AB135" s="162"/>
      <c r="AC135" s="162"/>
      <c r="AD135" s="162"/>
      <c r="AE135" s="162"/>
      <c r="AF135" s="162"/>
      <c r="AG135" s="162" t="s">
        <v>133</v>
      </c>
      <c r="AH135" s="162">
        <v>0</v>
      </c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162"/>
      <c r="AZ135" s="162"/>
      <c r="BA135" s="162"/>
      <c r="BB135" s="162"/>
      <c r="BC135" s="162"/>
      <c r="BD135" s="162"/>
      <c r="BE135" s="162"/>
      <c r="BF135" s="162"/>
      <c r="BG135" s="162"/>
      <c r="BH135" s="162"/>
    </row>
    <row r="136" spans="1:60" outlineLevel="1" x14ac:dyDescent="0.25">
      <c r="A136" s="165"/>
      <c r="B136" s="166"/>
      <c r="C136" s="193" t="s">
        <v>204</v>
      </c>
      <c r="D136" s="168"/>
      <c r="E136" s="169">
        <v>-2.4</v>
      </c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2"/>
      <c r="Z136" s="162"/>
      <c r="AA136" s="162"/>
      <c r="AB136" s="162"/>
      <c r="AC136" s="162"/>
      <c r="AD136" s="162"/>
      <c r="AE136" s="162"/>
      <c r="AF136" s="162"/>
      <c r="AG136" s="162" t="s">
        <v>133</v>
      </c>
      <c r="AH136" s="162">
        <v>0</v>
      </c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162"/>
      <c r="AZ136" s="162"/>
      <c r="BA136" s="162"/>
      <c r="BB136" s="162"/>
      <c r="BC136" s="162"/>
      <c r="BD136" s="162"/>
      <c r="BE136" s="162"/>
      <c r="BF136" s="162"/>
      <c r="BG136" s="162"/>
      <c r="BH136" s="162"/>
    </row>
    <row r="137" spans="1:60" outlineLevel="1" x14ac:dyDescent="0.25">
      <c r="A137" s="165"/>
      <c r="B137" s="166"/>
      <c r="C137" s="193" t="s">
        <v>205</v>
      </c>
      <c r="D137" s="168"/>
      <c r="E137" s="169">
        <v>23.49</v>
      </c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2"/>
      <c r="Z137" s="162"/>
      <c r="AA137" s="162"/>
      <c r="AB137" s="162"/>
      <c r="AC137" s="162"/>
      <c r="AD137" s="162"/>
      <c r="AE137" s="162"/>
      <c r="AF137" s="162"/>
      <c r="AG137" s="162" t="s">
        <v>133</v>
      </c>
      <c r="AH137" s="162">
        <v>0</v>
      </c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162"/>
      <c r="AZ137" s="162"/>
      <c r="BA137" s="162"/>
      <c r="BB137" s="162"/>
      <c r="BC137" s="162"/>
      <c r="BD137" s="162"/>
      <c r="BE137" s="162"/>
      <c r="BF137" s="162"/>
      <c r="BG137" s="162"/>
      <c r="BH137" s="162"/>
    </row>
    <row r="138" spans="1:60" outlineLevel="1" x14ac:dyDescent="0.25">
      <c r="A138" s="165"/>
      <c r="B138" s="166"/>
      <c r="C138" s="193" t="s">
        <v>200</v>
      </c>
      <c r="D138" s="168"/>
      <c r="E138" s="169">
        <v>-1.4</v>
      </c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2"/>
      <c r="Z138" s="162"/>
      <c r="AA138" s="162"/>
      <c r="AB138" s="162"/>
      <c r="AC138" s="162"/>
      <c r="AD138" s="162"/>
      <c r="AE138" s="162"/>
      <c r="AF138" s="162"/>
      <c r="AG138" s="162" t="s">
        <v>133</v>
      </c>
      <c r="AH138" s="162">
        <v>0</v>
      </c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162"/>
      <c r="AZ138" s="162"/>
      <c r="BA138" s="162"/>
      <c r="BB138" s="162"/>
      <c r="BC138" s="162"/>
      <c r="BD138" s="162"/>
      <c r="BE138" s="162"/>
      <c r="BF138" s="162"/>
      <c r="BG138" s="162"/>
      <c r="BH138" s="162"/>
    </row>
    <row r="139" spans="1:60" outlineLevel="1" x14ac:dyDescent="0.25">
      <c r="A139" s="165"/>
      <c r="B139" s="166"/>
      <c r="C139" s="193" t="s">
        <v>204</v>
      </c>
      <c r="D139" s="168"/>
      <c r="E139" s="169">
        <v>-2.4</v>
      </c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2"/>
      <c r="Z139" s="162"/>
      <c r="AA139" s="162"/>
      <c r="AB139" s="162"/>
      <c r="AC139" s="162"/>
      <c r="AD139" s="162"/>
      <c r="AE139" s="162"/>
      <c r="AF139" s="162"/>
      <c r="AG139" s="162" t="s">
        <v>133</v>
      </c>
      <c r="AH139" s="162">
        <v>0</v>
      </c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162"/>
      <c r="AZ139" s="162"/>
      <c r="BA139" s="162"/>
      <c r="BB139" s="162"/>
      <c r="BC139" s="162"/>
      <c r="BD139" s="162"/>
      <c r="BE139" s="162"/>
      <c r="BF139" s="162"/>
      <c r="BG139" s="162"/>
      <c r="BH139" s="162"/>
    </row>
    <row r="140" spans="1:60" outlineLevel="1" x14ac:dyDescent="0.25">
      <c r="A140" s="165"/>
      <c r="B140" s="166"/>
      <c r="C140" s="193" t="s">
        <v>169</v>
      </c>
      <c r="D140" s="168"/>
      <c r="E140" s="169">
        <v>2.4300000000000002</v>
      </c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2"/>
      <c r="Z140" s="162"/>
      <c r="AA140" s="162"/>
      <c r="AB140" s="162"/>
      <c r="AC140" s="162"/>
      <c r="AD140" s="162"/>
      <c r="AE140" s="162"/>
      <c r="AF140" s="162"/>
      <c r="AG140" s="162" t="s">
        <v>133</v>
      </c>
      <c r="AH140" s="162">
        <v>0</v>
      </c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</row>
    <row r="141" spans="1:60" outlineLevel="1" x14ac:dyDescent="0.25">
      <c r="A141" s="165"/>
      <c r="B141" s="166"/>
      <c r="C141" s="193" t="s">
        <v>206</v>
      </c>
      <c r="D141" s="168"/>
      <c r="E141" s="169">
        <v>-1.2</v>
      </c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2"/>
      <c r="Z141" s="162"/>
      <c r="AA141" s="162"/>
      <c r="AB141" s="162"/>
      <c r="AC141" s="162"/>
      <c r="AD141" s="162"/>
      <c r="AE141" s="162"/>
      <c r="AF141" s="162"/>
      <c r="AG141" s="162" t="s">
        <v>133</v>
      </c>
      <c r="AH141" s="162">
        <v>0</v>
      </c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162"/>
      <c r="AZ141" s="162"/>
      <c r="BA141" s="162"/>
      <c r="BB141" s="162"/>
      <c r="BC141" s="162"/>
      <c r="BD141" s="162"/>
      <c r="BE141" s="162"/>
      <c r="BF141" s="162"/>
      <c r="BG141" s="162"/>
      <c r="BH141" s="162"/>
    </row>
    <row r="142" spans="1:60" outlineLevel="1" x14ac:dyDescent="0.25">
      <c r="A142" s="165"/>
      <c r="B142" s="166"/>
      <c r="C142" s="193" t="s">
        <v>207</v>
      </c>
      <c r="D142" s="168"/>
      <c r="E142" s="169">
        <v>10.26</v>
      </c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2"/>
      <c r="Z142" s="162"/>
      <c r="AA142" s="162"/>
      <c r="AB142" s="162"/>
      <c r="AC142" s="162"/>
      <c r="AD142" s="162"/>
      <c r="AE142" s="162"/>
      <c r="AF142" s="162"/>
      <c r="AG142" s="162" t="s">
        <v>133</v>
      </c>
      <c r="AH142" s="162">
        <v>0</v>
      </c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162"/>
      <c r="AZ142" s="162"/>
      <c r="BA142" s="162"/>
      <c r="BB142" s="162"/>
      <c r="BC142" s="162"/>
      <c r="BD142" s="162"/>
      <c r="BE142" s="162"/>
      <c r="BF142" s="162"/>
      <c r="BG142" s="162"/>
      <c r="BH142" s="162"/>
    </row>
    <row r="143" spans="1:60" outlineLevel="1" x14ac:dyDescent="0.25">
      <c r="A143" s="165"/>
      <c r="B143" s="166"/>
      <c r="C143" s="193" t="s">
        <v>206</v>
      </c>
      <c r="D143" s="168"/>
      <c r="E143" s="169">
        <v>-1.2</v>
      </c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2"/>
      <c r="Z143" s="162"/>
      <c r="AA143" s="162"/>
      <c r="AB143" s="162"/>
      <c r="AC143" s="162"/>
      <c r="AD143" s="162"/>
      <c r="AE143" s="162"/>
      <c r="AF143" s="162"/>
      <c r="AG143" s="162" t="s">
        <v>133</v>
      </c>
      <c r="AH143" s="162">
        <v>0</v>
      </c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</row>
    <row r="144" spans="1:60" ht="20.399999999999999" outlineLevel="1" x14ac:dyDescent="0.25">
      <c r="A144" s="185">
        <v>36</v>
      </c>
      <c r="B144" s="186" t="s">
        <v>255</v>
      </c>
      <c r="C144" s="194" t="s">
        <v>256</v>
      </c>
      <c r="D144" s="187" t="s">
        <v>136</v>
      </c>
      <c r="E144" s="188">
        <v>6</v>
      </c>
      <c r="F144" s="189"/>
      <c r="G144" s="190">
        <f>ROUND(E144*F144,2)</f>
        <v>0</v>
      </c>
      <c r="H144" s="167">
        <v>4.2300000000000004</v>
      </c>
      <c r="I144" s="167">
        <f>ROUND(E144*H144,2)</f>
        <v>25.38</v>
      </c>
      <c r="J144" s="167">
        <v>193.77</v>
      </c>
      <c r="K144" s="167">
        <f>ROUND(E144*J144,2)</f>
        <v>1162.6199999999999</v>
      </c>
      <c r="L144" s="167">
        <v>21</v>
      </c>
      <c r="M144" s="167">
        <f>G144*(1+L144/100)</f>
        <v>0</v>
      </c>
      <c r="N144" s="167">
        <v>3.6700000000000001E-3</v>
      </c>
      <c r="O144" s="167">
        <f>ROUND(E144*N144,2)</f>
        <v>0.02</v>
      </c>
      <c r="P144" s="167">
        <v>0</v>
      </c>
      <c r="Q144" s="167">
        <f>ROUND(E144*P144,2)</f>
        <v>0</v>
      </c>
      <c r="R144" s="167"/>
      <c r="S144" s="167" t="s">
        <v>129</v>
      </c>
      <c r="T144" s="167" t="s">
        <v>129</v>
      </c>
      <c r="U144" s="167">
        <v>0.433</v>
      </c>
      <c r="V144" s="167">
        <f>ROUND(E144*U144,2)</f>
        <v>2.6</v>
      </c>
      <c r="W144" s="167"/>
      <c r="X144" s="167" t="s">
        <v>130</v>
      </c>
      <c r="Y144" s="162"/>
      <c r="Z144" s="162"/>
      <c r="AA144" s="162"/>
      <c r="AB144" s="162"/>
      <c r="AC144" s="162"/>
      <c r="AD144" s="162"/>
      <c r="AE144" s="162"/>
      <c r="AF144" s="162"/>
      <c r="AG144" s="162" t="s">
        <v>131</v>
      </c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</row>
    <row r="145" spans="1:60" outlineLevel="1" x14ac:dyDescent="0.25">
      <c r="A145" s="179">
        <v>37</v>
      </c>
      <c r="B145" s="180" t="s">
        <v>257</v>
      </c>
      <c r="C145" s="192" t="s">
        <v>258</v>
      </c>
      <c r="D145" s="181" t="s">
        <v>141</v>
      </c>
      <c r="E145" s="182">
        <v>20.27</v>
      </c>
      <c r="F145" s="183"/>
      <c r="G145" s="184">
        <f>ROUND(E145*F145,2)</f>
        <v>0</v>
      </c>
      <c r="H145" s="167">
        <v>0</v>
      </c>
      <c r="I145" s="167">
        <f>ROUND(E145*H145,2)</f>
        <v>0</v>
      </c>
      <c r="J145" s="167">
        <v>36.9</v>
      </c>
      <c r="K145" s="167">
        <f>ROUND(E145*J145,2)</f>
        <v>747.96</v>
      </c>
      <c r="L145" s="167">
        <v>21</v>
      </c>
      <c r="M145" s="167">
        <f>G145*(1+L145/100)</f>
        <v>0</v>
      </c>
      <c r="N145" s="167">
        <v>0</v>
      </c>
      <c r="O145" s="167">
        <f>ROUND(E145*N145,2)</f>
        <v>0</v>
      </c>
      <c r="P145" s="167">
        <v>2.7980000000000001E-2</v>
      </c>
      <c r="Q145" s="167">
        <f>ROUND(E145*P145,2)</f>
        <v>0.56999999999999995</v>
      </c>
      <c r="R145" s="167"/>
      <c r="S145" s="167" t="s">
        <v>158</v>
      </c>
      <c r="T145" s="167" t="s">
        <v>129</v>
      </c>
      <c r="U145" s="167">
        <v>0.105</v>
      </c>
      <c r="V145" s="167">
        <f>ROUND(E145*U145,2)</f>
        <v>2.13</v>
      </c>
      <c r="W145" s="167"/>
      <c r="X145" s="167" t="s">
        <v>130</v>
      </c>
      <c r="Y145" s="162"/>
      <c r="Z145" s="162"/>
      <c r="AA145" s="162"/>
      <c r="AB145" s="162"/>
      <c r="AC145" s="162"/>
      <c r="AD145" s="162"/>
      <c r="AE145" s="162"/>
      <c r="AF145" s="162"/>
      <c r="AG145" s="162" t="s">
        <v>131</v>
      </c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</row>
    <row r="146" spans="1:60" outlineLevel="1" x14ac:dyDescent="0.25">
      <c r="A146" s="165"/>
      <c r="B146" s="166"/>
      <c r="C146" s="193" t="s">
        <v>182</v>
      </c>
      <c r="D146" s="168"/>
      <c r="E146" s="169">
        <v>11.07</v>
      </c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2"/>
      <c r="Z146" s="162"/>
      <c r="AA146" s="162"/>
      <c r="AB146" s="162"/>
      <c r="AC146" s="162"/>
      <c r="AD146" s="162"/>
      <c r="AE146" s="162"/>
      <c r="AF146" s="162"/>
      <c r="AG146" s="162" t="s">
        <v>133</v>
      </c>
      <c r="AH146" s="162">
        <v>0</v>
      </c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</row>
    <row r="147" spans="1:60" outlineLevel="1" x14ac:dyDescent="0.25">
      <c r="A147" s="165"/>
      <c r="B147" s="166"/>
      <c r="C147" s="193" t="s">
        <v>183</v>
      </c>
      <c r="D147" s="168"/>
      <c r="E147" s="169">
        <v>17.600000000000001</v>
      </c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2"/>
      <c r="Z147" s="162"/>
      <c r="AA147" s="162"/>
      <c r="AB147" s="162"/>
      <c r="AC147" s="162"/>
      <c r="AD147" s="162"/>
      <c r="AE147" s="162"/>
      <c r="AF147" s="162"/>
      <c r="AG147" s="162" t="s">
        <v>133</v>
      </c>
      <c r="AH147" s="162">
        <v>0</v>
      </c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2"/>
      <c r="BH147" s="162"/>
    </row>
    <row r="148" spans="1:60" outlineLevel="1" x14ac:dyDescent="0.25">
      <c r="A148" s="165"/>
      <c r="B148" s="166"/>
      <c r="C148" s="193" t="s">
        <v>184</v>
      </c>
      <c r="D148" s="168"/>
      <c r="E148" s="169">
        <v>-3.6</v>
      </c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2"/>
      <c r="Z148" s="162"/>
      <c r="AA148" s="162"/>
      <c r="AB148" s="162"/>
      <c r="AC148" s="162"/>
      <c r="AD148" s="162"/>
      <c r="AE148" s="162"/>
      <c r="AF148" s="162"/>
      <c r="AG148" s="162" t="s">
        <v>133</v>
      </c>
      <c r="AH148" s="162">
        <v>0</v>
      </c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162"/>
      <c r="BD148" s="162"/>
      <c r="BE148" s="162"/>
      <c r="BF148" s="162"/>
      <c r="BG148" s="162"/>
      <c r="BH148" s="162"/>
    </row>
    <row r="149" spans="1:60" outlineLevel="1" x14ac:dyDescent="0.25">
      <c r="A149" s="165"/>
      <c r="B149" s="166"/>
      <c r="C149" s="193" t="s">
        <v>185</v>
      </c>
      <c r="D149" s="168"/>
      <c r="E149" s="169">
        <v>-4.8</v>
      </c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2"/>
      <c r="Z149" s="162"/>
      <c r="AA149" s="162"/>
      <c r="AB149" s="162"/>
      <c r="AC149" s="162"/>
      <c r="AD149" s="162"/>
      <c r="AE149" s="162"/>
      <c r="AF149" s="162"/>
      <c r="AG149" s="162" t="s">
        <v>133</v>
      </c>
      <c r="AH149" s="162">
        <v>0</v>
      </c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162"/>
      <c r="BD149" s="162"/>
      <c r="BE149" s="162"/>
      <c r="BF149" s="162"/>
      <c r="BG149" s="162"/>
      <c r="BH149" s="162"/>
    </row>
    <row r="150" spans="1:60" ht="20.399999999999999" outlineLevel="1" x14ac:dyDescent="0.25">
      <c r="A150" s="179">
        <v>38</v>
      </c>
      <c r="B150" s="180" t="s">
        <v>259</v>
      </c>
      <c r="C150" s="192" t="s">
        <v>260</v>
      </c>
      <c r="D150" s="181" t="s">
        <v>141</v>
      </c>
      <c r="E150" s="182">
        <v>2.85</v>
      </c>
      <c r="F150" s="183"/>
      <c r="G150" s="184">
        <f>ROUND(E150*F150,2)</f>
        <v>0</v>
      </c>
      <c r="H150" s="167">
        <v>0</v>
      </c>
      <c r="I150" s="167">
        <f>ROUND(E150*H150,2)</f>
        <v>0</v>
      </c>
      <c r="J150" s="167">
        <v>235.5</v>
      </c>
      <c r="K150" s="167">
        <f>ROUND(E150*J150,2)</f>
        <v>671.18</v>
      </c>
      <c r="L150" s="167">
        <v>21</v>
      </c>
      <c r="M150" s="167">
        <f>G150*(1+L150/100)</f>
        <v>0</v>
      </c>
      <c r="N150" s="167">
        <v>0</v>
      </c>
      <c r="O150" s="167">
        <f>ROUND(E150*N150,2)</f>
        <v>0</v>
      </c>
      <c r="P150" s="167">
        <v>6.0999999999999999E-2</v>
      </c>
      <c r="Q150" s="167">
        <f>ROUND(E150*P150,2)</f>
        <v>0.17</v>
      </c>
      <c r="R150" s="167"/>
      <c r="S150" s="167" t="s">
        <v>129</v>
      </c>
      <c r="T150" s="167" t="s">
        <v>129</v>
      </c>
      <c r="U150" s="167">
        <v>0</v>
      </c>
      <c r="V150" s="167">
        <f>ROUND(E150*U150,2)</f>
        <v>0</v>
      </c>
      <c r="W150" s="167"/>
      <c r="X150" s="167" t="s">
        <v>167</v>
      </c>
      <c r="Y150" s="162"/>
      <c r="Z150" s="162"/>
      <c r="AA150" s="162"/>
      <c r="AB150" s="162"/>
      <c r="AC150" s="162"/>
      <c r="AD150" s="162"/>
      <c r="AE150" s="162"/>
      <c r="AF150" s="162"/>
      <c r="AG150" s="162" t="s">
        <v>168</v>
      </c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162"/>
      <c r="BD150" s="162"/>
      <c r="BE150" s="162"/>
      <c r="BF150" s="162"/>
      <c r="BG150" s="162"/>
      <c r="BH150" s="162"/>
    </row>
    <row r="151" spans="1:60" outlineLevel="1" x14ac:dyDescent="0.25">
      <c r="A151" s="165"/>
      <c r="B151" s="166"/>
      <c r="C151" s="193" t="s">
        <v>217</v>
      </c>
      <c r="D151" s="168"/>
      <c r="E151" s="169">
        <v>1.5</v>
      </c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2"/>
      <c r="Z151" s="162"/>
      <c r="AA151" s="162"/>
      <c r="AB151" s="162"/>
      <c r="AC151" s="162"/>
      <c r="AD151" s="162"/>
      <c r="AE151" s="162"/>
      <c r="AF151" s="162"/>
      <c r="AG151" s="162" t="s">
        <v>133</v>
      </c>
      <c r="AH151" s="162">
        <v>0</v>
      </c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162"/>
      <c r="BD151" s="162"/>
      <c r="BE151" s="162"/>
      <c r="BF151" s="162"/>
      <c r="BG151" s="162"/>
      <c r="BH151" s="162"/>
    </row>
    <row r="152" spans="1:60" outlineLevel="1" x14ac:dyDescent="0.25">
      <c r="A152" s="165"/>
      <c r="B152" s="166"/>
      <c r="C152" s="193" t="s">
        <v>218</v>
      </c>
      <c r="D152" s="168"/>
      <c r="E152" s="169">
        <v>1.35</v>
      </c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2"/>
      <c r="Z152" s="162"/>
      <c r="AA152" s="162"/>
      <c r="AB152" s="162"/>
      <c r="AC152" s="162"/>
      <c r="AD152" s="162"/>
      <c r="AE152" s="162"/>
      <c r="AF152" s="162"/>
      <c r="AG152" s="162" t="s">
        <v>133</v>
      </c>
      <c r="AH152" s="162">
        <v>0</v>
      </c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162"/>
      <c r="BD152" s="162"/>
      <c r="BE152" s="162"/>
      <c r="BF152" s="162"/>
      <c r="BG152" s="162"/>
      <c r="BH152" s="162"/>
    </row>
    <row r="153" spans="1:60" x14ac:dyDescent="0.25">
      <c r="A153" s="173" t="s">
        <v>124</v>
      </c>
      <c r="B153" s="174" t="s">
        <v>58</v>
      </c>
      <c r="C153" s="191" t="s">
        <v>59</v>
      </c>
      <c r="D153" s="175"/>
      <c r="E153" s="176"/>
      <c r="F153" s="177"/>
      <c r="G153" s="178">
        <f>SUMIF(AG154:AG154,"&lt;&gt;NOR",G154:G154)</f>
        <v>0</v>
      </c>
      <c r="H153" s="172"/>
      <c r="I153" s="172">
        <f>SUM(I154:I154)</f>
        <v>0</v>
      </c>
      <c r="J153" s="172"/>
      <c r="K153" s="172">
        <f>SUM(K154:K154)</f>
        <v>4183.55</v>
      </c>
      <c r="L153" s="172"/>
      <c r="M153" s="172">
        <f>SUM(M154:M154)</f>
        <v>0</v>
      </c>
      <c r="N153" s="172"/>
      <c r="O153" s="172">
        <f>SUM(O154:O154)</f>
        <v>0</v>
      </c>
      <c r="P153" s="172"/>
      <c r="Q153" s="172">
        <f>SUM(Q154:Q154)</f>
        <v>0</v>
      </c>
      <c r="R153" s="172"/>
      <c r="S153" s="172"/>
      <c r="T153" s="172"/>
      <c r="U153" s="172"/>
      <c r="V153" s="172">
        <f>SUM(V154:V154)</f>
        <v>9.5399999999999991</v>
      </c>
      <c r="W153" s="172"/>
      <c r="X153" s="172"/>
      <c r="AG153" t="s">
        <v>125</v>
      </c>
    </row>
    <row r="154" spans="1:60" outlineLevel="1" x14ac:dyDescent="0.25">
      <c r="A154" s="185">
        <v>39</v>
      </c>
      <c r="B154" s="186" t="s">
        <v>261</v>
      </c>
      <c r="C154" s="194" t="s">
        <v>262</v>
      </c>
      <c r="D154" s="187" t="s">
        <v>263</v>
      </c>
      <c r="E154" s="188">
        <v>3.7022599999999999</v>
      </c>
      <c r="F154" s="189"/>
      <c r="G154" s="190">
        <f>ROUND(E154*F154,2)</f>
        <v>0</v>
      </c>
      <c r="H154" s="167">
        <v>0</v>
      </c>
      <c r="I154" s="167">
        <f>ROUND(E154*H154,2)</f>
        <v>0</v>
      </c>
      <c r="J154" s="167">
        <v>1130</v>
      </c>
      <c r="K154" s="167">
        <f>ROUND(E154*J154,2)</f>
        <v>4183.55</v>
      </c>
      <c r="L154" s="167">
        <v>21</v>
      </c>
      <c r="M154" s="167">
        <f>G154*(1+L154/100)</f>
        <v>0</v>
      </c>
      <c r="N154" s="167">
        <v>0</v>
      </c>
      <c r="O154" s="167">
        <f>ROUND(E154*N154,2)</f>
        <v>0</v>
      </c>
      <c r="P154" s="167">
        <v>0</v>
      </c>
      <c r="Q154" s="167">
        <f>ROUND(E154*P154,2)</f>
        <v>0</v>
      </c>
      <c r="R154" s="167"/>
      <c r="S154" s="167" t="s">
        <v>129</v>
      </c>
      <c r="T154" s="167" t="s">
        <v>142</v>
      </c>
      <c r="U154" s="167">
        <v>2.577</v>
      </c>
      <c r="V154" s="167">
        <f>ROUND(E154*U154,2)</f>
        <v>9.5399999999999991</v>
      </c>
      <c r="W154" s="167"/>
      <c r="X154" s="167" t="s">
        <v>264</v>
      </c>
      <c r="Y154" s="162"/>
      <c r="Z154" s="162"/>
      <c r="AA154" s="162"/>
      <c r="AB154" s="162"/>
      <c r="AC154" s="162"/>
      <c r="AD154" s="162"/>
      <c r="AE154" s="162"/>
      <c r="AF154" s="162"/>
      <c r="AG154" s="162" t="s">
        <v>265</v>
      </c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162"/>
      <c r="BD154" s="162"/>
      <c r="BE154" s="162"/>
      <c r="BF154" s="162"/>
      <c r="BG154" s="162"/>
      <c r="BH154" s="162"/>
    </row>
    <row r="155" spans="1:60" x14ac:dyDescent="0.25">
      <c r="A155" s="173" t="s">
        <v>124</v>
      </c>
      <c r="B155" s="174" t="s">
        <v>60</v>
      </c>
      <c r="C155" s="191" t="s">
        <v>61</v>
      </c>
      <c r="D155" s="175"/>
      <c r="E155" s="176"/>
      <c r="F155" s="177"/>
      <c r="G155" s="178">
        <f>SUMIF(AG156:AG163,"&lt;&gt;NOR",G156:G163)</f>
        <v>0</v>
      </c>
      <c r="H155" s="172"/>
      <c r="I155" s="172">
        <f>SUM(I156:I163)</f>
        <v>3831.18</v>
      </c>
      <c r="J155" s="172"/>
      <c r="K155" s="172">
        <f>SUM(K156:K163)</f>
        <v>2783.07</v>
      </c>
      <c r="L155" s="172"/>
      <c r="M155" s="172">
        <f>SUM(M156:M163)</f>
        <v>0</v>
      </c>
      <c r="N155" s="172"/>
      <c r="O155" s="172">
        <f>SUM(O156:O163)</f>
        <v>0.04</v>
      </c>
      <c r="P155" s="172"/>
      <c r="Q155" s="172">
        <f>SUM(Q156:Q163)</f>
        <v>0</v>
      </c>
      <c r="R155" s="172"/>
      <c r="S155" s="172"/>
      <c r="T155" s="172"/>
      <c r="U155" s="172"/>
      <c r="V155" s="172">
        <f>SUM(V156:V163)</f>
        <v>4.78</v>
      </c>
      <c r="W155" s="172"/>
      <c r="X155" s="172"/>
      <c r="AG155" t="s">
        <v>125</v>
      </c>
    </row>
    <row r="156" spans="1:60" outlineLevel="1" x14ac:dyDescent="0.25">
      <c r="A156" s="179">
        <v>40</v>
      </c>
      <c r="B156" s="180" t="s">
        <v>266</v>
      </c>
      <c r="C156" s="192" t="s">
        <v>267</v>
      </c>
      <c r="D156" s="181" t="s">
        <v>141</v>
      </c>
      <c r="E156" s="182">
        <v>9.6</v>
      </c>
      <c r="F156" s="183"/>
      <c r="G156" s="184">
        <f>ROUND(E156*F156,2)</f>
        <v>0</v>
      </c>
      <c r="H156" s="167">
        <v>309.82</v>
      </c>
      <c r="I156" s="167">
        <f>ROUND(E156*H156,2)</f>
        <v>2974.27</v>
      </c>
      <c r="J156" s="167">
        <v>203.18</v>
      </c>
      <c r="K156" s="167">
        <f>ROUND(E156*J156,2)</f>
        <v>1950.53</v>
      </c>
      <c r="L156" s="167">
        <v>21</v>
      </c>
      <c r="M156" s="167">
        <f>G156*(1+L156/100)</f>
        <v>0</v>
      </c>
      <c r="N156" s="167">
        <v>3.6800000000000001E-3</v>
      </c>
      <c r="O156" s="167">
        <f>ROUND(E156*N156,2)</f>
        <v>0.04</v>
      </c>
      <c r="P156" s="167">
        <v>0</v>
      </c>
      <c r="Q156" s="167">
        <f>ROUND(E156*P156,2)</f>
        <v>0</v>
      </c>
      <c r="R156" s="167"/>
      <c r="S156" s="167" t="s">
        <v>129</v>
      </c>
      <c r="T156" s="167" t="s">
        <v>159</v>
      </c>
      <c r="U156" s="167">
        <v>0.38500000000000001</v>
      </c>
      <c r="V156" s="167">
        <f>ROUND(E156*U156,2)</f>
        <v>3.7</v>
      </c>
      <c r="W156" s="167"/>
      <c r="X156" s="167" t="s">
        <v>130</v>
      </c>
      <c r="Y156" s="162"/>
      <c r="Z156" s="162"/>
      <c r="AA156" s="162"/>
      <c r="AB156" s="162"/>
      <c r="AC156" s="162"/>
      <c r="AD156" s="162"/>
      <c r="AE156" s="162"/>
      <c r="AF156" s="162"/>
      <c r="AG156" s="162" t="s">
        <v>131</v>
      </c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162"/>
      <c r="BD156" s="162"/>
      <c r="BE156" s="162"/>
      <c r="BF156" s="162"/>
      <c r="BG156" s="162"/>
      <c r="BH156" s="162"/>
    </row>
    <row r="157" spans="1:60" outlineLevel="1" x14ac:dyDescent="0.25">
      <c r="A157" s="165"/>
      <c r="B157" s="166"/>
      <c r="C157" s="193" t="s">
        <v>174</v>
      </c>
      <c r="D157" s="168"/>
      <c r="E157" s="169">
        <v>3.6</v>
      </c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2"/>
      <c r="Z157" s="162"/>
      <c r="AA157" s="162"/>
      <c r="AB157" s="162"/>
      <c r="AC157" s="162"/>
      <c r="AD157" s="162"/>
      <c r="AE157" s="162"/>
      <c r="AF157" s="162"/>
      <c r="AG157" s="162" t="s">
        <v>133</v>
      </c>
      <c r="AH157" s="162">
        <v>0</v>
      </c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162"/>
      <c r="BD157" s="162"/>
      <c r="BE157" s="162"/>
      <c r="BF157" s="162"/>
      <c r="BG157" s="162"/>
      <c r="BH157" s="162"/>
    </row>
    <row r="158" spans="1:60" outlineLevel="1" x14ac:dyDescent="0.25">
      <c r="A158" s="165"/>
      <c r="B158" s="166"/>
      <c r="C158" s="193" t="s">
        <v>268</v>
      </c>
      <c r="D158" s="168"/>
      <c r="E158" s="169">
        <v>6</v>
      </c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2"/>
      <c r="Z158" s="162"/>
      <c r="AA158" s="162"/>
      <c r="AB158" s="162"/>
      <c r="AC158" s="162"/>
      <c r="AD158" s="162"/>
      <c r="AE158" s="162"/>
      <c r="AF158" s="162"/>
      <c r="AG158" s="162" t="s">
        <v>133</v>
      </c>
      <c r="AH158" s="162">
        <v>0</v>
      </c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162"/>
      <c r="BD158" s="162"/>
      <c r="BE158" s="162"/>
      <c r="BF158" s="162"/>
      <c r="BG158" s="162"/>
      <c r="BH158" s="162"/>
    </row>
    <row r="159" spans="1:60" outlineLevel="1" x14ac:dyDescent="0.25">
      <c r="A159" s="179">
        <v>41</v>
      </c>
      <c r="B159" s="180" t="s">
        <v>269</v>
      </c>
      <c r="C159" s="192" t="s">
        <v>270</v>
      </c>
      <c r="D159" s="181" t="s">
        <v>146</v>
      </c>
      <c r="E159" s="182">
        <v>9.8000000000000007</v>
      </c>
      <c r="F159" s="183"/>
      <c r="G159" s="184">
        <f>ROUND(E159*F159,2)</f>
        <v>0</v>
      </c>
      <c r="H159" s="167">
        <v>87.44</v>
      </c>
      <c r="I159" s="167">
        <f>ROUND(E159*H159,2)</f>
        <v>856.91</v>
      </c>
      <c r="J159" s="167">
        <v>58.06</v>
      </c>
      <c r="K159" s="167">
        <f>ROUND(E159*J159,2)</f>
        <v>568.99</v>
      </c>
      <c r="L159" s="167">
        <v>21</v>
      </c>
      <c r="M159" s="167">
        <f>G159*(1+L159/100)</f>
        <v>0</v>
      </c>
      <c r="N159" s="167">
        <v>3.2000000000000003E-4</v>
      </c>
      <c r="O159" s="167">
        <f>ROUND(E159*N159,2)</f>
        <v>0</v>
      </c>
      <c r="P159" s="167">
        <v>0</v>
      </c>
      <c r="Q159" s="167">
        <f>ROUND(E159*P159,2)</f>
        <v>0</v>
      </c>
      <c r="R159" s="167"/>
      <c r="S159" s="167" t="s">
        <v>129</v>
      </c>
      <c r="T159" s="167" t="s">
        <v>159</v>
      </c>
      <c r="U159" s="167">
        <v>0.11</v>
      </c>
      <c r="V159" s="167">
        <f>ROUND(E159*U159,2)</f>
        <v>1.08</v>
      </c>
      <c r="W159" s="167"/>
      <c r="X159" s="167" t="s">
        <v>130</v>
      </c>
      <c r="Y159" s="162"/>
      <c r="Z159" s="162"/>
      <c r="AA159" s="162"/>
      <c r="AB159" s="162"/>
      <c r="AC159" s="162"/>
      <c r="AD159" s="162"/>
      <c r="AE159" s="162"/>
      <c r="AF159" s="162"/>
      <c r="AG159" s="162" t="s">
        <v>131</v>
      </c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162"/>
      <c r="BD159" s="162"/>
      <c r="BE159" s="162"/>
      <c r="BF159" s="162"/>
      <c r="BG159" s="162"/>
      <c r="BH159" s="162"/>
    </row>
    <row r="160" spans="1:60" outlineLevel="1" x14ac:dyDescent="0.25">
      <c r="A160" s="165"/>
      <c r="B160" s="166"/>
      <c r="C160" s="193" t="s">
        <v>271</v>
      </c>
      <c r="D160" s="168"/>
      <c r="E160" s="169">
        <v>7.2</v>
      </c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2"/>
      <c r="Z160" s="162"/>
      <c r="AA160" s="162"/>
      <c r="AB160" s="162"/>
      <c r="AC160" s="162"/>
      <c r="AD160" s="162"/>
      <c r="AE160" s="162"/>
      <c r="AF160" s="162"/>
      <c r="AG160" s="162" t="s">
        <v>133</v>
      </c>
      <c r="AH160" s="162">
        <v>0</v>
      </c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162"/>
      <c r="BD160" s="162"/>
      <c r="BE160" s="162"/>
      <c r="BF160" s="162"/>
      <c r="BG160" s="162"/>
      <c r="BH160" s="162"/>
    </row>
    <row r="161" spans="1:60" outlineLevel="1" x14ac:dyDescent="0.25">
      <c r="A161" s="165"/>
      <c r="B161" s="166"/>
      <c r="C161" s="193" t="s">
        <v>272</v>
      </c>
      <c r="D161" s="168"/>
      <c r="E161" s="169">
        <v>1.4</v>
      </c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2"/>
      <c r="Z161" s="162"/>
      <c r="AA161" s="162"/>
      <c r="AB161" s="162"/>
      <c r="AC161" s="162"/>
      <c r="AD161" s="162"/>
      <c r="AE161" s="162"/>
      <c r="AF161" s="162"/>
      <c r="AG161" s="162" t="s">
        <v>133</v>
      </c>
      <c r="AH161" s="162">
        <v>0</v>
      </c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162"/>
      <c r="BD161" s="162"/>
      <c r="BE161" s="162"/>
      <c r="BF161" s="162"/>
      <c r="BG161" s="162"/>
      <c r="BH161" s="162"/>
    </row>
    <row r="162" spans="1:60" outlineLevel="1" x14ac:dyDescent="0.25">
      <c r="A162" s="165"/>
      <c r="B162" s="166"/>
      <c r="C162" s="193" t="s">
        <v>273</v>
      </c>
      <c r="D162" s="168"/>
      <c r="E162" s="169">
        <v>1.2</v>
      </c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2"/>
      <c r="Z162" s="162"/>
      <c r="AA162" s="162"/>
      <c r="AB162" s="162"/>
      <c r="AC162" s="162"/>
      <c r="AD162" s="162"/>
      <c r="AE162" s="162"/>
      <c r="AF162" s="162"/>
      <c r="AG162" s="162" t="s">
        <v>133</v>
      </c>
      <c r="AH162" s="162">
        <v>0</v>
      </c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162"/>
      <c r="BD162" s="162"/>
      <c r="BE162" s="162"/>
      <c r="BF162" s="162"/>
      <c r="BG162" s="162"/>
      <c r="BH162" s="162"/>
    </row>
    <row r="163" spans="1:60" outlineLevel="1" x14ac:dyDescent="0.25">
      <c r="A163" s="185">
        <v>42</v>
      </c>
      <c r="B163" s="186" t="s">
        <v>274</v>
      </c>
      <c r="C163" s="194" t="s">
        <v>275</v>
      </c>
      <c r="D163" s="187" t="s">
        <v>0</v>
      </c>
      <c r="E163" s="188">
        <v>63.506999999999998</v>
      </c>
      <c r="F163" s="189"/>
      <c r="G163" s="190">
        <f>ROUND(E163*F163,2)</f>
        <v>0</v>
      </c>
      <c r="H163" s="167">
        <v>0</v>
      </c>
      <c r="I163" s="167">
        <f>ROUND(E163*H163,2)</f>
        <v>0</v>
      </c>
      <c r="J163" s="167">
        <v>4.1500000000000004</v>
      </c>
      <c r="K163" s="167">
        <f>ROUND(E163*J163,2)</f>
        <v>263.55</v>
      </c>
      <c r="L163" s="167">
        <v>21</v>
      </c>
      <c r="M163" s="167">
        <f>G163*(1+L163/100)</f>
        <v>0</v>
      </c>
      <c r="N163" s="167">
        <v>0</v>
      </c>
      <c r="O163" s="167">
        <f>ROUND(E163*N163,2)</f>
        <v>0</v>
      </c>
      <c r="P163" s="167">
        <v>0</v>
      </c>
      <c r="Q163" s="167">
        <f>ROUND(E163*P163,2)</f>
        <v>0</v>
      </c>
      <c r="R163" s="167"/>
      <c r="S163" s="167" t="s">
        <v>129</v>
      </c>
      <c r="T163" s="167" t="s">
        <v>159</v>
      </c>
      <c r="U163" s="167">
        <v>0</v>
      </c>
      <c r="V163" s="167">
        <f>ROUND(E163*U163,2)</f>
        <v>0</v>
      </c>
      <c r="W163" s="167"/>
      <c r="X163" s="167" t="s">
        <v>264</v>
      </c>
      <c r="Y163" s="162"/>
      <c r="Z163" s="162"/>
      <c r="AA163" s="162"/>
      <c r="AB163" s="162"/>
      <c r="AC163" s="162"/>
      <c r="AD163" s="162"/>
      <c r="AE163" s="162"/>
      <c r="AF163" s="162"/>
      <c r="AG163" s="162" t="s">
        <v>265</v>
      </c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162"/>
      <c r="BD163" s="162"/>
      <c r="BE163" s="162"/>
      <c r="BF163" s="162"/>
      <c r="BG163" s="162"/>
      <c r="BH163" s="162"/>
    </row>
    <row r="164" spans="1:60" x14ac:dyDescent="0.25">
      <c r="A164" s="173" t="s">
        <v>124</v>
      </c>
      <c r="B164" s="174" t="s">
        <v>62</v>
      </c>
      <c r="C164" s="191" t="s">
        <v>63</v>
      </c>
      <c r="D164" s="175"/>
      <c r="E164" s="176"/>
      <c r="F164" s="177"/>
      <c r="G164" s="178">
        <f>SUMIF(AG165:AG165,"&lt;&gt;NOR",G165:G165)</f>
        <v>0</v>
      </c>
      <c r="H164" s="172"/>
      <c r="I164" s="172">
        <f>SUM(I165:I165)</f>
        <v>0</v>
      </c>
      <c r="J164" s="172"/>
      <c r="K164" s="172">
        <f>SUM(K165:K165)</f>
        <v>1000</v>
      </c>
      <c r="L164" s="172"/>
      <c r="M164" s="172">
        <f>SUM(M165:M165)</f>
        <v>0</v>
      </c>
      <c r="N164" s="172"/>
      <c r="O164" s="172">
        <f>SUM(O165:O165)</f>
        <v>0</v>
      </c>
      <c r="P164" s="172"/>
      <c r="Q164" s="172">
        <f>SUM(Q165:Q165)</f>
        <v>0</v>
      </c>
      <c r="R164" s="172"/>
      <c r="S164" s="172"/>
      <c r="T164" s="172"/>
      <c r="U164" s="172"/>
      <c r="V164" s="172">
        <f>SUM(V165:V165)</f>
        <v>0.16</v>
      </c>
      <c r="W164" s="172"/>
      <c r="X164" s="172"/>
      <c r="AG164" t="s">
        <v>125</v>
      </c>
    </row>
    <row r="165" spans="1:60" outlineLevel="1" x14ac:dyDescent="0.25">
      <c r="A165" s="185">
        <v>43</v>
      </c>
      <c r="B165" s="186" t="s">
        <v>276</v>
      </c>
      <c r="C165" s="194" t="s">
        <v>277</v>
      </c>
      <c r="D165" s="187" t="s">
        <v>278</v>
      </c>
      <c r="E165" s="188">
        <v>1</v>
      </c>
      <c r="F165" s="189"/>
      <c r="G165" s="190">
        <f>ROUND(E165*F165,2)</f>
        <v>0</v>
      </c>
      <c r="H165" s="167">
        <v>0</v>
      </c>
      <c r="I165" s="167">
        <f>ROUND(E165*H165,2)</f>
        <v>0</v>
      </c>
      <c r="J165" s="167">
        <v>1000</v>
      </c>
      <c r="K165" s="167">
        <f>ROUND(E165*J165,2)</f>
        <v>1000</v>
      </c>
      <c r="L165" s="167">
        <v>21</v>
      </c>
      <c r="M165" s="167">
        <f>G165*(1+L165/100)</f>
        <v>0</v>
      </c>
      <c r="N165" s="167">
        <v>0</v>
      </c>
      <c r="O165" s="167">
        <f>ROUND(E165*N165,2)</f>
        <v>0</v>
      </c>
      <c r="P165" s="167">
        <v>0</v>
      </c>
      <c r="Q165" s="167">
        <f>ROUND(E165*P165,2)</f>
        <v>0</v>
      </c>
      <c r="R165" s="167"/>
      <c r="S165" s="167" t="s">
        <v>158</v>
      </c>
      <c r="T165" s="167" t="s">
        <v>159</v>
      </c>
      <c r="U165" s="167">
        <v>0.157</v>
      </c>
      <c r="V165" s="167">
        <f>ROUND(E165*U165,2)</f>
        <v>0.16</v>
      </c>
      <c r="W165" s="167"/>
      <c r="X165" s="167" t="s">
        <v>130</v>
      </c>
      <c r="Y165" s="162"/>
      <c r="Z165" s="162"/>
      <c r="AA165" s="162"/>
      <c r="AB165" s="162"/>
      <c r="AC165" s="162"/>
      <c r="AD165" s="162"/>
      <c r="AE165" s="162"/>
      <c r="AF165" s="162"/>
      <c r="AG165" s="162" t="s">
        <v>131</v>
      </c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162"/>
      <c r="BD165" s="162"/>
      <c r="BE165" s="162"/>
      <c r="BF165" s="162"/>
      <c r="BG165" s="162"/>
      <c r="BH165" s="162"/>
    </row>
    <row r="166" spans="1:60" x14ac:dyDescent="0.25">
      <c r="A166" s="173" t="s">
        <v>124</v>
      </c>
      <c r="B166" s="174" t="s">
        <v>64</v>
      </c>
      <c r="C166" s="191" t="s">
        <v>65</v>
      </c>
      <c r="D166" s="175"/>
      <c r="E166" s="176"/>
      <c r="F166" s="177"/>
      <c r="G166" s="178">
        <f>SUMIF(AG167:AG173,"&lt;&gt;NOR",G167:G173)</f>
        <v>0</v>
      </c>
      <c r="H166" s="172"/>
      <c r="I166" s="172">
        <f>SUM(I167:I173)</f>
        <v>1294.3699999999999</v>
      </c>
      <c r="J166" s="172"/>
      <c r="K166" s="172">
        <f>SUM(K167:K173)</f>
        <v>4470.1400000000003</v>
      </c>
      <c r="L166" s="172"/>
      <c r="M166" s="172">
        <f>SUM(M167:M173)</f>
        <v>0</v>
      </c>
      <c r="N166" s="172"/>
      <c r="O166" s="172">
        <f>SUM(O167:O173)</f>
        <v>0</v>
      </c>
      <c r="P166" s="172"/>
      <c r="Q166" s="172">
        <f>SUM(Q167:Q173)</f>
        <v>0</v>
      </c>
      <c r="R166" s="172"/>
      <c r="S166" s="172"/>
      <c r="T166" s="172"/>
      <c r="U166" s="172"/>
      <c r="V166" s="172">
        <f>SUM(V167:V173)</f>
        <v>5.0699999999999994</v>
      </c>
      <c r="W166" s="172"/>
      <c r="X166" s="172"/>
      <c r="AG166" t="s">
        <v>125</v>
      </c>
    </row>
    <row r="167" spans="1:60" outlineLevel="1" x14ac:dyDescent="0.25">
      <c r="A167" s="185">
        <v>44</v>
      </c>
      <c r="B167" s="186" t="s">
        <v>279</v>
      </c>
      <c r="C167" s="194" t="s">
        <v>280</v>
      </c>
      <c r="D167" s="187" t="s">
        <v>146</v>
      </c>
      <c r="E167" s="188">
        <v>7</v>
      </c>
      <c r="F167" s="189"/>
      <c r="G167" s="190">
        <f>ROUND(E167*F167,2)</f>
        <v>0</v>
      </c>
      <c r="H167" s="167">
        <v>184.91</v>
      </c>
      <c r="I167" s="167">
        <f>ROUND(E167*H167,2)</f>
        <v>1294.3699999999999</v>
      </c>
      <c r="J167" s="167">
        <v>266.08999999999997</v>
      </c>
      <c r="K167" s="167">
        <f>ROUND(E167*J167,2)</f>
        <v>1862.63</v>
      </c>
      <c r="L167" s="167">
        <v>21</v>
      </c>
      <c r="M167" s="167">
        <f>G167*(1+L167/100)</f>
        <v>0</v>
      </c>
      <c r="N167" s="167">
        <v>5.1999999999999995E-4</v>
      </c>
      <c r="O167" s="167">
        <f>ROUND(E167*N167,2)</f>
        <v>0</v>
      </c>
      <c r="P167" s="167">
        <v>0</v>
      </c>
      <c r="Q167" s="167">
        <f>ROUND(E167*P167,2)</f>
        <v>0</v>
      </c>
      <c r="R167" s="167"/>
      <c r="S167" s="167" t="s">
        <v>129</v>
      </c>
      <c r="T167" s="167" t="s">
        <v>129</v>
      </c>
      <c r="U167" s="167">
        <v>0.52900000000000003</v>
      </c>
      <c r="V167" s="167">
        <f>ROUND(E167*U167,2)</f>
        <v>3.7</v>
      </c>
      <c r="W167" s="167"/>
      <c r="X167" s="167" t="s">
        <v>130</v>
      </c>
      <c r="Y167" s="162"/>
      <c r="Z167" s="162"/>
      <c r="AA167" s="162"/>
      <c r="AB167" s="162"/>
      <c r="AC167" s="162"/>
      <c r="AD167" s="162"/>
      <c r="AE167" s="162"/>
      <c r="AF167" s="162"/>
      <c r="AG167" s="162" t="s">
        <v>131</v>
      </c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2"/>
      <c r="BE167" s="162"/>
      <c r="BF167" s="162"/>
      <c r="BG167" s="162"/>
      <c r="BH167" s="162"/>
    </row>
    <row r="168" spans="1:60" outlineLevel="1" x14ac:dyDescent="0.25">
      <c r="A168" s="185">
        <v>45</v>
      </c>
      <c r="B168" s="186" t="s">
        <v>281</v>
      </c>
      <c r="C168" s="194" t="s">
        <v>282</v>
      </c>
      <c r="D168" s="187" t="s">
        <v>136</v>
      </c>
      <c r="E168" s="188">
        <v>2</v>
      </c>
      <c r="F168" s="189"/>
      <c r="G168" s="190">
        <f>ROUND(E168*F168,2)</f>
        <v>0</v>
      </c>
      <c r="H168" s="167">
        <v>0</v>
      </c>
      <c r="I168" s="167">
        <f>ROUND(E168*H168,2)</f>
        <v>0</v>
      </c>
      <c r="J168" s="167">
        <v>79.2</v>
      </c>
      <c r="K168" s="167">
        <f>ROUND(E168*J168,2)</f>
        <v>158.4</v>
      </c>
      <c r="L168" s="167">
        <v>21</v>
      </c>
      <c r="M168" s="167">
        <f>G168*(1+L168/100)</f>
        <v>0</v>
      </c>
      <c r="N168" s="167">
        <v>0</v>
      </c>
      <c r="O168" s="167">
        <f>ROUND(E168*N168,2)</f>
        <v>0</v>
      </c>
      <c r="P168" s="167">
        <v>0</v>
      </c>
      <c r="Q168" s="167">
        <f>ROUND(E168*P168,2)</f>
        <v>0</v>
      </c>
      <c r="R168" s="167"/>
      <c r="S168" s="167" t="s">
        <v>129</v>
      </c>
      <c r="T168" s="167" t="s">
        <v>129</v>
      </c>
      <c r="U168" s="167">
        <v>0.157</v>
      </c>
      <c r="V168" s="167">
        <f>ROUND(E168*U168,2)</f>
        <v>0.31</v>
      </c>
      <c r="W168" s="167"/>
      <c r="X168" s="167" t="s">
        <v>130</v>
      </c>
      <c r="Y168" s="162"/>
      <c r="Z168" s="162"/>
      <c r="AA168" s="162"/>
      <c r="AB168" s="162"/>
      <c r="AC168" s="162"/>
      <c r="AD168" s="162"/>
      <c r="AE168" s="162"/>
      <c r="AF168" s="162"/>
      <c r="AG168" s="162" t="s">
        <v>131</v>
      </c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</row>
    <row r="169" spans="1:60" outlineLevel="1" x14ac:dyDescent="0.25">
      <c r="A169" s="185">
        <v>46</v>
      </c>
      <c r="B169" s="186" t="s">
        <v>283</v>
      </c>
      <c r="C169" s="194" t="s">
        <v>284</v>
      </c>
      <c r="D169" s="187" t="s">
        <v>136</v>
      </c>
      <c r="E169" s="188">
        <v>2</v>
      </c>
      <c r="F169" s="189"/>
      <c r="G169" s="190">
        <f>ROUND(E169*F169,2)</f>
        <v>0</v>
      </c>
      <c r="H169" s="167">
        <v>0</v>
      </c>
      <c r="I169" s="167">
        <f>ROUND(E169*H169,2)</f>
        <v>0</v>
      </c>
      <c r="J169" s="167">
        <v>87.7</v>
      </c>
      <c r="K169" s="167">
        <f>ROUND(E169*J169,2)</f>
        <v>175.4</v>
      </c>
      <c r="L169" s="167">
        <v>21</v>
      </c>
      <c r="M169" s="167">
        <f>G169*(1+L169/100)</f>
        <v>0</v>
      </c>
      <c r="N169" s="167">
        <v>0</v>
      </c>
      <c r="O169" s="167">
        <f>ROUND(E169*N169,2)</f>
        <v>0</v>
      </c>
      <c r="P169" s="167">
        <v>0</v>
      </c>
      <c r="Q169" s="167">
        <f>ROUND(E169*P169,2)</f>
        <v>0</v>
      </c>
      <c r="R169" s="167"/>
      <c r="S169" s="167" t="s">
        <v>129</v>
      </c>
      <c r="T169" s="167" t="s">
        <v>129</v>
      </c>
      <c r="U169" s="167">
        <v>0.17399999999999999</v>
      </c>
      <c r="V169" s="167">
        <f>ROUND(E169*U169,2)</f>
        <v>0.35</v>
      </c>
      <c r="W169" s="167"/>
      <c r="X169" s="167" t="s">
        <v>130</v>
      </c>
      <c r="Y169" s="162"/>
      <c r="Z169" s="162"/>
      <c r="AA169" s="162"/>
      <c r="AB169" s="162"/>
      <c r="AC169" s="162"/>
      <c r="AD169" s="162"/>
      <c r="AE169" s="162"/>
      <c r="AF169" s="162"/>
      <c r="AG169" s="162" t="s">
        <v>131</v>
      </c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</row>
    <row r="170" spans="1:60" outlineLevel="1" x14ac:dyDescent="0.25">
      <c r="A170" s="185">
        <v>47</v>
      </c>
      <c r="B170" s="186" t="s">
        <v>285</v>
      </c>
      <c r="C170" s="194" t="s">
        <v>286</v>
      </c>
      <c r="D170" s="187" t="s">
        <v>136</v>
      </c>
      <c r="E170" s="188">
        <v>1</v>
      </c>
      <c r="F170" s="189"/>
      <c r="G170" s="190">
        <f>ROUND(E170*F170,2)</f>
        <v>0</v>
      </c>
      <c r="H170" s="167">
        <v>0</v>
      </c>
      <c r="I170" s="167">
        <f>ROUND(E170*H170,2)</f>
        <v>0</v>
      </c>
      <c r="J170" s="167">
        <v>130.5</v>
      </c>
      <c r="K170" s="167">
        <f>ROUND(E170*J170,2)</f>
        <v>130.5</v>
      </c>
      <c r="L170" s="167">
        <v>21</v>
      </c>
      <c r="M170" s="167">
        <f>G170*(1+L170/100)</f>
        <v>0</v>
      </c>
      <c r="N170" s="167">
        <v>0</v>
      </c>
      <c r="O170" s="167">
        <f>ROUND(E170*N170,2)</f>
        <v>0</v>
      </c>
      <c r="P170" s="167">
        <v>0</v>
      </c>
      <c r="Q170" s="167">
        <f>ROUND(E170*P170,2)</f>
        <v>0</v>
      </c>
      <c r="R170" s="167"/>
      <c r="S170" s="167" t="s">
        <v>129</v>
      </c>
      <c r="T170" s="167" t="s">
        <v>129</v>
      </c>
      <c r="U170" s="167">
        <v>0.25900000000000001</v>
      </c>
      <c r="V170" s="167">
        <f>ROUND(E170*U170,2)</f>
        <v>0.26</v>
      </c>
      <c r="W170" s="167"/>
      <c r="X170" s="167" t="s">
        <v>130</v>
      </c>
      <c r="Y170" s="162"/>
      <c r="Z170" s="162"/>
      <c r="AA170" s="162"/>
      <c r="AB170" s="162"/>
      <c r="AC170" s="162"/>
      <c r="AD170" s="162"/>
      <c r="AE170" s="162"/>
      <c r="AF170" s="162"/>
      <c r="AG170" s="162" t="s">
        <v>131</v>
      </c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</row>
    <row r="171" spans="1:60" outlineLevel="1" x14ac:dyDescent="0.25">
      <c r="A171" s="185">
        <v>48</v>
      </c>
      <c r="B171" s="186" t="s">
        <v>287</v>
      </c>
      <c r="C171" s="194" t="s">
        <v>288</v>
      </c>
      <c r="D171" s="187" t="s">
        <v>136</v>
      </c>
      <c r="E171" s="188">
        <v>1</v>
      </c>
      <c r="F171" s="189"/>
      <c r="G171" s="190">
        <f>ROUND(E171*F171,2)</f>
        <v>0</v>
      </c>
      <c r="H171" s="167">
        <v>0</v>
      </c>
      <c r="I171" s="167">
        <f>ROUND(E171*H171,2)</f>
        <v>0</v>
      </c>
      <c r="J171" s="167">
        <v>238.5</v>
      </c>
      <c r="K171" s="167">
        <f>ROUND(E171*J171,2)</f>
        <v>238.5</v>
      </c>
      <c r="L171" s="167">
        <v>21</v>
      </c>
      <c r="M171" s="167">
        <f>G171*(1+L171/100)</f>
        <v>0</v>
      </c>
      <c r="N171" s="167">
        <v>0</v>
      </c>
      <c r="O171" s="167">
        <f>ROUND(E171*N171,2)</f>
        <v>0</v>
      </c>
      <c r="P171" s="167">
        <v>0</v>
      </c>
      <c r="Q171" s="167">
        <f>ROUND(E171*P171,2)</f>
        <v>0</v>
      </c>
      <c r="R171" s="167"/>
      <c r="S171" s="167" t="s">
        <v>129</v>
      </c>
      <c r="T171" s="167" t="s">
        <v>142</v>
      </c>
      <c r="U171" s="167">
        <v>0.45</v>
      </c>
      <c r="V171" s="167">
        <f>ROUND(E171*U171,2)</f>
        <v>0.45</v>
      </c>
      <c r="W171" s="167"/>
      <c r="X171" s="167" t="s">
        <v>130</v>
      </c>
      <c r="Y171" s="162"/>
      <c r="Z171" s="162"/>
      <c r="AA171" s="162"/>
      <c r="AB171" s="162"/>
      <c r="AC171" s="162"/>
      <c r="AD171" s="162"/>
      <c r="AE171" s="162"/>
      <c r="AF171" s="162"/>
      <c r="AG171" s="162" t="s">
        <v>131</v>
      </c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</row>
    <row r="172" spans="1:60" outlineLevel="1" x14ac:dyDescent="0.25">
      <c r="A172" s="185">
        <v>49</v>
      </c>
      <c r="B172" s="186" t="s">
        <v>289</v>
      </c>
      <c r="C172" s="194" t="s">
        <v>290</v>
      </c>
      <c r="D172" s="187" t="s">
        <v>291</v>
      </c>
      <c r="E172" s="188">
        <v>4</v>
      </c>
      <c r="F172" s="189"/>
      <c r="G172" s="190">
        <f>ROUND(E172*F172,2)</f>
        <v>0</v>
      </c>
      <c r="H172" s="167">
        <v>0</v>
      </c>
      <c r="I172" s="167">
        <f>ROUND(E172*H172,2)</f>
        <v>0</v>
      </c>
      <c r="J172" s="167">
        <v>450</v>
      </c>
      <c r="K172" s="167">
        <f>ROUND(E172*J172,2)</f>
        <v>1800</v>
      </c>
      <c r="L172" s="167">
        <v>21</v>
      </c>
      <c r="M172" s="167">
        <f>G172*(1+L172/100)</f>
        <v>0</v>
      </c>
      <c r="N172" s="167">
        <v>0</v>
      </c>
      <c r="O172" s="167">
        <f>ROUND(E172*N172,2)</f>
        <v>0</v>
      </c>
      <c r="P172" s="167">
        <v>0</v>
      </c>
      <c r="Q172" s="167">
        <f>ROUND(E172*P172,2)</f>
        <v>0</v>
      </c>
      <c r="R172" s="167"/>
      <c r="S172" s="167" t="s">
        <v>158</v>
      </c>
      <c r="T172" s="167" t="s">
        <v>159</v>
      </c>
      <c r="U172" s="167">
        <v>0</v>
      </c>
      <c r="V172" s="167">
        <f>ROUND(E172*U172,2)</f>
        <v>0</v>
      </c>
      <c r="W172" s="167"/>
      <c r="X172" s="167" t="s">
        <v>130</v>
      </c>
      <c r="Y172" s="162"/>
      <c r="Z172" s="162"/>
      <c r="AA172" s="162"/>
      <c r="AB172" s="162"/>
      <c r="AC172" s="162"/>
      <c r="AD172" s="162"/>
      <c r="AE172" s="162"/>
      <c r="AF172" s="162"/>
      <c r="AG172" s="162" t="s">
        <v>131</v>
      </c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</row>
    <row r="173" spans="1:60" outlineLevel="1" x14ac:dyDescent="0.25">
      <c r="A173" s="185">
        <v>50</v>
      </c>
      <c r="B173" s="186" t="s">
        <v>292</v>
      </c>
      <c r="C173" s="194" t="s">
        <v>293</v>
      </c>
      <c r="D173" s="187" t="s">
        <v>0</v>
      </c>
      <c r="E173" s="188">
        <v>56.597999999999999</v>
      </c>
      <c r="F173" s="189"/>
      <c r="G173" s="190">
        <f>ROUND(E173*F173,2)</f>
        <v>0</v>
      </c>
      <c r="H173" s="167">
        <v>0</v>
      </c>
      <c r="I173" s="167">
        <f>ROUND(E173*H173,2)</f>
        <v>0</v>
      </c>
      <c r="J173" s="167">
        <v>1.85</v>
      </c>
      <c r="K173" s="167">
        <f>ROUND(E173*J173,2)</f>
        <v>104.71</v>
      </c>
      <c r="L173" s="167">
        <v>21</v>
      </c>
      <c r="M173" s="167">
        <f>G173*(1+L173/100)</f>
        <v>0</v>
      </c>
      <c r="N173" s="167">
        <v>0</v>
      </c>
      <c r="O173" s="167">
        <f>ROUND(E173*N173,2)</f>
        <v>0</v>
      </c>
      <c r="P173" s="167">
        <v>0</v>
      </c>
      <c r="Q173" s="167">
        <f>ROUND(E173*P173,2)</f>
        <v>0</v>
      </c>
      <c r="R173" s="167"/>
      <c r="S173" s="167" t="s">
        <v>129</v>
      </c>
      <c r="T173" s="167" t="s">
        <v>142</v>
      </c>
      <c r="U173" s="167">
        <v>0</v>
      </c>
      <c r="V173" s="167">
        <f>ROUND(E173*U173,2)</f>
        <v>0</v>
      </c>
      <c r="W173" s="167"/>
      <c r="X173" s="167" t="s">
        <v>264</v>
      </c>
      <c r="Y173" s="162"/>
      <c r="Z173" s="162"/>
      <c r="AA173" s="162"/>
      <c r="AB173" s="162"/>
      <c r="AC173" s="162"/>
      <c r="AD173" s="162"/>
      <c r="AE173" s="162"/>
      <c r="AF173" s="162"/>
      <c r="AG173" s="162" t="s">
        <v>265</v>
      </c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</row>
    <row r="174" spans="1:60" x14ac:dyDescent="0.25">
      <c r="A174" s="173" t="s">
        <v>124</v>
      </c>
      <c r="B174" s="174" t="s">
        <v>66</v>
      </c>
      <c r="C174" s="191" t="s">
        <v>67</v>
      </c>
      <c r="D174" s="175"/>
      <c r="E174" s="176"/>
      <c r="F174" s="177"/>
      <c r="G174" s="178">
        <f>SUMIF(AG175:AG188,"&lt;&gt;NOR",G175:G188)</f>
        <v>0</v>
      </c>
      <c r="H174" s="172"/>
      <c r="I174" s="172">
        <f>SUM(I175:I188)</f>
        <v>2751.46</v>
      </c>
      <c r="J174" s="172"/>
      <c r="K174" s="172">
        <f>SUM(K175:K188)</f>
        <v>7039.7400000000007</v>
      </c>
      <c r="L174" s="172"/>
      <c r="M174" s="172">
        <f>SUM(M175:M188)</f>
        <v>0</v>
      </c>
      <c r="N174" s="172"/>
      <c r="O174" s="172">
        <f>SUM(O175:O188)</f>
        <v>0.06</v>
      </c>
      <c r="P174" s="172"/>
      <c r="Q174" s="172">
        <f>SUM(Q175:Q188)</f>
        <v>0.02</v>
      </c>
      <c r="R174" s="172"/>
      <c r="S174" s="172"/>
      <c r="T174" s="172"/>
      <c r="U174" s="172"/>
      <c r="V174" s="172">
        <f>SUM(V175:V188)</f>
        <v>14.370000000000001</v>
      </c>
      <c r="W174" s="172"/>
      <c r="X174" s="172"/>
      <c r="AG174" t="s">
        <v>125</v>
      </c>
    </row>
    <row r="175" spans="1:60" outlineLevel="1" x14ac:dyDescent="0.25">
      <c r="A175" s="185">
        <v>51</v>
      </c>
      <c r="B175" s="186" t="s">
        <v>294</v>
      </c>
      <c r="C175" s="194" t="s">
        <v>295</v>
      </c>
      <c r="D175" s="187" t="s">
        <v>146</v>
      </c>
      <c r="E175" s="188">
        <v>14</v>
      </c>
      <c r="F175" s="189"/>
      <c r="G175" s="190">
        <f>ROUND(E175*F175,2)</f>
        <v>0</v>
      </c>
      <c r="H175" s="167">
        <v>78.180000000000007</v>
      </c>
      <c r="I175" s="167">
        <f>ROUND(E175*H175,2)</f>
        <v>1094.52</v>
      </c>
      <c r="J175" s="167">
        <v>257.82</v>
      </c>
      <c r="K175" s="167">
        <f>ROUND(E175*J175,2)</f>
        <v>3609.48</v>
      </c>
      <c r="L175" s="167">
        <v>21</v>
      </c>
      <c r="M175" s="167">
        <f>G175*(1+L175/100)</f>
        <v>0</v>
      </c>
      <c r="N175" s="167">
        <v>3.9899999999999996E-3</v>
      </c>
      <c r="O175" s="167">
        <f>ROUND(E175*N175,2)</f>
        <v>0.06</v>
      </c>
      <c r="P175" s="167">
        <v>0</v>
      </c>
      <c r="Q175" s="167">
        <f>ROUND(E175*P175,2)</f>
        <v>0</v>
      </c>
      <c r="R175" s="167"/>
      <c r="S175" s="167" t="s">
        <v>129</v>
      </c>
      <c r="T175" s="167" t="s">
        <v>129</v>
      </c>
      <c r="U175" s="167">
        <v>0.54290000000000005</v>
      </c>
      <c r="V175" s="167">
        <f>ROUND(E175*U175,2)</f>
        <v>7.6</v>
      </c>
      <c r="W175" s="167"/>
      <c r="X175" s="167" t="s">
        <v>130</v>
      </c>
      <c r="Y175" s="162"/>
      <c r="Z175" s="162"/>
      <c r="AA175" s="162"/>
      <c r="AB175" s="162"/>
      <c r="AC175" s="162"/>
      <c r="AD175" s="162"/>
      <c r="AE175" s="162"/>
      <c r="AF175" s="162"/>
      <c r="AG175" s="162" t="s">
        <v>131</v>
      </c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</row>
    <row r="176" spans="1:60" ht="20.399999999999999" outlineLevel="1" x14ac:dyDescent="0.25">
      <c r="A176" s="185">
        <v>52</v>
      </c>
      <c r="B176" s="186" t="s">
        <v>296</v>
      </c>
      <c r="C176" s="194" t="s">
        <v>297</v>
      </c>
      <c r="D176" s="187" t="s">
        <v>146</v>
      </c>
      <c r="E176" s="188">
        <v>14</v>
      </c>
      <c r="F176" s="189"/>
      <c r="G176" s="190">
        <f>ROUND(E176*F176,2)</f>
        <v>0</v>
      </c>
      <c r="H176" s="167">
        <v>27.39</v>
      </c>
      <c r="I176" s="167">
        <f>ROUND(E176*H176,2)</f>
        <v>383.46</v>
      </c>
      <c r="J176" s="167">
        <v>59.31</v>
      </c>
      <c r="K176" s="167">
        <f>ROUND(E176*J176,2)</f>
        <v>830.34</v>
      </c>
      <c r="L176" s="167">
        <v>21</v>
      </c>
      <c r="M176" s="167">
        <f>G176*(1+L176/100)</f>
        <v>0</v>
      </c>
      <c r="N176" s="167">
        <v>4.0000000000000003E-5</v>
      </c>
      <c r="O176" s="167">
        <f>ROUND(E176*N176,2)</f>
        <v>0</v>
      </c>
      <c r="P176" s="167">
        <v>0</v>
      </c>
      <c r="Q176" s="167">
        <f>ROUND(E176*P176,2)</f>
        <v>0</v>
      </c>
      <c r="R176" s="167"/>
      <c r="S176" s="167" t="s">
        <v>129</v>
      </c>
      <c r="T176" s="167" t="s">
        <v>129</v>
      </c>
      <c r="U176" s="167">
        <v>0.129</v>
      </c>
      <c r="V176" s="167">
        <f>ROUND(E176*U176,2)</f>
        <v>1.81</v>
      </c>
      <c r="W176" s="167"/>
      <c r="X176" s="167" t="s">
        <v>130</v>
      </c>
      <c r="Y176" s="162"/>
      <c r="Z176" s="162"/>
      <c r="AA176" s="162"/>
      <c r="AB176" s="162"/>
      <c r="AC176" s="162"/>
      <c r="AD176" s="162"/>
      <c r="AE176" s="162"/>
      <c r="AF176" s="162"/>
      <c r="AG176" s="162" t="s">
        <v>131</v>
      </c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162"/>
      <c r="AZ176" s="162"/>
      <c r="BA176" s="162"/>
      <c r="BB176" s="162"/>
      <c r="BC176" s="162"/>
      <c r="BD176" s="162"/>
      <c r="BE176" s="162"/>
      <c r="BF176" s="162"/>
      <c r="BG176" s="162"/>
      <c r="BH176" s="162"/>
    </row>
    <row r="177" spans="1:60" outlineLevel="1" x14ac:dyDescent="0.25">
      <c r="A177" s="185">
        <v>53</v>
      </c>
      <c r="B177" s="186" t="s">
        <v>298</v>
      </c>
      <c r="C177" s="194" t="s">
        <v>299</v>
      </c>
      <c r="D177" s="187" t="s">
        <v>136</v>
      </c>
      <c r="E177" s="188">
        <v>3</v>
      </c>
      <c r="F177" s="189"/>
      <c r="G177" s="190">
        <f>ROUND(E177*F177,2)</f>
        <v>0</v>
      </c>
      <c r="H177" s="167">
        <v>112.43</v>
      </c>
      <c r="I177" s="167">
        <f>ROUND(E177*H177,2)</f>
        <v>337.29</v>
      </c>
      <c r="J177" s="167">
        <v>118.57</v>
      </c>
      <c r="K177" s="167">
        <f>ROUND(E177*J177,2)</f>
        <v>355.71</v>
      </c>
      <c r="L177" s="167">
        <v>21</v>
      </c>
      <c r="M177" s="167">
        <f>G177*(1+L177/100)</f>
        <v>0</v>
      </c>
      <c r="N177" s="167">
        <v>6.3000000000000003E-4</v>
      </c>
      <c r="O177" s="167">
        <f>ROUND(E177*N177,2)</f>
        <v>0</v>
      </c>
      <c r="P177" s="167">
        <v>0</v>
      </c>
      <c r="Q177" s="167">
        <f>ROUND(E177*P177,2)</f>
        <v>0</v>
      </c>
      <c r="R177" s="167"/>
      <c r="S177" s="167" t="s">
        <v>129</v>
      </c>
      <c r="T177" s="167" t="s">
        <v>129</v>
      </c>
      <c r="U177" s="167">
        <v>0.27200000000000002</v>
      </c>
      <c r="V177" s="167">
        <f>ROUND(E177*U177,2)</f>
        <v>0.82</v>
      </c>
      <c r="W177" s="167"/>
      <c r="X177" s="167" t="s">
        <v>130</v>
      </c>
      <c r="Y177" s="162"/>
      <c r="Z177" s="162"/>
      <c r="AA177" s="162"/>
      <c r="AB177" s="162"/>
      <c r="AC177" s="162"/>
      <c r="AD177" s="162"/>
      <c r="AE177" s="162"/>
      <c r="AF177" s="162"/>
      <c r="AG177" s="162" t="s">
        <v>131</v>
      </c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162"/>
      <c r="AZ177" s="162"/>
      <c r="BA177" s="162"/>
      <c r="BB177" s="162"/>
      <c r="BC177" s="162"/>
      <c r="BD177" s="162"/>
      <c r="BE177" s="162"/>
      <c r="BF177" s="162"/>
      <c r="BG177" s="162"/>
      <c r="BH177" s="162"/>
    </row>
    <row r="178" spans="1:60" outlineLevel="1" x14ac:dyDescent="0.25">
      <c r="A178" s="185">
        <v>54</v>
      </c>
      <c r="B178" s="186" t="s">
        <v>300</v>
      </c>
      <c r="C178" s="194" t="s">
        <v>301</v>
      </c>
      <c r="D178" s="187" t="s">
        <v>302</v>
      </c>
      <c r="E178" s="188">
        <v>3</v>
      </c>
      <c r="F178" s="189"/>
      <c r="G178" s="190">
        <f>ROUND(E178*F178,2)</f>
        <v>0</v>
      </c>
      <c r="H178" s="167">
        <v>230.12</v>
      </c>
      <c r="I178" s="167">
        <f>ROUND(E178*H178,2)</f>
        <v>690.36</v>
      </c>
      <c r="J178" s="167">
        <v>235.38</v>
      </c>
      <c r="K178" s="167">
        <f>ROUND(E178*J178,2)</f>
        <v>706.14</v>
      </c>
      <c r="L178" s="167">
        <v>21</v>
      </c>
      <c r="M178" s="167">
        <f>G178*(1+L178/100)</f>
        <v>0</v>
      </c>
      <c r="N178" s="167">
        <v>1.48E-3</v>
      </c>
      <c r="O178" s="167">
        <f>ROUND(E178*N178,2)</f>
        <v>0</v>
      </c>
      <c r="P178" s="167">
        <v>0</v>
      </c>
      <c r="Q178" s="167">
        <f>ROUND(E178*P178,2)</f>
        <v>0</v>
      </c>
      <c r="R178" s="167"/>
      <c r="S178" s="167" t="s">
        <v>129</v>
      </c>
      <c r="T178" s="167" t="s">
        <v>129</v>
      </c>
      <c r="U178" s="167">
        <v>0.54</v>
      </c>
      <c r="V178" s="167">
        <f>ROUND(E178*U178,2)</f>
        <v>1.62</v>
      </c>
      <c r="W178" s="167"/>
      <c r="X178" s="167" t="s">
        <v>130</v>
      </c>
      <c r="Y178" s="162"/>
      <c r="Z178" s="162"/>
      <c r="AA178" s="162"/>
      <c r="AB178" s="162"/>
      <c r="AC178" s="162"/>
      <c r="AD178" s="162"/>
      <c r="AE178" s="162"/>
      <c r="AF178" s="162"/>
      <c r="AG178" s="162" t="s">
        <v>131</v>
      </c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162"/>
      <c r="AZ178" s="162"/>
      <c r="BA178" s="162"/>
      <c r="BB178" s="162"/>
      <c r="BC178" s="162"/>
      <c r="BD178" s="162"/>
      <c r="BE178" s="162"/>
      <c r="BF178" s="162"/>
      <c r="BG178" s="162"/>
      <c r="BH178" s="162"/>
    </row>
    <row r="179" spans="1:60" outlineLevel="1" x14ac:dyDescent="0.25">
      <c r="A179" s="185">
        <v>55</v>
      </c>
      <c r="B179" s="186" t="s">
        <v>303</v>
      </c>
      <c r="C179" s="194" t="s">
        <v>304</v>
      </c>
      <c r="D179" s="187" t="s">
        <v>136</v>
      </c>
      <c r="E179" s="188">
        <v>2</v>
      </c>
      <c r="F179" s="189"/>
      <c r="G179" s="190">
        <f>ROUND(E179*F179,2)</f>
        <v>0</v>
      </c>
      <c r="H179" s="167">
        <v>0</v>
      </c>
      <c r="I179" s="167">
        <f>ROUND(E179*H179,2)</f>
        <v>0</v>
      </c>
      <c r="J179" s="167">
        <v>32.9</v>
      </c>
      <c r="K179" s="167">
        <f>ROUND(E179*J179,2)</f>
        <v>65.8</v>
      </c>
      <c r="L179" s="167">
        <v>21</v>
      </c>
      <c r="M179" s="167">
        <f>G179*(1+L179/100)</f>
        <v>0</v>
      </c>
      <c r="N179" s="167">
        <v>0</v>
      </c>
      <c r="O179" s="167">
        <f>ROUND(E179*N179,2)</f>
        <v>0</v>
      </c>
      <c r="P179" s="167">
        <v>5.11E-3</v>
      </c>
      <c r="Q179" s="167">
        <f>ROUND(E179*P179,2)</f>
        <v>0.01</v>
      </c>
      <c r="R179" s="167"/>
      <c r="S179" s="167" t="s">
        <v>129</v>
      </c>
      <c r="T179" s="167" t="s">
        <v>129</v>
      </c>
      <c r="U179" s="167">
        <v>8.3000000000000004E-2</v>
      </c>
      <c r="V179" s="167">
        <f>ROUND(E179*U179,2)</f>
        <v>0.17</v>
      </c>
      <c r="W179" s="167"/>
      <c r="X179" s="167" t="s">
        <v>130</v>
      </c>
      <c r="Y179" s="162"/>
      <c r="Z179" s="162"/>
      <c r="AA179" s="162"/>
      <c r="AB179" s="162"/>
      <c r="AC179" s="162"/>
      <c r="AD179" s="162"/>
      <c r="AE179" s="162"/>
      <c r="AF179" s="162"/>
      <c r="AG179" s="162" t="s">
        <v>131</v>
      </c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162"/>
      <c r="AZ179" s="162"/>
      <c r="BA179" s="162"/>
      <c r="BB179" s="162"/>
      <c r="BC179" s="162"/>
      <c r="BD179" s="162"/>
      <c r="BE179" s="162"/>
      <c r="BF179" s="162"/>
      <c r="BG179" s="162"/>
      <c r="BH179" s="162"/>
    </row>
    <row r="180" spans="1:60" ht="20.399999999999999" outlineLevel="1" x14ac:dyDescent="0.25">
      <c r="A180" s="185">
        <v>56</v>
      </c>
      <c r="B180" s="186" t="s">
        <v>305</v>
      </c>
      <c r="C180" s="194" t="s">
        <v>306</v>
      </c>
      <c r="D180" s="187" t="s">
        <v>136</v>
      </c>
      <c r="E180" s="188">
        <v>2</v>
      </c>
      <c r="F180" s="189"/>
      <c r="G180" s="190">
        <f>ROUND(E180*F180,2)</f>
        <v>0</v>
      </c>
      <c r="H180" s="167">
        <v>119.75</v>
      </c>
      <c r="I180" s="167">
        <f>ROUND(E180*H180,2)</f>
        <v>239.5</v>
      </c>
      <c r="J180" s="167">
        <v>230.25</v>
      </c>
      <c r="K180" s="167">
        <f>ROUND(E180*J180,2)</f>
        <v>460.5</v>
      </c>
      <c r="L180" s="167">
        <v>21</v>
      </c>
      <c r="M180" s="167">
        <f>G180*(1+L180/100)</f>
        <v>0</v>
      </c>
      <c r="N180" s="167">
        <v>6.0000000000000002E-5</v>
      </c>
      <c r="O180" s="167">
        <f>ROUND(E180*N180,2)</f>
        <v>0</v>
      </c>
      <c r="P180" s="167">
        <v>0</v>
      </c>
      <c r="Q180" s="167">
        <f>ROUND(E180*P180,2)</f>
        <v>0</v>
      </c>
      <c r="R180" s="167"/>
      <c r="S180" s="167" t="s">
        <v>129</v>
      </c>
      <c r="T180" s="167" t="s">
        <v>159</v>
      </c>
      <c r="U180" s="167">
        <v>0.20699999999999999</v>
      </c>
      <c r="V180" s="167">
        <f>ROUND(E180*U180,2)</f>
        <v>0.41</v>
      </c>
      <c r="W180" s="167"/>
      <c r="X180" s="167" t="s">
        <v>130</v>
      </c>
      <c r="Y180" s="162"/>
      <c r="Z180" s="162"/>
      <c r="AA180" s="162"/>
      <c r="AB180" s="162"/>
      <c r="AC180" s="162"/>
      <c r="AD180" s="162"/>
      <c r="AE180" s="162"/>
      <c r="AF180" s="162"/>
      <c r="AG180" s="162" t="s">
        <v>131</v>
      </c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2"/>
    </row>
    <row r="181" spans="1:60" outlineLevel="1" x14ac:dyDescent="0.25">
      <c r="A181" s="185">
        <v>57</v>
      </c>
      <c r="B181" s="186" t="s">
        <v>307</v>
      </c>
      <c r="C181" s="194" t="s">
        <v>308</v>
      </c>
      <c r="D181" s="187" t="s">
        <v>136</v>
      </c>
      <c r="E181" s="188">
        <v>1</v>
      </c>
      <c r="F181" s="189"/>
      <c r="G181" s="190">
        <f>ROUND(E181*F181,2)</f>
        <v>0</v>
      </c>
      <c r="H181" s="167">
        <v>0</v>
      </c>
      <c r="I181" s="167">
        <f>ROUND(E181*H181,2)</f>
        <v>0</v>
      </c>
      <c r="J181" s="167">
        <v>28.5</v>
      </c>
      <c r="K181" s="167">
        <f>ROUND(E181*J181,2)</f>
        <v>28.5</v>
      </c>
      <c r="L181" s="167">
        <v>21</v>
      </c>
      <c r="M181" s="167">
        <f>G181*(1+L181/100)</f>
        <v>0</v>
      </c>
      <c r="N181" s="167">
        <v>0</v>
      </c>
      <c r="O181" s="167">
        <f>ROUND(E181*N181,2)</f>
        <v>0</v>
      </c>
      <c r="P181" s="167">
        <v>5.5999999999999999E-3</v>
      </c>
      <c r="Q181" s="167">
        <f>ROUND(E181*P181,2)</f>
        <v>0.01</v>
      </c>
      <c r="R181" s="167"/>
      <c r="S181" s="167" t="s">
        <v>129</v>
      </c>
      <c r="T181" s="167" t="s">
        <v>129</v>
      </c>
      <c r="U181" s="167">
        <v>7.1999999999999995E-2</v>
      </c>
      <c r="V181" s="167">
        <f>ROUND(E181*U181,2)</f>
        <v>7.0000000000000007E-2</v>
      </c>
      <c r="W181" s="167"/>
      <c r="X181" s="167" t="s">
        <v>130</v>
      </c>
      <c r="Y181" s="162"/>
      <c r="Z181" s="162"/>
      <c r="AA181" s="162"/>
      <c r="AB181" s="162"/>
      <c r="AC181" s="162"/>
      <c r="AD181" s="162"/>
      <c r="AE181" s="162"/>
      <c r="AF181" s="162"/>
      <c r="AG181" s="162" t="s">
        <v>131</v>
      </c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2"/>
    </row>
    <row r="182" spans="1:60" outlineLevel="1" x14ac:dyDescent="0.25">
      <c r="A182" s="185">
        <v>58</v>
      </c>
      <c r="B182" s="186" t="s">
        <v>309</v>
      </c>
      <c r="C182" s="194" t="s">
        <v>310</v>
      </c>
      <c r="D182" s="187" t="s">
        <v>136</v>
      </c>
      <c r="E182" s="188">
        <v>1</v>
      </c>
      <c r="F182" s="189"/>
      <c r="G182" s="190">
        <f>ROUND(E182*F182,2)</f>
        <v>0</v>
      </c>
      <c r="H182" s="167">
        <v>2.69</v>
      </c>
      <c r="I182" s="167">
        <f>ROUND(E182*H182,2)</f>
        <v>2.69</v>
      </c>
      <c r="J182" s="167">
        <v>88.21</v>
      </c>
      <c r="K182" s="167">
        <f>ROUND(E182*J182,2)</f>
        <v>88.21</v>
      </c>
      <c r="L182" s="167">
        <v>21</v>
      </c>
      <c r="M182" s="167">
        <f>G182*(1+L182/100)</f>
        <v>0</v>
      </c>
      <c r="N182" s="167">
        <v>2.0000000000000002E-5</v>
      </c>
      <c r="O182" s="167">
        <f>ROUND(E182*N182,2)</f>
        <v>0</v>
      </c>
      <c r="P182" s="167">
        <v>0</v>
      </c>
      <c r="Q182" s="167">
        <f>ROUND(E182*P182,2)</f>
        <v>0</v>
      </c>
      <c r="R182" s="167"/>
      <c r="S182" s="167" t="s">
        <v>129</v>
      </c>
      <c r="T182" s="167" t="s">
        <v>129</v>
      </c>
      <c r="U182" s="167">
        <v>0.17499999999999999</v>
      </c>
      <c r="V182" s="167">
        <f>ROUND(E182*U182,2)</f>
        <v>0.18</v>
      </c>
      <c r="W182" s="167"/>
      <c r="X182" s="167" t="s">
        <v>130</v>
      </c>
      <c r="Y182" s="162"/>
      <c r="Z182" s="162"/>
      <c r="AA182" s="162"/>
      <c r="AB182" s="162"/>
      <c r="AC182" s="162"/>
      <c r="AD182" s="162"/>
      <c r="AE182" s="162"/>
      <c r="AF182" s="162"/>
      <c r="AG182" s="162" t="s">
        <v>131</v>
      </c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</row>
    <row r="183" spans="1:60" outlineLevel="1" x14ac:dyDescent="0.25">
      <c r="A183" s="185">
        <v>59</v>
      </c>
      <c r="B183" s="186" t="s">
        <v>311</v>
      </c>
      <c r="C183" s="194" t="s">
        <v>312</v>
      </c>
      <c r="D183" s="187" t="s">
        <v>146</v>
      </c>
      <c r="E183" s="188">
        <v>14</v>
      </c>
      <c r="F183" s="189"/>
      <c r="G183" s="190">
        <f>ROUND(E183*F183,2)</f>
        <v>0</v>
      </c>
      <c r="H183" s="167">
        <v>0.26</v>
      </c>
      <c r="I183" s="167">
        <f>ROUND(E183*H183,2)</f>
        <v>3.64</v>
      </c>
      <c r="J183" s="167">
        <v>10.64</v>
      </c>
      <c r="K183" s="167">
        <f>ROUND(E183*J183,2)</f>
        <v>148.96</v>
      </c>
      <c r="L183" s="167">
        <v>21</v>
      </c>
      <c r="M183" s="167">
        <f>G183*(1+L183/100)</f>
        <v>0</v>
      </c>
      <c r="N183" s="167">
        <v>0</v>
      </c>
      <c r="O183" s="167">
        <f>ROUND(E183*N183,2)</f>
        <v>0</v>
      </c>
      <c r="P183" s="167">
        <v>0</v>
      </c>
      <c r="Q183" s="167">
        <f>ROUND(E183*P183,2)</f>
        <v>0</v>
      </c>
      <c r="R183" s="167"/>
      <c r="S183" s="167" t="s">
        <v>129</v>
      </c>
      <c r="T183" s="167" t="s">
        <v>129</v>
      </c>
      <c r="U183" s="167">
        <v>2.1000000000000001E-2</v>
      </c>
      <c r="V183" s="167">
        <f>ROUND(E183*U183,2)</f>
        <v>0.28999999999999998</v>
      </c>
      <c r="W183" s="167"/>
      <c r="X183" s="167" t="s">
        <v>130</v>
      </c>
      <c r="Y183" s="162"/>
      <c r="Z183" s="162"/>
      <c r="AA183" s="162"/>
      <c r="AB183" s="162"/>
      <c r="AC183" s="162"/>
      <c r="AD183" s="162"/>
      <c r="AE183" s="162"/>
      <c r="AF183" s="162"/>
      <c r="AG183" s="162" t="s">
        <v>131</v>
      </c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162"/>
      <c r="AZ183" s="162"/>
      <c r="BA183" s="162"/>
      <c r="BB183" s="162"/>
      <c r="BC183" s="162"/>
      <c r="BD183" s="162"/>
      <c r="BE183" s="162"/>
      <c r="BF183" s="162"/>
      <c r="BG183" s="162"/>
      <c r="BH183" s="162"/>
    </row>
    <row r="184" spans="1:60" outlineLevel="1" x14ac:dyDescent="0.25">
      <c r="A184" s="179">
        <v>60</v>
      </c>
      <c r="B184" s="180" t="s">
        <v>313</v>
      </c>
      <c r="C184" s="192" t="s">
        <v>314</v>
      </c>
      <c r="D184" s="181" t="s">
        <v>315</v>
      </c>
      <c r="E184" s="182">
        <v>1.4</v>
      </c>
      <c r="F184" s="183"/>
      <c r="G184" s="184">
        <f>ROUND(E184*F184,2)</f>
        <v>0</v>
      </c>
      <c r="H184" s="167">
        <v>0</v>
      </c>
      <c r="I184" s="167">
        <f>ROUND(E184*H184,2)</f>
        <v>0</v>
      </c>
      <c r="J184" s="167">
        <v>450</v>
      </c>
      <c r="K184" s="167">
        <f>ROUND(E184*J184,2)</f>
        <v>630</v>
      </c>
      <c r="L184" s="167">
        <v>21</v>
      </c>
      <c r="M184" s="167">
        <f>G184*(1+L184/100)</f>
        <v>0</v>
      </c>
      <c r="N184" s="167">
        <v>0</v>
      </c>
      <c r="O184" s="167">
        <f>ROUND(E184*N184,2)</f>
        <v>0</v>
      </c>
      <c r="P184" s="167">
        <v>0</v>
      </c>
      <c r="Q184" s="167">
        <f>ROUND(E184*P184,2)</f>
        <v>0</v>
      </c>
      <c r="R184" s="167"/>
      <c r="S184" s="167" t="s">
        <v>129</v>
      </c>
      <c r="T184" s="167" t="s">
        <v>159</v>
      </c>
      <c r="U184" s="167">
        <v>1</v>
      </c>
      <c r="V184" s="167">
        <f>ROUND(E184*U184,2)</f>
        <v>1.4</v>
      </c>
      <c r="W184" s="167"/>
      <c r="X184" s="167" t="s">
        <v>130</v>
      </c>
      <c r="Y184" s="162"/>
      <c r="Z184" s="162"/>
      <c r="AA184" s="162"/>
      <c r="AB184" s="162"/>
      <c r="AC184" s="162"/>
      <c r="AD184" s="162"/>
      <c r="AE184" s="162"/>
      <c r="AF184" s="162"/>
      <c r="AG184" s="162" t="s">
        <v>131</v>
      </c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162"/>
      <c r="AZ184" s="162"/>
      <c r="BA184" s="162"/>
      <c r="BB184" s="162"/>
      <c r="BC184" s="162"/>
      <c r="BD184" s="162"/>
      <c r="BE184" s="162"/>
      <c r="BF184" s="162"/>
      <c r="BG184" s="162"/>
      <c r="BH184" s="162"/>
    </row>
    <row r="185" spans="1:60" outlineLevel="1" x14ac:dyDescent="0.25">
      <c r="A185" s="165"/>
      <c r="B185" s="166"/>
      <c r="C185" s="193" t="s">
        <v>316</v>
      </c>
      <c r="D185" s="168"/>
      <c r="E185" s="169">
        <v>1.4</v>
      </c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2"/>
      <c r="Z185" s="162"/>
      <c r="AA185" s="162"/>
      <c r="AB185" s="162"/>
      <c r="AC185" s="162"/>
      <c r="AD185" s="162"/>
      <c r="AE185" s="162"/>
      <c r="AF185" s="162"/>
      <c r="AG185" s="162" t="s">
        <v>133</v>
      </c>
      <c r="AH185" s="162">
        <v>0</v>
      </c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162"/>
      <c r="AZ185" s="162"/>
      <c r="BA185" s="162"/>
      <c r="BB185" s="162"/>
      <c r="BC185" s="162"/>
      <c r="BD185" s="162"/>
      <c r="BE185" s="162"/>
      <c r="BF185" s="162"/>
      <c r="BG185" s="162"/>
      <c r="BH185" s="162"/>
    </row>
    <row r="186" spans="1:60" outlineLevel="1" x14ac:dyDescent="0.25">
      <c r="A186" s="165"/>
      <c r="B186" s="166"/>
      <c r="C186" s="193" t="s">
        <v>317</v>
      </c>
      <c r="D186" s="168"/>
      <c r="E186" s="169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2"/>
      <c r="Z186" s="162"/>
      <c r="AA186" s="162"/>
      <c r="AB186" s="162"/>
      <c r="AC186" s="162"/>
      <c r="AD186" s="162"/>
      <c r="AE186" s="162"/>
      <c r="AF186" s="162"/>
      <c r="AG186" s="162" t="s">
        <v>133</v>
      </c>
      <c r="AH186" s="162">
        <v>0</v>
      </c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</row>
    <row r="187" spans="1:60" outlineLevel="1" x14ac:dyDescent="0.25">
      <c r="A187" s="165"/>
      <c r="B187" s="166"/>
      <c r="C187" s="193" t="s">
        <v>318</v>
      </c>
      <c r="D187" s="168"/>
      <c r="E187" s="169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2"/>
      <c r="Z187" s="162"/>
      <c r="AA187" s="162"/>
      <c r="AB187" s="162"/>
      <c r="AC187" s="162"/>
      <c r="AD187" s="162"/>
      <c r="AE187" s="162"/>
      <c r="AF187" s="162"/>
      <c r="AG187" s="162" t="s">
        <v>133</v>
      </c>
      <c r="AH187" s="162">
        <v>0</v>
      </c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</row>
    <row r="188" spans="1:60" outlineLevel="1" x14ac:dyDescent="0.25">
      <c r="A188" s="185">
        <v>61</v>
      </c>
      <c r="B188" s="186" t="s">
        <v>319</v>
      </c>
      <c r="C188" s="194" t="s">
        <v>320</v>
      </c>
      <c r="D188" s="187" t="s">
        <v>0</v>
      </c>
      <c r="E188" s="188">
        <v>96.751000000000005</v>
      </c>
      <c r="F188" s="189"/>
      <c r="G188" s="190">
        <f>ROUND(E188*F188,2)</f>
        <v>0</v>
      </c>
      <c r="H188" s="167">
        <v>0</v>
      </c>
      <c r="I188" s="167">
        <f>ROUND(E188*H188,2)</f>
        <v>0</v>
      </c>
      <c r="J188" s="167">
        <v>1.2</v>
      </c>
      <c r="K188" s="167">
        <f>ROUND(E188*J188,2)</f>
        <v>116.1</v>
      </c>
      <c r="L188" s="167">
        <v>21</v>
      </c>
      <c r="M188" s="167">
        <f>G188*(1+L188/100)</f>
        <v>0</v>
      </c>
      <c r="N188" s="167">
        <v>0</v>
      </c>
      <c r="O188" s="167">
        <f>ROUND(E188*N188,2)</f>
        <v>0</v>
      </c>
      <c r="P188" s="167">
        <v>0</v>
      </c>
      <c r="Q188" s="167">
        <f>ROUND(E188*P188,2)</f>
        <v>0</v>
      </c>
      <c r="R188" s="167"/>
      <c r="S188" s="167" t="s">
        <v>129</v>
      </c>
      <c r="T188" s="167" t="s">
        <v>142</v>
      </c>
      <c r="U188" s="167">
        <v>0</v>
      </c>
      <c r="V188" s="167">
        <f>ROUND(E188*U188,2)</f>
        <v>0</v>
      </c>
      <c r="W188" s="167"/>
      <c r="X188" s="167" t="s">
        <v>264</v>
      </c>
      <c r="Y188" s="162"/>
      <c r="Z188" s="162"/>
      <c r="AA188" s="162"/>
      <c r="AB188" s="162"/>
      <c r="AC188" s="162"/>
      <c r="AD188" s="162"/>
      <c r="AE188" s="162"/>
      <c r="AF188" s="162"/>
      <c r="AG188" s="162" t="s">
        <v>265</v>
      </c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</row>
    <row r="189" spans="1:60" x14ac:dyDescent="0.25">
      <c r="A189" s="173" t="s">
        <v>124</v>
      </c>
      <c r="B189" s="174" t="s">
        <v>68</v>
      </c>
      <c r="C189" s="191" t="s">
        <v>69</v>
      </c>
      <c r="D189" s="175"/>
      <c r="E189" s="176"/>
      <c r="F189" s="177"/>
      <c r="G189" s="178">
        <f>SUMIF(AG190:AG198,"&lt;&gt;NOR",G190:G198)</f>
        <v>0</v>
      </c>
      <c r="H189" s="172"/>
      <c r="I189" s="172">
        <f>SUM(I190:I198)</f>
        <v>4498.76</v>
      </c>
      <c r="J189" s="172"/>
      <c r="K189" s="172">
        <f>SUM(K190:K198)</f>
        <v>5466.91</v>
      </c>
      <c r="L189" s="172"/>
      <c r="M189" s="172">
        <f>SUM(M190:M198)</f>
        <v>0</v>
      </c>
      <c r="N189" s="172"/>
      <c r="O189" s="172">
        <f>SUM(O190:O198)</f>
        <v>0</v>
      </c>
      <c r="P189" s="172"/>
      <c r="Q189" s="172">
        <f>SUM(Q190:Q198)</f>
        <v>0</v>
      </c>
      <c r="R189" s="172"/>
      <c r="S189" s="172"/>
      <c r="T189" s="172"/>
      <c r="U189" s="172"/>
      <c r="V189" s="172">
        <f>SUM(V190:V198)</f>
        <v>4.1900000000000004</v>
      </c>
      <c r="W189" s="172"/>
      <c r="X189" s="172"/>
      <c r="AG189" t="s">
        <v>125</v>
      </c>
    </row>
    <row r="190" spans="1:60" ht="20.399999999999999" outlineLevel="1" x14ac:dyDescent="0.25">
      <c r="A190" s="185">
        <v>62</v>
      </c>
      <c r="B190" s="186" t="s">
        <v>321</v>
      </c>
      <c r="C190" s="194" t="s">
        <v>322</v>
      </c>
      <c r="D190" s="187" t="s">
        <v>323</v>
      </c>
      <c r="E190" s="188">
        <v>1</v>
      </c>
      <c r="F190" s="189"/>
      <c r="G190" s="190">
        <f>ROUND(E190*F190,2)</f>
        <v>0</v>
      </c>
      <c r="H190" s="167">
        <v>983.29</v>
      </c>
      <c r="I190" s="167">
        <f>ROUND(E190*H190,2)</f>
        <v>983.29</v>
      </c>
      <c r="J190" s="167">
        <v>1066.71</v>
      </c>
      <c r="K190" s="167">
        <f>ROUND(E190*J190,2)</f>
        <v>1066.71</v>
      </c>
      <c r="L190" s="167">
        <v>21</v>
      </c>
      <c r="M190" s="167">
        <f>G190*(1+L190/100)</f>
        <v>0</v>
      </c>
      <c r="N190" s="167">
        <v>3.2499999999999999E-3</v>
      </c>
      <c r="O190" s="167">
        <f>ROUND(E190*N190,2)</f>
        <v>0</v>
      </c>
      <c r="P190" s="167">
        <v>0</v>
      </c>
      <c r="Q190" s="167">
        <f>ROUND(E190*P190,2)</f>
        <v>0</v>
      </c>
      <c r="R190" s="167"/>
      <c r="S190" s="167" t="s">
        <v>129</v>
      </c>
      <c r="T190" s="167" t="s">
        <v>159</v>
      </c>
      <c r="U190" s="167">
        <v>1.78</v>
      </c>
      <c r="V190" s="167">
        <f>ROUND(E190*U190,2)</f>
        <v>1.78</v>
      </c>
      <c r="W190" s="167"/>
      <c r="X190" s="167" t="s">
        <v>130</v>
      </c>
      <c r="Y190" s="162"/>
      <c r="Z190" s="162"/>
      <c r="AA190" s="162"/>
      <c r="AB190" s="162"/>
      <c r="AC190" s="162"/>
      <c r="AD190" s="162"/>
      <c r="AE190" s="162"/>
      <c r="AF190" s="162"/>
      <c r="AG190" s="162" t="s">
        <v>131</v>
      </c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</row>
    <row r="191" spans="1:60" outlineLevel="1" x14ac:dyDescent="0.25">
      <c r="A191" s="185">
        <v>63</v>
      </c>
      <c r="B191" s="186" t="s">
        <v>324</v>
      </c>
      <c r="C191" s="194" t="s">
        <v>325</v>
      </c>
      <c r="D191" s="187" t="s">
        <v>323</v>
      </c>
      <c r="E191" s="188">
        <v>1</v>
      </c>
      <c r="F191" s="189"/>
      <c r="G191" s="190">
        <f>ROUND(E191*F191,2)</f>
        <v>0</v>
      </c>
      <c r="H191" s="167">
        <v>32.549999999999997</v>
      </c>
      <c r="I191" s="167">
        <f>ROUND(E191*H191,2)</f>
        <v>32.549999999999997</v>
      </c>
      <c r="J191" s="167">
        <v>431.45</v>
      </c>
      <c r="K191" s="167">
        <f>ROUND(E191*J191,2)</f>
        <v>431.45</v>
      </c>
      <c r="L191" s="167">
        <v>21</v>
      </c>
      <c r="M191" s="167">
        <f>G191*(1+L191/100)</f>
        <v>0</v>
      </c>
      <c r="N191" s="167">
        <v>1.8000000000000001E-4</v>
      </c>
      <c r="O191" s="167">
        <f>ROUND(E191*N191,2)</f>
        <v>0</v>
      </c>
      <c r="P191" s="167">
        <v>0</v>
      </c>
      <c r="Q191" s="167">
        <f>ROUND(E191*P191,2)</f>
        <v>0</v>
      </c>
      <c r="R191" s="167"/>
      <c r="S191" s="167" t="s">
        <v>129</v>
      </c>
      <c r="T191" s="167" t="s">
        <v>129</v>
      </c>
      <c r="U191" s="167">
        <v>0.83799999999999997</v>
      </c>
      <c r="V191" s="167">
        <f>ROUND(E191*U191,2)</f>
        <v>0.84</v>
      </c>
      <c r="W191" s="167"/>
      <c r="X191" s="167" t="s">
        <v>130</v>
      </c>
      <c r="Y191" s="162"/>
      <c r="Z191" s="162"/>
      <c r="AA191" s="162"/>
      <c r="AB191" s="162"/>
      <c r="AC191" s="162"/>
      <c r="AD191" s="162"/>
      <c r="AE191" s="162"/>
      <c r="AF191" s="162"/>
      <c r="AG191" s="162" t="s">
        <v>131</v>
      </c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</row>
    <row r="192" spans="1:60" outlineLevel="1" x14ac:dyDescent="0.25">
      <c r="A192" s="185">
        <v>64</v>
      </c>
      <c r="B192" s="186" t="s">
        <v>326</v>
      </c>
      <c r="C192" s="194" t="s">
        <v>327</v>
      </c>
      <c r="D192" s="187" t="s">
        <v>146</v>
      </c>
      <c r="E192" s="188">
        <v>2</v>
      </c>
      <c r="F192" s="189"/>
      <c r="G192" s="190">
        <f>ROUND(E192*F192,2)</f>
        <v>0</v>
      </c>
      <c r="H192" s="167">
        <v>265.29000000000002</v>
      </c>
      <c r="I192" s="167">
        <f>ROUND(E192*H192,2)</f>
        <v>530.58000000000004</v>
      </c>
      <c r="J192" s="167">
        <v>166.71</v>
      </c>
      <c r="K192" s="167">
        <f>ROUND(E192*J192,2)</f>
        <v>333.42</v>
      </c>
      <c r="L192" s="167">
        <v>21</v>
      </c>
      <c r="M192" s="167">
        <f>G192*(1+L192/100)</f>
        <v>0</v>
      </c>
      <c r="N192" s="167">
        <v>7.9000000000000001E-4</v>
      </c>
      <c r="O192" s="167">
        <f>ROUND(E192*N192,2)</f>
        <v>0</v>
      </c>
      <c r="P192" s="167">
        <v>0</v>
      </c>
      <c r="Q192" s="167">
        <f>ROUND(E192*P192,2)</f>
        <v>0</v>
      </c>
      <c r="R192" s="167"/>
      <c r="S192" s="167" t="s">
        <v>129</v>
      </c>
      <c r="T192" s="167" t="s">
        <v>129</v>
      </c>
      <c r="U192" s="167">
        <v>0.30869000000000002</v>
      </c>
      <c r="V192" s="167">
        <f>ROUND(E192*U192,2)</f>
        <v>0.62</v>
      </c>
      <c r="W192" s="167"/>
      <c r="X192" s="167" t="s">
        <v>130</v>
      </c>
      <c r="Y192" s="162"/>
      <c r="Z192" s="162"/>
      <c r="AA192" s="162"/>
      <c r="AB192" s="162"/>
      <c r="AC192" s="162"/>
      <c r="AD192" s="162"/>
      <c r="AE192" s="162"/>
      <c r="AF192" s="162"/>
      <c r="AG192" s="162" t="s">
        <v>131</v>
      </c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</row>
    <row r="193" spans="1:60" outlineLevel="1" x14ac:dyDescent="0.25">
      <c r="A193" s="185">
        <v>65</v>
      </c>
      <c r="B193" s="186" t="s">
        <v>328</v>
      </c>
      <c r="C193" s="194" t="s">
        <v>329</v>
      </c>
      <c r="D193" s="187" t="s">
        <v>136</v>
      </c>
      <c r="E193" s="188">
        <v>1</v>
      </c>
      <c r="F193" s="189"/>
      <c r="G193" s="190">
        <f>ROUND(E193*F193,2)</f>
        <v>0</v>
      </c>
      <c r="H193" s="167">
        <v>126.47</v>
      </c>
      <c r="I193" s="167">
        <f>ROUND(E193*H193,2)</f>
        <v>126.47</v>
      </c>
      <c r="J193" s="167">
        <v>234.03</v>
      </c>
      <c r="K193" s="167">
        <f>ROUND(E193*J193,2)</f>
        <v>234.03</v>
      </c>
      <c r="L193" s="167">
        <v>21</v>
      </c>
      <c r="M193" s="167">
        <f>G193*(1+L193/100)</f>
        <v>0</v>
      </c>
      <c r="N193" s="167">
        <v>9.3000000000000005E-4</v>
      </c>
      <c r="O193" s="167">
        <f>ROUND(E193*N193,2)</f>
        <v>0</v>
      </c>
      <c r="P193" s="167">
        <v>0</v>
      </c>
      <c r="Q193" s="167">
        <f>ROUND(E193*P193,2)</f>
        <v>0</v>
      </c>
      <c r="R193" s="167"/>
      <c r="S193" s="167" t="s">
        <v>129</v>
      </c>
      <c r="T193" s="167" t="s">
        <v>129</v>
      </c>
      <c r="U193" s="167">
        <v>0.42399999999999999</v>
      </c>
      <c r="V193" s="167">
        <f>ROUND(E193*U193,2)</f>
        <v>0.42</v>
      </c>
      <c r="W193" s="167"/>
      <c r="X193" s="167" t="s">
        <v>130</v>
      </c>
      <c r="Y193" s="162"/>
      <c r="Z193" s="162"/>
      <c r="AA193" s="162"/>
      <c r="AB193" s="162"/>
      <c r="AC193" s="162"/>
      <c r="AD193" s="162"/>
      <c r="AE193" s="162"/>
      <c r="AF193" s="162"/>
      <c r="AG193" s="162" t="s">
        <v>131</v>
      </c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</row>
    <row r="194" spans="1:60" outlineLevel="1" x14ac:dyDescent="0.25">
      <c r="A194" s="185">
        <v>66</v>
      </c>
      <c r="B194" s="186" t="s">
        <v>330</v>
      </c>
      <c r="C194" s="194" t="s">
        <v>331</v>
      </c>
      <c r="D194" s="187" t="s">
        <v>323</v>
      </c>
      <c r="E194" s="188">
        <v>1</v>
      </c>
      <c r="F194" s="189"/>
      <c r="G194" s="190">
        <f>ROUND(E194*F194,2)</f>
        <v>0</v>
      </c>
      <c r="H194" s="167">
        <v>1802.76</v>
      </c>
      <c r="I194" s="167">
        <f>ROUND(E194*H194,2)</f>
        <v>1802.76</v>
      </c>
      <c r="J194" s="167">
        <v>79.239999999999995</v>
      </c>
      <c r="K194" s="167">
        <f>ROUND(E194*J194,2)</f>
        <v>79.239999999999995</v>
      </c>
      <c r="L194" s="167">
        <v>21</v>
      </c>
      <c r="M194" s="167">
        <f>G194*(1+L194/100)</f>
        <v>0</v>
      </c>
      <c r="N194" s="167">
        <v>1E-3</v>
      </c>
      <c r="O194" s="167">
        <f>ROUND(E194*N194,2)</f>
        <v>0</v>
      </c>
      <c r="P194" s="167">
        <v>0</v>
      </c>
      <c r="Q194" s="167">
        <f>ROUND(E194*P194,2)</f>
        <v>0</v>
      </c>
      <c r="R194" s="167"/>
      <c r="S194" s="167" t="s">
        <v>129</v>
      </c>
      <c r="T194" s="167" t="s">
        <v>129</v>
      </c>
      <c r="U194" s="167">
        <v>0.14499999999999999</v>
      </c>
      <c r="V194" s="167">
        <f>ROUND(E194*U194,2)</f>
        <v>0.15</v>
      </c>
      <c r="W194" s="167"/>
      <c r="X194" s="167" t="s">
        <v>130</v>
      </c>
      <c r="Y194" s="162"/>
      <c r="Z194" s="162"/>
      <c r="AA194" s="162"/>
      <c r="AB194" s="162"/>
      <c r="AC194" s="162"/>
      <c r="AD194" s="162"/>
      <c r="AE194" s="162"/>
      <c r="AF194" s="162"/>
      <c r="AG194" s="162" t="s">
        <v>131</v>
      </c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</row>
    <row r="195" spans="1:60" outlineLevel="1" x14ac:dyDescent="0.25">
      <c r="A195" s="185">
        <v>67</v>
      </c>
      <c r="B195" s="186" t="s">
        <v>332</v>
      </c>
      <c r="C195" s="194" t="s">
        <v>333</v>
      </c>
      <c r="D195" s="187" t="s">
        <v>323</v>
      </c>
      <c r="E195" s="188">
        <v>1</v>
      </c>
      <c r="F195" s="189"/>
      <c r="G195" s="190">
        <f>ROUND(E195*F195,2)</f>
        <v>0</v>
      </c>
      <c r="H195" s="167">
        <v>740.83</v>
      </c>
      <c r="I195" s="167">
        <f>ROUND(E195*H195,2)</f>
        <v>740.83</v>
      </c>
      <c r="J195" s="167">
        <v>90.17</v>
      </c>
      <c r="K195" s="167">
        <f>ROUND(E195*J195,2)</f>
        <v>90.17</v>
      </c>
      <c r="L195" s="167">
        <v>21</v>
      </c>
      <c r="M195" s="167">
        <f>G195*(1+L195/100)</f>
        <v>0</v>
      </c>
      <c r="N195" s="167">
        <v>5.0000000000000001E-4</v>
      </c>
      <c r="O195" s="167">
        <f>ROUND(E195*N195,2)</f>
        <v>0</v>
      </c>
      <c r="P195" s="167">
        <v>0</v>
      </c>
      <c r="Q195" s="167">
        <f>ROUND(E195*P195,2)</f>
        <v>0</v>
      </c>
      <c r="R195" s="167"/>
      <c r="S195" s="167" t="s">
        <v>129</v>
      </c>
      <c r="T195" s="167" t="s">
        <v>129</v>
      </c>
      <c r="U195" s="167">
        <v>0.16500000000000001</v>
      </c>
      <c r="V195" s="167">
        <f>ROUND(E195*U195,2)</f>
        <v>0.17</v>
      </c>
      <c r="W195" s="167"/>
      <c r="X195" s="167" t="s">
        <v>130</v>
      </c>
      <c r="Y195" s="162"/>
      <c r="Z195" s="162"/>
      <c r="AA195" s="162"/>
      <c r="AB195" s="162"/>
      <c r="AC195" s="162"/>
      <c r="AD195" s="162"/>
      <c r="AE195" s="162"/>
      <c r="AF195" s="162"/>
      <c r="AG195" s="162" t="s">
        <v>131</v>
      </c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2"/>
      <c r="BB195" s="162"/>
      <c r="BC195" s="162"/>
      <c r="BD195" s="162"/>
      <c r="BE195" s="162"/>
      <c r="BF195" s="162"/>
      <c r="BG195" s="162"/>
      <c r="BH195" s="162"/>
    </row>
    <row r="196" spans="1:60" outlineLevel="1" x14ac:dyDescent="0.25">
      <c r="A196" s="185">
        <v>68</v>
      </c>
      <c r="B196" s="186" t="s">
        <v>334</v>
      </c>
      <c r="C196" s="194" t="s">
        <v>335</v>
      </c>
      <c r="D196" s="187" t="s">
        <v>136</v>
      </c>
      <c r="E196" s="188">
        <v>1</v>
      </c>
      <c r="F196" s="189"/>
      <c r="G196" s="190">
        <f>ROUND(E196*F196,2)</f>
        <v>0</v>
      </c>
      <c r="H196" s="167">
        <v>282.27999999999997</v>
      </c>
      <c r="I196" s="167">
        <f>ROUND(E196*H196,2)</f>
        <v>282.27999999999997</v>
      </c>
      <c r="J196" s="167">
        <v>113.72</v>
      </c>
      <c r="K196" s="167">
        <f>ROUND(E196*J196,2)</f>
        <v>113.72</v>
      </c>
      <c r="L196" s="167">
        <v>21</v>
      </c>
      <c r="M196" s="167">
        <f>G196*(1+L196/100)</f>
        <v>0</v>
      </c>
      <c r="N196" s="167">
        <v>2.5000000000000001E-4</v>
      </c>
      <c r="O196" s="167">
        <f>ROUND(E196*N196,2)</f>
        <v>0</v>
      </c>
      <c r="P196" s="167">
        <v>0</v>
      </c>
      <c r="Q196" s="167">
        <f>ROUND(E196*P196,2)</f>
        <v>0</v>
      </c>
      <c r="R196" s="167"/>
      <c r="S196" s="167" t="s">
        <v>129</v>
      </c>
      <c r="T196" s="167" t="s">
        <v>129</v>
      </c>
      <c r="U196" s="167">
        <v>0.20599999999999999</v>
      </c>
      <c r="V196" s="167">
        <f>ROUND(E196*U196,2)</f>
        <v>0.21</v>
      </c>
      <c r="W196" s="167"/>
      <c r="X196" s="167" t="s">
        <v>130</v>
      </c>
      <c r="Y196" s="162"/>
      <c r="Z196" s="162"/>
      <c r="AA196" s="162"/>
      <c r="AB196" s="162"/>
      <c r="AC196" s="162"/>
      <c r="AD196" s="162"/>
      <c r="AE196" s="162"/>
      <c r="AF196" s="162"/>
      <c r="AG196" s="162" t="s">
        <v>131</v>
      </c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2"/>
      <c r="BB196" s="162"/>
      <c r="BC196" s="162"/>
      <c r="BD196" s="162"/>
      <c r="BE196" s="162"/>
      <c r="BF196" s="162"/>
      <c r="BG196" s="162"/>
      <c r="BH196" s="162"/>
    </row>
    <row r="197" spans="1:60" outlineLevel="1" x14ac:dyDescent="0.25">
      <c r="A197" s="185">
        <v>69</v>
      </c>
      <c r="B197" s="186" t="s">
        <v>336</v>
      </c>
      <c r="C197" s="194" t="s">
        <v>337</v>
      </c>
      <c r="D197" s="187" t="s">
        <v>278</v>
      </c>
      <c r="E197" s="188">
        <v>1</v>
      </c>
      <c r="F197" s="189"/>
      <c r="G197" s="190">
        <f>ROUND(E197*F197,2)</f>
        <v>0</v>
      </c>
      <c r="H197" s="167">
        <v>0</v>
      </c>
      <c r="I197" s="167">
        <f>ROUND(E197*H197,2)</f>
        <v>0</v>
      </c>
      <c r="J197" s="167">
        <v>3000</v>
      </c>
      <c r="K197" s="167">
        <f>ROUND(E197*J197,2)</f>
        <v>3000</v>
      </c>
      <c r="L197" s="167">
        <v>21</v>
      </c>
      <c r="M197" s="167">
        <f>G197*(1+L197/100)</f>
        <v>0</v>
      </c>
      <c r="N197" s="167">
        <v>0</v>
      </c>
      <c r="O197" s="167">
        <f>ROUND(E197*N197,2)</f>
        <v>0</v>
      </c>
      <c r="P197" s="167">
        <v>0</v>
      </c>
      <c r="Q197" s="167">
        <f>ROUND(E197*P197,2)</f>
        <v>0</v>
      </c>
      <c r="R197" s="167"/>
      <c r="S197" s="167" t="s">
        <v>158</v>
      </c>
      <c r="T197" s="167" t="s">
        <v>159</v>
      </c>
      <c r="U197" s="167">
        <v>0</v>
      </c>
      <c r="V197" s="167">
        <f>ROUND(E197*U197,2)</f>
        <v>0</v>
      </c>
      <c r="W197" s="167"/>
      <c r="X197" s="167" t="s">
        <v>130</v>
      </c>
      <c r="Y197" s="162"/>
      <c r="Z197" s="162"/>
      <c r="AA197" s="162"/>
      <c r="AB197" s="162"/>
      <c r="AC197" s="162"/>
      <c r="AD197" s="162"/>
      <c r="AE197" s="162"/>
      <c r="AF197" s="162"/>
      <c r="AG197" s="162" t="s">
        <v>131</v>
      </c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162"/>
      <c r="AZ197" s="162"/>
      <c r="BA197" s="162"/>
      <c r="BB197" s="162"/>
      <c r="BC197" s="162"/>
      <c r="BD197" s="162"/>
      <c r="BE197" s="162"/>
      <c r="BF197" s="162"/>
      <c r="BG197" s="162"/>
      <c r="BH197" s="162"/>
    </row>
    <row r="198" spans="1:60" outlineLevel="1" x14ac:dyDescent="0.25">
      <c r="A198" s="185">
        <v>70</v>
      </c>
      <c r="B198" s="186" t="s">
        <v>338</v>
      </c>
      <c r="C198" s="194" t="s">
        <v>339</v>
      </c>
      <c r="D198" s="187" t="s">
        <v>0</v>
      </c>
      <c r="E198" s="188">
        <v>98.474999999999994</v>
      </c>
      <c r="F198" s="189"/>
      <c r="G198" s="190">
        <f>ROUND(E198*F198,2)</f>
        <v>0</v>
      </c>
      <c r="H198" s="167">
        <v>0</v>
      </c>
      <c r="I198" s="167">
        <f>ROUND(E198*H198,2)</f>
        <v>0</v>
      </c>
      <c r="J198" s="167">
        <v>1.2</v>
      </c>
      <c r="K198" s="167">
        <f>ROUND(E198*J198,2)</f>
        <v>118.17</v>
      </c>
      <c r="L198" s="167">
        <v>21</v>
      </c>
      <c r="M198" s="167">
        <f>G198*(1+L198/100)</f>
        <v>0</v>
      </c>
      <c r="N198" s="167">
        <v>0</v>
      </c>
      <c r="O198" s="167">
        <f>ROUND(E198*N198,2)</f>
        <v>0</v>
      </c>
      <c r="P198" s="167">
        <v>0</v>
      </c>
      <c r="Q198" s="167">
        <f>ROUND(E198*P198,2)</f>
        <v>0</v>
      </c>
      <c r="R198" s="167"/>
      <c r="S198" s="167" t="s">
        <v>129</v>
      </c>
      <c r="T198" s="167" t="s">
        <v>129</v>
      </c>
      <c r="U198" s="167">
        <v>0</v>
      </c>
      <c r="V198" s="167">
        <f>ROUND(E198*U198,2)</f>
        <v>0</v>
      </c>
      <c r="W198" s="167"/>
      <c r="X198" s="167" t="s">
        <v>264</v>
      </c>
      <c r="Y198" s="162"/>
      <c r="Z198" s="162"/>
      <c r="AA198" s="162"/>
      <c r="AB198" s="162"/>
      <c r="AC198" s="162"/>
      <c r="AD198" s="162"/>
      <c r="AE198" s="162"/>
      <c r="AF198" s="162"/>
      <c r="AG198" s="162" t="s">
        <v>265</v>
      </c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162"/>
      <c r="AZ198" s="162"/>
      <c r="BA198" s="162"/>
      <c r="BB198" s="162"/>
      <c r="BC198" s="162"/>
      <c r="BD198" s="162"/>
      <c r="BE198" s="162"/>
      <c r="BF198" s="162"/>
      <c r="BG198" s="162"/>
      <c r="BH198" s="162"/>
    </row>
    <row r="199" spans="1:60" x14ac:dyDescent="0.25">
      <c r="A199" s="173" t="s">
        <v>124</v>
      </c>
      <c r="B199" s="174" t="s">
        <v>70</v>
      </c>
      <c r="C199" s="191" t="s">
        <v>71</v>
      </c>
      <c r="D199" s="175"/>
      <c r="E199" s="176"/>
      <c r="F199" s="177"/>
      <c r="G199" s="178">
        <f>SUMIF(AG200:AG229,"&lt;&gt;NOR",G200:G229)</f>
        <v>0</v>
      </c>
      <c r="H199" s="172"/>
      <c r="I199" s="172">
        <f>SUM(I200:I229)</f>
        <v>24451.800000000003</v>
      </c>
      <c r="J199" s="172"/>
      <c r="K199" s="172">
        <f>SUM(K200:K229)</f>
        <v>7731.0000000000009</v>
      </c>
      <c r="L199" s="172"/>
      <c r="M199" s="172">
        <f>SUM(M200:M229)</f>
        <v>0</v>
      </c>
      <c r="N199" s="172"/>
      <c r="O199" s="172">
        <f>SUM(O200:O229)</f>
        <v>0.14000000000000001</v>
      </c>
      <c r="P199" s="172"/>
      <c r="Q199" s="172">
        <f>SUM(Q200:Q229)</f>
        <v>0.28000000000000003</v>
      </c>
      <c r="R199" s="172"/>
      <c r="S199" s="172"/>
      <c r="T199" s="172"/>
      <c r="U199" s="172"/>
      <c r="V199" s="172">
        <f>SUM(V200:V229)</f>
        <v>12.55</v>
      </c>
      <c r="W199" s="172"/>
      <c r="X199" s="172"/>
      <c r="AG199" t="s">
        <v>125</v>
      </c>
    </row>
    <row r="200" spans="1:60" ht="20.399999999999999" outlineLevel="1" x14ac:dyDescent="0.25">
      <c r="A200" s="185">
        <v>71</v>
      </c>
      <c r="B200" s="186" t="s">
        <v>340</v>
      </c>
      <c r="C200" s="194" t="s">
        <v>341</v>
      </c>
      <c r="D200" s="187" t="s">
        <v>323</v>
      </c>
      <c r="E200" s="188">
        <v>1</v>
      </c>
      <c r="F200" s="189"/>
      <c r="G200" s="190">
        <f>ROUND(E200*F200,2)</f>
        <v>0</v>
      </c>
      <c r="H200" s="167">
        <v>5228.08</v>
      </c>
      <c r="I200" s="167">
        <f>ROUND(E200*H200,2)</f>
        <v>5228.08</v>
      </c>
      <c r="J200" s="167">
        <v>761.92</v>
      </c>
      <c r="K200" s="167">
        <f>ROUND(E200*J200,2)</f>
        <v>761.92</v>
      </c>
      <c r="L200" s="167">
        <v>21</v>
      </c>
      <c r="M200" s="167">
        <f>G200*(1+L200/100)</f>
        <v>0</v>
      </c>
      <c r="N200" s="167">
        <v>2.8719999999999999E-2</v>
      </c>
      <c r="O200" s="167">
        <f>ROUND(E200*N200,2)</f>
        <v>0.03</v>
      </c>
      <c r="P200" s="167">
        <v>0</v>
      </c>
      <c r="Q200" s="167">
        <f>ROUND(E200*P200,2)</f>
        <v>0</v>
      </c>
      <c r="R200" s="167"/>
      <c r="S200" s="167" t="s">
        <v>129</v>
      </c>
      <c r="T200" s="167" t="s">
        <v>159</v>
      </c>
      <c r="U200" s="167">
        <v>1.5</v>
      </c>
      <c r="V200" s="167">
        <f>ROUND(E200*U200,2)</f>
        <v>1.5</v>
      </c>
      <c r="W200" s="167"/>
      <c r="X200" s="167" t="s">
        <v>130</v>
      </c>
      <c r="Y200" s="162"/>
      <c r="Z200" s="162"/>
      <c r="AA200" s="162"/>
      <c r="AB200" s="162"/>
      <c r="AC200" s="162"/>
      <c r="AD200" s="162"/>
      <c r="AE200" s="162"/>
      <c r="AF200" s="162"/>
      <c r="AG200" s="162" t="s">
        <v>131</v>
      </c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162"/>
      <c r="BC200" s="162"/>
      <c r="BD200" s="162"/>
      <c r="BE200" s="162"/>
      <c r="BF200" s="162"/>
      <c r="BG200" s="162"/>
      <c r="BH200" s="162"/>
    </row>
    <row r="201" spans="1:60" outlineLevel="1" x14ac:dyDescent="0.25">
      <c r="A201" s="185">
        <v>72</v>
      </c>
      <c r="B201" s="186" t="s">
        <v>342</v>
      </c>
      <c r="C201" s="194" t="s">
        <v>343</v>
      </c>
      <c r="D201" s="187" t="s">
        <v>323</v>
      </c>
      <c r="E201" s="188">
        <v>1</v>
      </c>
      <c r="F201" s="189"/>
      <c r="G201" s="190">
        <f>ROUND(E201*F201,2)</f>
        <v>0</v>
      </c>
      <c r="H201" s="167">
        <v>475.26</v>
      </c>
      <c r="I201" s="167">
        <f>ROUND(E201*H201,2)</f>
        <v>475.26</v>
      </c>
      <c r="J201" s="167">
        <v>760.74</v>
      </c>
      <c r="K201" s="167">
        <f>ROUND(E201*J201,2)</f>
        <v>760.74</v>
      </c>
      <c r="L201" s="167">
        <v>21</v>
      </c>
      <c r="M201" s="167">
        <f>G201*(1+L201/100)</f>
        <v>0</v>
      </c>
      <c r="N201" s="167">
        <v>1.8600000000000001E-3</v>
      </c>
      <c r="O201" s="167">
        <f>ROUND(E201*N201,2)</f>
        <v>0</v>
      </c>
      <c r="P201" s="167">
        <v>0</v>
      </c>
      <c r="Q201" s="167">
        <f>ROUND(E201*P201,2)</f>
        <v>0</v>
      </c>
      <c r="R201" s="167"/>
      <c r="S201" s="167" t="s">
        <v>129</v>
      </c>
      <c r="T201" s="167" t="s">
        <v>159</v>
      </c>
      <c r="U201" s="167">
        <v>1.3340000000000001</v>
      </c>
      <c r="V201" s="167">
        <f>ROUND(E201*U201,2)</f>
        <v>1.33</v>
      </c>
      <c r="W201" s="167"/>
      <c r="X201" s="167" t="s">
        <v>130</v>
      </c>
      <c r="Y201" s="162"/>
      <c r="Z201" s="162"/>
      <c r="AA201" s="162"/>
      <c r="AB201" s="162"/>
      <c r="AC201" s="162"/>
      <c r="AD201" s="162"/>
      <c r="AE201" s="162"/>
      <c r="AF201" s="162"/>
      <c r="AG201" s="162" t="s">
        <v>131</v>
      </c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2"/>
      <c r="AZ201" s="162"/>
      <c r="BA201" s="162"/>
      <c r="BB201" s="162"/>
      <c r="BC201" s="162"/>
      <c r="BD201" s="162"/>
      <c r="BE201" s="162"/>
      <c r="BF201" s="162"/>
      <c r="BG201" s="162"/>
      <c r="BH201" s="162"/>
    </row>
    <row r="202" spans="1:60" outlineLevel="1" x14ac:dyDescent="0.25">
      <c r="A202" s="185">
        <v>73</v>
      </c>
      <c r="B202" s="186" t="s">
        <v>344</v>
      </c>
      <c r="C202" s="194" t="s">
        <v>345</v>
      </c>
      <c r="D202" s="187" t="s">
        <v>323</v>
      </c>
      <c r="E202" s="188">
        <v>1</v>
      </c>
      <c r="F202" s="189"/>
      <c r="G202" s="190">
        <f>ROUND(E202*F202,2)</f>
        <v>0</v>
      </c>
      <c r="H202" s="167">
        <v>95.29</v>
      </c>
      <c r="I202" s="167">
        <f>ROUND(E202*H202,2)</f>
        <v>95.29</v>
      </c>
      <c r="J202" s="167">
        <v>731.71</v>
      </c>
      <c r="K202" s="167">
        <f>ROUND(E202*J202,2)</f>
        <v>731.71</v>
      </c>
      <c r="L202" s="167">
        <v>21</v>
      </c>
      <c r="M202" s="167">
        <f>G202*(1+L202/100)</f>
        <v>0</v>
      </c>
      <c r="N202" s="167">
        <v>1.41E-3</v>
      </c>
      <c r="O202" s="167">
        <f>ROUND(E202*N202,2)</f>
        <v>0</v>
      </c>
      <c r="P202" s="167">
        <v>0</v>
      </c>
      <c r="Q202" s="167">
        <f>ROUND(E202*P202,2)</f>
        <v>0</v>
      </c>
      <c r="R202" s="167"/>
      <c r="S202" s="167" t="s">
        <v>129</v>
      </c>
      <c r="T202" s="167" t="s">
        <v>142</v>
      </c>
      <c r="U202" s="167">
        <v>1.575</v>
      </c>
      <c r="V202" s="167">
        <f>ROUND(E202*U202,2)</f>
        <v>1.58</v>
      </c>
      <c r="W202" s="167"/>
      <c r="X202" s="167" t="s">
        <v>130</v>
      </c>
      <c r="Y202" s="162"/>
      <c r="Z202" s="162"/>
      <c r="AA202" s="162"/>
      <c r="AB202" s="162"/>
      <c r="AC202" s="162"/>
      <c r="AD202" s="162"/>
      <c r="AE202" s="162"/>
      <c r="AF202" s="162"/>
      <c r="AG202" s="162" t="s">
        <v>131</v>
      </c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2"/>
      <c r="AZ202" s="162"/>
      <c r="BA202" s="162"/>
      <c r="BB202" s="162"/>
      <c r="BC202" s="162"/>
      <c r="BD202" s="162"/>
      <c r="BE202" s="162"/>
      <c r="BF202" s="162"/>
      <c r="BG202" s="162"/>
      <c r="BH202" s="162"/>
    </row>
    <row r="203" spans="1:60" outlineLevel="1" x14ac:dyDescent="0.25">
      <c r="A203" s="185">
        <v>74</v>
      </c>
      <c r="B203" s="186" t="s">
        <v>346</v>
      </c>
      <c r="C203" s="194" t="s">
        <v>347</v>
      </c>
      <c r="D203" s="187" t="s">
        <v>323</v>
      </c>
      <c r="E203" s="188">
        <v>1</v>
      </c>
      <c r="F203" s="189"/>
      <c r="G203" s="190">
        <f>ROUND(E203*F203,2)</f>
        <v>0</v>
      </c>
      <c r="H203" s="167">
        <v>0</v>
      </c>
      <c r="I203" s="167">
        <f>ROUND(E203*H203,2)</f>
        <v>0</v>
      </c>
      <c r="J203" s="167">
        <v>455.5</v>
      </c>
      <c r="K203" s="167">
        <f>ROUND(E203*J203,2)</f>
        <v>455.5</v>
      </c>
      <c r="L203" s="167">
        <v>21</v>
      </c>
      <c r="M203" s="167">
        <f>G203*(1+L203/100)</f>
        <v>0</v>
      </c>
      <c r="N203" s="167">
        <v>0</v>
      </c>
      <c r="O203" s="167">
        <f>ROUND(E203*N203,2)</f>
        <v>0</v>
      </c>
      <c r="P203" s="167">
        <v>0.125</v>
      </c>
      <c r="Q203" s="167">
        <f>ROUND(E203*P203,2)</f>
        <v>0.13</v>
      </c>
      <c r="R203" s="167"/>
      <c r="S203" s="167" t="s">
        <v>129</v>
      </c>
      <c r="T203" s="167" t="s">
        <v>129</v>
      </c>
      <c r="U203" s="167">
        <v>1.1499999999999999</v>
      </c>
      <c r="V203" s="167">
        <f>ROUND(E203*U203,2)</f>
        <v>1.1499999999999999</v>
      </c>
      <c r="W203" s="167"/>
      <c r="X203" s="167" t="s">
        <v>130</v>
      </c>
      <c r="Y203" s="162"/>
      <c r="Z203" s="162"/>
      <c r="AA203" s="162"/>
      <c r="AB203" s="162"/>
      <c r="AC203" s="162"/>
      <c r="AD203" s="162"/>
      <c r="AE203" s="162"/>
      <c r="AF203" s="162"/>
      <c r="AG203" s="162" t="s">
        <v>131</v>
      </c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2"/>
      <c r="AZ203" s="162"/>
      <c r="BA203" s="162"/>
      <c r="BB203" s="162"/>
      <c r="BC203" s="162"/>
      <c r="BD203" s="162"/>
      <c r="BE203" s="162"/>
      <c r="BF203" s="162"/>
      <c r="BG203" s="162"/>
      <c r="BH203" s="162"/>
    </row>
    <row r="204" spans="1:60" outlineLevel="1" x14ac:dyDescent="0.25">
      <c r="A204" s="185">
        <v>75</v>
      </c>
      <c r="B204" s="186" t="s">
        <v>348</v>
      </c>
      <c r="C204" s="194" t="s">
        <v>349</v>
      </c>
      <c r="D204" s="187" t="s">
        <v>323</v>
      </c>
      <c r="E204" s="188">
        <v>2</v>
      </c>
      <c r="F204" s="189"/>
      <c r="G204" s="190">
        <f>ROUND(E204*F204,2)</f>
        <v>0</v>
      </c>
      <c r="H204" s="167">
        <v>18.260000000000002</v>
      </c>
      <c r="I204" s="167">
        <f>ROUND(E204*H204,2)</f>
        <v>36.520000000000003</v>
      </c>
      <c r="J204" s="167">
        <v>171.74</v>
      </c>
      <c r="K204" s="167">
        <f>ROUND(E204*J204,2)</f>
        <v>343.48</v>
      </c>
      <c r="L204" s="167">
        <v>21</v>
      </c>
      <c r="M204" s="167">
        <f>G204*(1+L204/100)</f>
        <v>0</v>
      </c>
      <c r="N204" s="167">
        <v>3.0000000000000001E-5</v>
      </c>
      <c r="O204" s="167">
        <f>ROUND(E204*N204,2)</f>
        <v>0</v>
      </c>
      <c r="P204" s="167">
        <v>0</v>
      </c>
      <c r="Q204" s="167">
        <f>ROUND(E204*P204,2)</f>
        <v>0</v>
      </c>
      <c r="R204" s="167"/>
      <c r="S204" s="167" t="s">
        <v>129</v>
      </c>
      <c r="T204" s="167" t="s">
        <v>159</v>
      </c>
      <c r="U204" s="167">
        <v>0.33</v>
      </c>
      <c r="V204" s="167">
        <f>ROUND(E204*U204,2)</f>
        <v>0.66</v>
      </c>
      <c r="W204" s="167"/>
      <c r="X204" s="167" t="s">
        <v>130</v>
      </c>
      <c r="Y204" s="162"/>
      <c r="Z204" s="162"/>
      <c r="AA204" s="162"/>
      <c r="AB204" s="162"/>
      <c r="AC204" s="162"/>
      <c r="AD204" s="162"/>
      <c r="AE204" s="162"/>
      <c r="AF204" s="162"/>
      <c r="AG204" s="162" t="s">
        <v>131</v>
      </c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</row>
    <row r="205" spans="1:60" outlineLevel="1" x14ac:dyDescent="0.25">
      <c r="A205" s="185">
        <v>76</v>
      </c>
      <c r="B205" s="186" t="s">
        <v>350</v>
      </c>
      <c r="C205" s="194" t="s">
        <v>351</v>
      </c>
      <c r="D205" s="187" t="s">
        <v>323</v>
      </c>
      <c r="E205" s="188">
        <v>1</v>
      </c>
      <c r="F205" s="189"/>
      <c r="G205" s="190">
        <f>ROUND(E205*F205,2)</f>
        <v>0</v>
      </c>
      <c r="H205" s="167">
        <v>0</v>
      </c>
      <c r="I205" s="167">
        <f>ROUND(E205*H205,2)</f>
        <v>0</v>
      </c>
      <c r="J205" s="167">
        <v>123</v>
      </c>
      <c r="K205" s="167">
        <f>ROUND(E205*J205,2)</f>
        <v>123</v>
      </c>
      <c r="L205" s="167">
        <v>21</v>
      </c>
      <c r="M205" s="167">
        <f>G205*(1+L205/100)</f>
        <v>0</v>
      </c>
      <c r="N205" s="167">
        <v>0</v>
      </c>
      <c r="O205" s="167">
        <f>ROUND(E205*N205,2)</f>
        <v>0</v>
      </c>
      <c r="P205" s="167">
        <v>6.7000000000000004E-2</v>
      </c>
      <c r="Q205" s="167">
        <f>ROUND(E205*P205,2)</f>
        <v>7.0000000000000007E-2</v>
      </c>
      <c r="R205" s="167"/>
      <c r="S205" s="167" t="s">
        <v>129</v>
      </c>
      <c r="T205" s="167" t="s">
        <v>129</v>
      </c>
      <c r="U205" s="167">
        <v>0.31</v>
      </c>
      <c r="V205" s="167">
        <f>ROUND(E205*U205,2)</f>
        <v>0.31</v>
      </c>
      <c r="W205" s="167"/>
      <c r="X205" s="167" t="s">
        <v>130</v>
      </c>
      <c r="Y205" s="162"/>
      <c r="Z205" s="162"/>
      <c r="AA205" s="162"/>
      <c r="AB205" s="162"/>
      <c r="AC205" s="162"/>
      <c r="AD205" s="162"/>
      <c r="AE205" s="162"/>
      <c r="AF205" s="162"/>
      <c r="AG205" s="162" t="s">
        <v>131</v>
      </c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</row>
    <row r="206" spans="1:60" outlineLevel="1" x14ac:dyDescent="0.25">
      <c r="A206" s="185">
        <v>77</v>
      </c>
      <c r="B206" s="186" t="s">
        <v>352</v>
      </c>
      <c r="C206" s="194" t="s">
        <v>353</v>
      </c>
      <c r="D206" s="187" t="s">
        <v>323</v>
      </c>
      <c r="E206" s="188">
        <v>5</v>
      </c>
      <c r="F206" s="189"/>
      <c r="G206" s="190">
        <f>ROUND(E206*F206,2)</f>
        <v>0</v>
      </c>
      <c r="H206" s="167">
        <v>127.41</v>
      </c>
      <c r="I206" s="167">
        <f>ROUND(E206*H206,2)</f>
        <v>637.04999999999995</v>
      </c>
      <c r="J206" s="167">
        <v>116.09</v>
      </c>
      <c r="K206" s="167">
        <f>ROUND(E206*J206,2)</f>
        <v>580.45000000000005</v>
      </c>
      <c r="L206" s="167">
        <v>21</v>
      </c>
      <c r="M206" s="167">
        <f>G206*(1+L206/100)</f>
        <v>0</v>
      </c>
      <c r="N206" s="167">
        <v>1.7000000000000001E-4</v>
      </c>
      <c r="O206" s="167">
        <f>ROUND(E206*N206,2)</f>
        <v>0</v>
      </c>
      <c r="P206" s="167">
        <v>0</v>
      </c>
      <c r="Q206" s="167">
        <f>ROUND(E206*P206,2)</f>
        <v>0</v>
      </c>
      <c r="R206" s="167"/>
      <c r="S206" s="167" t="s">
        <v>129</v>
      </c>
      <c r="T206" s="167" t="s">
        <v>159</v>
      </c>
      <c r="U206" s="167">
        <v>0.22700000000000001</v>
      </c>
      <c r="V206" s="167">
        <f>ROUND(E206*U206,2)</f>
        <v>1.1399999999999999</v>
      </c>
      <c r="W206" s="167"/>
      <c r="X206" s="167" t="s">
        <v>130</v>
      </c>
      <c r="Y206" s="162"/>
      <c r="Z206" s="162"/>
      <c r="AA206" s="162"/>
      <c r="AB206" s="162"/>
      <c r="AC206" s="162"/>
      <c r="AD206" s="162"/>
      <c r="AE206" s="162"/>
      <c r="AF206" s="162"/>
      <c r="AG206" s="162" t="s">
        <v>131</v>
      </c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</row>
    <row r="207" spans="1:60" outlineLevel="1" x14ac:dyDescent="0.25">
      <c r="A207" s="185">
        <v>78</v>
      </c>
      <c r="B207" s="186" t="s">
        <v>354</v>
      </c>
      <c r="C207" s="194" t="s">
        <v>355</v>
      </c>
      <c r="D207" s="187" t="s">
        <v>323</v>
      </c>
      <c r="E207" s="188">
        <v>2</v>
      </c>
      <c r="F207" s="189"/>
      <c r="G207" s="190">
        <f>ROUND(E207*F207,2)</f>
        <v>0</v>
      </c>
      <c r="H207" s="167">
        <v>195.34</v>
      </c>
      <c r="I207" s="167">
        <f>ROUND(E207*H207,2)</f>
        <v>390.68</v>
      </c>
      <c r="J207" s="167">
        <v>63.66</v>
      </c>
      <c r="K207" s="167">
        <f>ROUND(E207*J207,2)</f>
        <v>127.32</v>
      </c>
      <c r="L207" s="167">
        <v>21</v>
      </c>
      <c r="M207" s="167">
        <f>G207*(1+L207/100)</f>
        <v>0</v>
      </c>
      <c r="N207" s="167">
        <v>2.4000000000000001E-4</v>
      </c>
      <c r="O207" s="167">
        <f>ROUND(E207*N207,2)</f>
        <v>0</v>
      </c>
      <c r="P207" s="167">
        <v>0</v>
      </c>
      <c r="Q207" s="167">
        <f>ROUND(E207*P207,2)</f>
        <v>0</v>
      </c>
      <c r="R207" s="167"/>
      <c r="S207" s="167" t="s">
        <v>129</v>
      </c>
      <c r="T207" s="167" t="s">
        <v>159</v>
      </c>
      <c r="U207" s="167">
        <v>0.124</v>
      </c>
      <c r="V207" s="167">
        <f>ROUND(E207*U207,2)</f>
        <v>0.25</v>
      </c>
      <c r="W207" s="167"/>
      <c r="X207" s="167" t="s">
        <v>130</v>
      </c>
      <c r="Y207" s="162"/>
      <c r="Z207" s="162"/>
      <c r="AA207" s="162"/>
      <c r="AB207" s="162"/>
      <c r="AC207" s="162"/>
      <c r="AD207" s="162"/>
      <c r="AE207" s="162"/>
      <c r="AF207" s="162"/>
      <c r="AG207" s="162" t="s">
        <v>131</v>
      </c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</row>
    <row r="208" spans="1:60" ht="20.399999999999999" outlineLevel="1" x14ac:dyDescent="0.25">
      <c r="A208" s="185">
        <v>79</v>
      </c>
      <c r="B208" s="186" t="s">
        <v>356</v>
      </c>
      <c r="C208" s="194" t="s">
        <v>357</v>
      </c>
      <c r="D208" s="187" t="s">
        <v>136</v>
      </c>
      <c r="E208" s="188">
        <v>1</v>
      </c>
      <c r="F208" s="189"/>
      <c r="G208" s="190">
        <f>ROUND(E208*F208,2)</f>
        <v>0</v>
      </c>
      <c r="H208" s="167">
        <v>1800.68</v>
      </c>
      <c r="I208" s="167">
        <f>ROUND(E208*H208,2)</f>
        <v>1800.68</v>
      </c>
      <c r="J208" s="167">
        <v>224.32</v>
      </c>
      <c r="K208" s="167">
        <f>ROUND(E208*J208,2)</f>
        <v>224.32</v>
      </c>
      <c r="L208" s="167">
        <v>21</v>
      </c>
      <c r="M208" s="167">
        <f>G208*(1+L208/100)</f>
        <v>0</v>
      </c>
      <c r="N208" s="167">
        <v>1.64E-3</v>
      </c>
      <c r="O208" s="167">
        <f>ROUND(E208*N208,2)</f>
        <v>0</v>
      </c>
      <c r="P208" s="167">
        <v>0</v>
      </c>
      <c r="Q208" s="167">
        <f>ROUND(E208*P208,2)</f>
        <v>0</v>
      </c>
      <c r="R208" s="167"/>
      <c r="S208" s="167" t="s">
        <v>129</v>
      </c>
      <c r="T208" s="167" t="s">
        <v>129</v>
      </c>
      <c r="U208" s="167">
        <v>0.44500000000000001</v>
      </c>
      <c r="V208" s="167">
        <f>ROUND(E208*U208,2)</f>
        <v>0.45</v>
      </c>
      <c r="W208" s="167"/>
      <c r="X208" s="167" t="s">
        <v>130</v>
      </c>
      <c r="Y208" s="162"/>
      <c r="Z208" s="162"/>
      <c r="AA208" s="162"/>
      <c r="AB208" s="162"/>
      <c r="AC208" s="162"/>
      <c r="AD208" s="162"/>
      <c r="AE208" s="162"/>
      <c r="AF208" s="162"/>
      <c r="AG208" s="162" t="s">
        <v>131</v>
      </c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</row>
    <row r="209" spans="1:60" outlineLevel="1" x14ac:dyDescent="0.25">
      <c r="A209" s="185">
        <v>80</v>
      </c>
      <c r="B209" s="186" t="s">
        <v>358</v>
      </c>
      <c r="C209" s="194" t="s">
        <v>359</v>
      </c>
      <c r="D209" s="187" t="s">
        <v>136</v>
      </c>
      <c r="E209" s="188">
        <v>1</v>
      </c>
      <c r="F209" s="189"/>
      <c r="G209" s="190">
        <f>ROUND(E209*F209,2)</f>
        <v>0</v>
      </c>
      <c r="H209" s="167">
        <v>2038.95</v>
      </c>
      <c r="I209" s="167">
        <f>ROUND(E209*H209,2)</f>
        <v>2038.95</v>
      </c>
      <c r="J209" s="167">
        <v>236.05</v>
      </c>
      <c r="K209" s="167">
        <f>ROUND(E209*J209,2)</f>
        <v>236.05</v>
      </c>
      <c r="L209" s="167">
        <v>21</v>
      </c>
      <c r="M209" s="167">
        <f>G209*(1+L209/100)</f>
        <v>0</v>
      </c>
      <c r="N209" s="167">
        <v>8.4999999999999995E-4</v>
      </c>
      <c r="O209" s="167">
        <f>ROUND(E209*N209,2)</f>
        <v>0</v>
      </c>
      <c r="P209" s="167">
        <v>0</v>
      </c>
      <c r="Q209" s="167">
        <f>ROUND(E209*P209,2)</f>
        <v>0</v>
      </c>
      <c r="R209" s="167"/>
      <c r="S209" s="167" t="s">
        <v>129</v>
      </c>
      <c r="T209" s="167" t="s">
        <v>142</v>
      </c>
      <c r="U209" s="167">
        <v>0.48499999999999999</v>
      </c>
      <c r="V209" s="167">
        <f>ROUND(E209*U209,2)</f>
        <v>0.49</v>
      </c>
      <c r="W209" s="167"/>
      <c r="X209" s="167" t="s">
        <v>130</v>
      </c>
      <c r="Y209" s="162"/>
      <c r="Z209" s="162"/>
      <c r="AA209" s="162"/>
      <c r="AB209" s="162"/>
      <c r="AC209" s="162"/>
      <c r="AD209" s="162"/>
      <c r="AE209" s="162"/>
      <c r="AF209" s="162"/>
      <c r="AG209" s="162" t="s">
        <v>131</v>
      </c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</row>
    <row r="210" spans="1:60" outlineLevel="1" x14ac:dyDescent="0.25">
      <c r="A210" s="185">
        <v>81</v>
      </c>
      <c r="B210" s="186" t="s">
        <v>360</v>
      </c>
      <c r="C210" s="194" t="s">
        <v>361</v>
      </c>
      <c r="D210" s="187" t="s">
        <v>136</v>
      </c>
      <c r="E210" s="188">
        <v>2</v>
      </c>
      <c r="F210" s="189"/>
      <c r="G210" s="190">
        <f>ROUND(E210*F210,2)</f>
        <v>0</v>
      </c>
      <c r="H210" s="167">
        <v>7.11</v>
      </c>
      <c r="I210" s="167">
        <f>ROUND(E210*H210,2)</f>
        <v>14.22</v>
      </c>
      <c r="J210" s="167">
        <v>224.39</v>
      </c>
      <c r="K210" s="167">
        <f>ROUND(E210*J210,2)</f>
        <v>448.78</v>
      </c>
      <c r="L210" s="167">
        <v>21</v>
      </c>
      <c r="M210" s="167">
        <f>G210*(1+L210/100)</f>
        <v>0</v>
      </c>
      <c r="N210" s="167">
        <v>4.0000000000000003E-5</v>
      </c>
      <c r="O210" s="167">
        <f>ROUND(E210*N210,2)</f>
        <v>0</v>
      </c>
      <c r="P210" s="167">
        <v>0</v>
      </c>
      <c r="Q210" s="167">
        <f>ROUND(E210*P210,2)</f>
        <v>0</v>
      </c>
      <c r="R210" s="167"/>
      <c r="S210" s="167" t="s">
        <v>129</v>
      </c>
      <c r="T210" s="167" t="s">
        <v>129</v>
      </c>
      <c r="U210" s="167">
        <v>0.44500000000000001</v>
      </c>
      <c r="V210" s="167">
        <f>ROUND(E210*U210,2)</f>
        <v>0.89</v>
      </c>
      <c r="W210" s="167"/>
      <c r="X210" s="167" t="s">
        <v>130</v>
      </c>
      <c r="Y210" s="162"/>
      <c r="Z210" s="162"/>
      <c r="AA210" s="162"/>
      <c r="AB210" s="162"/>
      <c r="AC210" s="162"/>
      <c r="AD210" s="162"/>
      <c r="AE210" s="162"/>
      <c r="AF210" s="162"/>
      <c r="AG210" s="162" t="s">
        <v>131</v>
      </c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</row>
    <row r="211" spans="1:60" outlineLevel="1" x14ac:dyDescent="0.25">
      <c r="A211" s="185">
        <v>82</v>
      </c>
      <c r="B211" s="186" t="s">
        <v>362</v>
      </c>
      <c r="C211" s="194" t="s">
        <v>363</v>
      </c>
      <c r="D211" s="187" t="s">
        <v>323</v>
      </c>
      <c r="E211" s="188">
        <v>2</v>
      </c>
      <c r="F211" s="189"/>
      <c r="G211" s="190">
        <f>ROUND(E211*F211,2)</f>
        <v>0</v>
      </c>
      <c r="H211" s="167">
        <v>0</v>
      </c>
      <c r="I211" s="167">
        <f>ROUND(E211*H211,2)</f>
        <v>0</v>
      </c>
      <c r="J211" s="167">
        <v>86</v>
      </c>
      <c r="K211" s="167">
        <f>ROUND(E211*J211,2)</f>
        <v>172</v>
      </c>
      <c r="L211" s="167">
        <v>21</v>
      </c>
      <c r="M211" s="167">
        <f>G211*(1+L211/100)</f>
        <v>0</v>
      </c>
      <c r="N211" s="167">
        <v>0</v>
      </c>
      <c r="O211" s="167">
        <f>ROUND(E211*N211,2)</f>
        <v>0</v>
      </c>
      <c r="P211" s="167">
        <v>1.56E-3</v>
      </c>
      <c r="Q211" s="167">
        <f>ROUND(E211*P211,2)</f>
        <v>0</v>
      </c>
      <c r="R211" s="167"/>
      <c r="S211" s="167" t="s">
        <v>129</v>
      </c>
      <c r="T211" s="167" t="s">
        <v>159</v>
      </c>
      <c r="U211" s="167">
        <v>0.217</v>
      </c>
      <c r="V211" s="167">
        <f>ROUND(E211*U211,2)</f>
        <v>0.43</v>
      </c>
      <c r="W211" s="167"/>
      <c r="X211" s="167" t="s">
        <v>130</v>
      </c>
      <c r="Y211" s="162"/>
      <c r="Z211" s="162"/>
      <c r="AA211" s="162"/>
      <c r="AB211" s="162"/>
      <c r="AC211" s="162"/>
      <c r="AD211" s="162"/>
      <c r="AE211" s="162"/>
      <c r="AF211" s="162"/>
      <c r="AG211" s="162" t="s">
        <v>131</v>
      </c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</row>
    <row r="212" spans="1:60" outlineLevel="1" x14ac:dyDescent="0.25">
      <c r="A212" s="185">
        <v>83</v>
      </c>
      <c r="B212" s="186" t="s">
        <v>364</v>
      </c>
      <c r="C212" s="194" t="s">
        <v>365</v>
      </c>
      <c r="D212" s="187" t="s">
        <v>323</v>
      </c>
      <c r="E212" s="188">
        <v>1</v>
      </c>
      <c r="F212" s="189"/>
      <c r="G212" s="190">
        <f>ROUND(E212*F212,2)</f>
        <v>0</v>
      </c>
      <c r="H212" s="167">
        <v>0</v>
      </c>
      <c r="I212" s="167">
        <f>ROUND(E212*H212,2)</f>
        <v>0</v>
      </c>
      <c r="J212" s="167">
        <v>87.9</v>
      </c>
      <c r="K212" s="167">
        <f>ROUND(E212*J212,2)</f>
        <v>87.9</v>
      </c>
      <c r="L212" s="167">
        <v>21</v>
      </c>
      <c r="M212" s="167">
        <f>G212*(1+L212/100)</f>
        <v>0</v>
      </c>
      <c r="N212" s="167">
        <v>0</v>
      </c>
      <c r="O212" s="167">
        <f>ROUND(E212*N212,2)</f>
        <v>0</v>
      </c>
      <c r="P212" s="167">
        <v>8.5999999999999998E-4</v>
      </c>
      <c r="Q212" s="167">
        <f>ROUND(E212*P212,2)</f>
        <v>0</v>
      </c>
      <c r="R212" s="167"/>
      <c r="S212" s="167" t="s">
        <v>129</v>
      </c>
      <c r="T212" s="167" t="s">
        <v>129</v>
      </c>
      <c r="U212" s="167">
        <v>0.222</v>
      </c>
      <c r="V212" s="167">
        <f>ROUND(E212*U212,2)</f>
        <v>0.22</v>
      </c>
      <c r="W212" s="167"/>
      <c r="X212" s="167" t="s">
        <v>130</v>
      </c>
      <c r="Y212" s="162"/>
      <c r="Z212" s="162"/>
      <c r="AA212" s="162"/>
      <c r="AB212" s="162"/>
      <c r="AC212" s="162"/>
      <c r="AD212" s="162"/>
      <c r="AE212" s="162"/>
      <c r="AF212" s="162"/>
      <c r="AG212" s="162" t="s">
        <v>131</v>
      </c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</row>
    <row r="213" spans="1:60" ht="20.399999999999999" outlineLevel="1" x14ac:dyDescent="0.25">
      <c r="A213" s="185">
        <v>84</v>
      </c>
      <c r="B213" s="186" t="s">
        <v>366</v>
      </c>
      <c r="C213" s="194" t="s">
        <v>367</v>
      </c>
      <c r="D213" s="187" t="s">
        <v>136</v>
      </c>
      <c r="E213" s="188">
        <v>1</v>
      </c>
      <c r="F213" s="189"/>
      <c r="G213" s="190">
        <f>ROUND(E213*F213,2)</f>
        <v>0</v>
      </c>
      <c r="H213" s="167">
        <v>433.94</v>
      </c>
      <c r="I213" s="167">
        <f>ROUND(E213*H213,2)</f>
        <v>433.94</v>
      </c>
      <c r="J213" s="167">
        <v>126.06</v>
      </c>
      <c r="K213" s="167">
        <f>ROUND(E213*J213,2)</f>
        <v>126.06</v>
      </c>
      <c r="L213" s="167">
        <v>21</v>
      </c>
      <c r="M213" s="167">
        <f>G213*(1+L213/100)</f>
        <v>0</v>
      </c>
      <c r="N213" s="167">
        <v>2.0000000000000001E-4</v>
      </c>
      <c r="O213" s="167">
        <f>ROUND(E213*N213,2)</f>
        <v>0</v>
      </c>
      <c r="P213" s="167">
        <v>0</v>
      </c>
      <c r="Q213" s="167">
        <f>ROUND(E213*P213,2)</f>
        <v>0</v>
      </c>
      <c r="R213" s="167"/>
      <c r="S213" s="167" t="s">
        <v>129</v>
      </c>
      <c r="T213" s="167" t="s">
        <v>159</v>
      </c>
      <c r="U213" s="167">
        <v>0.246</v>
      </c>
      <c r="V213" s="167">
        <f>ROUND(E213*U213,2)</f>
        <v>0.25</v>
      </c>
      <c r="W213" s="167"/>
      <c r="X213" s="167" t="s">
        <v>130</v>
      </c>
      <c r="Y213" s="162"/>
      <c r="Z213" s="162"/>
      <c r="AA213" s="162"/>
      <c r="AB213" s="162"/>
      <c r="AC213" s="162"/>
      <c r="AD213" s="162"/>
      <c r="AE213" s="162"/>
      <c r="AF213" s="162"/>
      <c r="AG213" s="162" t="s">
        <v>131</v>
      </c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162"/>
      <c r="AZ213" s="162"/>
      <c r="BA213" s="162"/>
      <c r="BB213" s="162"/>
      <c r="BC213" s="162"/>
      <c r="BD213" s="162"/>
      <c r="BE213" s="162"/>
      <c r="BF213" s="162"/>
      <c r="BG213" s="162"/>
      <c r="BH213" s="162"/>
    </row>
    <row r="214" spans="1:60" ht="20.399999999999999" outlineLevel="1" x14ac:dyDescent="0.25">
      <c r="A214" s="185">
        <v>85</v>
      </c>
      <c r="B214" s="186" t="s">
        <v>368</v>
      </c>
      <c r="C214" s="194" t="s">
        <v>369</v>
      </c>
      <c r="D214" s="187" t="s">
        <v>136</v>
      </c>
      <c r="E214" s="188">
        <v>1</v>
      </c>
      <c r="F214" s="189"/>
      <c r="G214" s="190">
        <f>ROUND(E214*F214,2)</f>
        <v>0</v>
      </c>
      <c r="H214" s="167">
        <v>308.99</v>
      </c>
      <c r="I214" s="167">
        <f>ROUND(E214*H214,2)</f>
        <v>308.99</v>
      </c>
      <c r="J214" s="167">
        <v>124.01</v>
      </c>
      <c r="K214" s="167">
        <f>ROUND(E214*J214,2)</f>
        <v>124.01</v>
      </c>
      <c r="L214" s="167">
        <v>21</v>
      </c>
      <c r="M214" s="167">
        <f>G214*(1+L214/100)</f>
        <v>0</v>
      </c>
      <c r="N214" s="167">
        <v>9.0000000000000006E-5</v>
      </c>
      <c r="O214" s="167">
        <f>ROUND(E214*N214,2)</f>
        <v>0</v>
      </c>
      <c r="P214" s="167">
        <v>0</v>
      </c>
      <c r="Q214" s="167">
        <f>ROUND(E214*P214,2)</f>
        <v>0</v>
      </c>
      <c r="R214" s="167"/>
      <c r="S214" s="167" t="s">
        <v>129</v>
      </c>
      <c r="T214" s="167" t="s">
        <v>129</v>
      </c>
      <c r="U214" s="167">
        <v>0.246</v>
      </c>
      <c r="V214" s="167">
        <f>ROUND(E214*U214,2)</f>
        <v>0.25</v>
      </c>
      <c r="W214" s="167"/>
      <c r="X214" s="167" t="s">
        <v>130</v>
      </c>
      <c r="Y214" s="162"/>
      <c r="Z214" s="162"/>
      <c r="AA214" s="162"/>
      <c r="AB214" s="162"/>
      <c r="AC214" s="162"/>
      <c r="AD214" s="162"/>
      <c r="AE214" s="162"/>
      <c r="AF214" s="162"/>
      <c r="AG214" s="162" t="s">
        <v>131</v>
      </c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162"/>
      <c r="AZ214" s="162"/>
      <c r="BA214" s="162"/>
      <c r="BB214" s="162"/>
      <c r="BC214" s="162"/>
      <c r="BD214" s="162"/>
      <c r="BE214" s="162"/>
      <c r="BF214" s="162"/>
      <c r="BG214" s="162"/>
      <c r="BH214" s="162"/>
    </row>
    <row r="215" spans="1:60" outlineLevel="1" x14ac:dyDescent="0.25">
      <c r="A215" s="185">
        <v>86</v>
      </c>
      <c r="B215" s="186" t="s">
        <v>370</v>
      </c>
      <c r="C215" s="194" t="s">
        <v>371</v>
      </c>
      <c r="D215" s="187" t="s">
        <v>136</v>
      </c>
      <c r="E215" s="188">
        <v>1</v>
      </c>
      <c r="F215" s="189"/>
      <c r="G215" s="190">
        <f>ROUND(E215*F215,2)</f>
        <v>0</v>
      </c>
      <c r="H215" s="167">
        <v>353.7</v>
      </c>
      <c r="I215" s="167">
        <f>ROUND(E215*H215,2)</f>
        <v>353.7</v>
      </c>
      <c r="J215" s="167">
        <v>128.80000000000001</v>
      </c>
      <c r="K215" s="167">
        <f>ROUND(E215*J215,2)</f>
        <v>128.80000000000001</v>
      </c>
      <c r="L215" s="167">
        <v>21</v>
      </c>
      <c r="M215" s="167">
        <f>G215*(1+L215/100)</f>
        <v>0</v>
      </c>
      <c r="N215" s="167">
        <v>2.5999999999999998E-4</v>
      </c>
      <c r="O215" s="167">
        <f>ROUND(E215*N215,2)</f>
        <v>0</v>
      </c>
      <c r="P215" s="167">
        <v>0</v>
      </c>
      <c r="Q215" s="167">
        <f>ROUND(E215*P215,2)</f>
        <v>0</v>
      </c>
      <c r="R215" s="167"/>
      <c r="S215" s="167" t="s">
        <v>129</v>
      </c>
      <c r="T215" s="167" t="s">
        <v>159</v>
      </c>
      <c r="U215" s="167">
        <v>0.246</v>
      </c>
      <c r="V215" s="167">
        <f>ROUND(E215*U215,2)</f>
        <v>0.25</v>
      </c>
      <c r="W215" s="167"/>
      <c r="X215" s="167" t="s">
        <v>130</v>
      </c>
      <c r="Y215" s="162"/>
      <c r="Z215" s="162"/>
      <c r="AA215" s="162"/>
      <c r="AB215" s="162"/>
      <c r="AC215" s="162"/>
      <c r="AD215" s="162"/>
      <c r="AE215" s="162"/>
      <c r="AF215" s="162"/>
      <c r="AG215" s="162" t="s">
        <v>131</v>
      </c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162"/>
      <c r="AZ215" s="162"/>
      <c r="BA215" s="162"/>
      <c r="BB215" s="162"/>
      <c r="BC215" s="162"/>
      <c r="BD215" s="162"/>
      <c r="BE215" s="162"/>
      <c r="BF215" s="162"/>
      <c r="BG215" s="162"/>
      <c r="BH215" s="162"/>
    </row>
    <row r="216" spans="1:60" outlineLevel="1" x14ac:dyDescent="0.25">
      <c r="A216" s="185">
        <v>87</v>
      </c>
      <c r="B216" s="186" t="s">
        <v>372</v>
      </c>
      <c r="C216" s="194" t="s">
        <v>373</v>
      </c>
      <c r="D216" s="187" t="s">
        <v>136</v>
      </c>
      <c r="E216" s="188">
        <v>1</v>
      </c>
      <c r="F216" s="189"/>
      <c r="G216" s="190">
        <f>ROUND(E216*F216,2)</f>
        <v>0</v>
      </c>
      <c r="H216" s="167">
        <v>241.71</v>
      </c>
      <c r="I216" s="167">
        <f>ROUND(E216*H216,2)</f>
        <v>241.71</v>
      </c>
      <c r="J216" s="167">
        <v>125.79</v>
      </c>
      <c r="K216" s="167">
        <f>ROUND(E216*J216,2)</f>
        <v>125.79</v>
      </c>
      <c r="L216" s="167">
        <v>21</v>
      </c>
      <c r="M216" s="167">
        <f>G216*(1+L216/100)</f>
        <v>0</v>
      </c>
      <c r="N216" s="167">
        <v>2.0000000000000001E-4</v>
      </c>
      <c r="O216" s="167">
        <f>ROUND(E216*N216,2)</f>
        <v>0</v>
      </c>
      <c r="P216" s="167">
        <v>0</v>
      </c>
      <c r="Q216" s="167">
        <f>ROUND(E216*P216,2)</f>
        <v>0</v>
      </c>
      <c r="R216" s="167"/>
      <c r="S216" s="167" t="s">
        <v>129</v>
      </c>
      <c r="T216" s="167" t="s">
        <v>159</v>
      </c>
      <c r="U216" s="167">
        <v>0.246</v>
      </c>
      <c r="V216" s="167">
        <f>ROUND(E216*U216,2)</f>
        <v>0.25</v>
      </c>
      <c r="W216" s="167"/>
      <c r="X216" s="167" t="s">
        <v>130</v>
      </c>
      <c r="Y216" s="162"/>
      <c r="Z216" s="162"/>
      <c r="AA216" s="162"/>
      <c r="AB216" s="162"/>
      <c r="AC216" s="162"/>
      <c r="AD216" s="162"/>
      <c r="AE216" s="162"/>
      <c r="AF216" s="162"/>
      <c r="AG216" s="162" t="s">
        <v>131</v>
      </c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162"/>
      <c r="AZ216" s="162"/>
      <c r="BA216" s="162"/>
      <c r="BB216" s="162"/>
      <c r="BC216" s="162"/>
      <c r="BD216" s="162"/>
      <c r="BE216" s="162"/>
      <c r="BF216" s="162"/>
      <c r="BG216" s="162"/>
      <c r="BH216" s="162"/>
    </row>
    <row r="217" spans="1:60" outlineLevel="1" x14ac:dyDescent="0.25">
      <c r="A217" s="185">
        <v>88</v>
      </c>
      <c r="B217" s="186" t="s">
        <v>374</v>
      </c>
      <c r="C217" s="194" t="s">
        <v>375</v>
      </c>
      <c r="D217" s="187" t="s">
        <v>136</v>
      </c>
      <c r="E217" s="188">
        <v>1</v>
      </c>
      <c r="F217" s="189"/>
      <c r="G217" s="190">
        <f>ROUND(E217*F217,2)</f>
        <v>0</v>
      </c>
      <c r="H217" s="167">
        <v>2306.71</v>
      </c>
      <c r="I217" s="167">
        <f>ROUND(E217*H217,2)</f>
        <v>2306.71</v>
      </c>
      <c r="J217" s="167">
        <v>318.29000000000002</v>
      </c>
      <c r="K217" s="167">
        <f>ROUND(E217*J217,2)</f>
        <v>318.29000000000002</v>
      </c>
      <c r="L217" s="167">
        <v>21</v>
      </c>
      <c r="M217" s="167">
        <f>G217*(1+L217/100)</f>
        <v>0</v>
      </c>
      <c r="N217" s="167">
        <v>4.453E-2</v>
      </c>
      <c r="O217" s="167">
        <f>ROUND(E217*N217,2)</f>
        <v>0.04</v>
      </c>
      <c r="P217" s="167">
        <v>4.2529999999999998E-2</v>
      </c>
      <c r="Q217" s="167">
        <f>ROUND(E217*P217,2)</f>
        <v>0.04</v>
      </c>
      <c r="R217" s="167"/>
      <c r="S217" s="167" t="s">
        <v>129</v>
      </c>
      <c r="T217" s="167" t="s">
        <v>142</v>
      </c>
      <c r="U217" s="167">
        <v>0.65400000000000003</v>
      </c>
      <c r="V217" s="167">
        <f>ROUND(E217*U217,2)</f>
        <v>0.65</v>
      </c>
      <c r="W217" s="167"/>
      <c r="X217" s="167" t="s">
        <v>130</v>
      </c>
      <c r="Y217" s="162"/>
      <c r="Z217" s="162"/>
      <c r="AA217" s="162"/>
      <c r="AB217" s="162"/>
      <c r="AC217" s="162"/>
      <c r="AD217" s="162"/>
      <c r="AE217" s="162"/>
      <c r="AF217" s="162"/>
      <c r="AG217" s="162" t="s">
        <v>131</v>
      </c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162"/>
      <c r="AZ217" s="162"/>
      <c r="BA217" s="162"/>
      <c r="BB217" s="162"/>
      <c r="BC217" s="162"/>
      <c r="BD217" s="162"/>
      <c r="BE217" s="162"/>
      <c r="BF217" s="162"/>
      <c r="BG217" s="162"/>
      <c r="BH217" s="162"/>
    </row>
    <row r="218" spans="1:60" outlineLevel="1" x14ac:dyDescent="0.25">
      <c r="A218" s="179">
        <v>89</v>
      </c>
      <c r="B218" s="180" t="s">
        <v>376</v>
      </c>
      <c r="C218" s="192" t="s">
        <v>377</v>
      </c>
      <c r="D218" s="181" t="s">
        <v>141</v>
      </c>
      <c r="E218" s="182">
        <v>0.24</v>
      </c>
      <c r="F218" s="183"/>
      <c r="G218" s="184">
        <f>ROUND(E218*F218,2)</f>
        <v>0</v>
      </c>
      <c r="H218" s="167">
        <v>29.26</v>
      </c>
      <c r="I218" s="167">
        <f>ROUND(E218*H218,2)</f>
        <v>7.02</v>
      </c>
      <c r="J218" s="167">
        <v>1076.74</v>
      </c>
      <c r="K218" s="167">
        <f>ROUND(E218*J218,2)</f>
        <v>258.42</v>
      </c>
      <c r="L218" s="167">
        <v>21</v>
      </c>
      <c r="M218" s="167">
        <f>G218*(1+L218/100)</f>
        <v>0</v>
      </c>
      <c r="N218" s="167">
        <v>8.0000000000000007E-5</v>
      </c>
      <c r="O218" s="167">
        <f>ROUND(E218*N218,2)</f>
        <v>0</v>
      </c>
      <c r="P218" s="167">
        <v>0</v>
      </c>
      <c r="Q218" s="167">
        <f>ROUND(E218*P218,2)</f>
        <v>0</v>
      </c>
      <c r="R218" s="167"/>
      <c r="S218" s="167" t="s">
        <v>129</v>
      </c>
      <c r="T218" s="167" t="s">
        <v>159</v>
      </c>
      <c r="U218" s="167">
        <v>2.1</v>
      </c>
      <c r="V218" s="167">
        <f>ROUND(E218*U218,2)</f>
        <v>0.5</v>
      </c>
      <c r="W218" s="167"/>
      <c r="X218" s="167" t="s">
        <v>130</v>
      </c>
      <c r="Y218" s="162"/>
      <c r="Z218" s="162"/>
      <c r="AA218" s="162"/>
      <c r="AB218" s="162"/>
      <c r="AC218" s="162"/>
      <c r="AD218" s="162"/>
      <c r="AE218" s="162"/>
      <c r="AF218" s="162"/>
      <c r="AG218" s="162" t="s">
        <v>131</v>
      </c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162"/>
      <c r="AZ218" s="162"/>
      <c r="BA218" s="162"/>
      <c r="BB218" s="162"/>
      <c r="BC218" s="162"/>
      <c r="BD218" s="162"/>
      <c r="BE218" s="162"/>
      <c r="BF218" s="162"/>
      <c r="BG218" s="162"/>
      <c r="BH218" s="162"/>
    </row>
    <row r="219" spans="1:60" outlineLevel="1" x14ac:dyDescent="0.25">
      <c r="A219" s="165"/>
      <c r="B219" s="166"/>
      <c r="C219" s="193" t="s">
        <v>378</v>
      </c>
      <c r="D219" s="168"/>
      <c r="E219" s="169">
        <v>0.24</v>
      </c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2"/>
      <c r="Z219" s="162"/>
      <c r="AA219" s="162"/>
      <c r="AB219" s="162"/>
      <c r="AC219" s="162"/>
      <c r="AD219" s="162"/>
      <c r="AE219" s="162"/>
      <c r="AF219" s="162"/>
      <c r="AG219" s="162" t="s">
        <v>133</v>
      </c>
      <c r="AH219" s="162">
        <v>0</v>
      </c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162"/>
      <c r="AZ219" s="162"/>
      <c r="BA219" s="162"/>
      <c r="BB219" s="162"/>
      <c r="BC219" s="162"/>
      <c r="BD219" s="162"/>
      <c r="BE219" s="162"/>
      <c r="BF219" s="162"/>
      <c r="BG219" s="162"/>
      <c r="BH219" s="162"/>
    </row>
    <row r="220" spans="1:60" ht="20.399999999999999" outlineLevel="1" x14ac:dyDescent="0.25">
      <c r="A220" s="185">
        <v>90</v>
      </c>
      <c r="B220" s="186" t="s">
        <v>379</v>
      </c>
      <c r="C220" s="194" t="s">
        <v>380</v>
      </c>
      <c r="D220" s="187" t="s">
        <v>136</v>
      </c>
      <c r="E220" s="188">
        <v>1</v>
      </c>
      <c r="F220" s="189"/>
      <c r="G220" s="190">
        <f>ROUND(E220*F220,2)</f>
        <v>0</v>
      </c>
      <c r="H220" s="167">
        <v>1073</v>
      </c>
      <c r="I220" s="167">
        <f>ROUND(E220*H220,2)</f>
        <v>1073</v>
      </c>
      <c r="J220" s="167">
        <v>0</v>
      </c>
      <c r="K220" s="167">
        <f>ROUND(E220*J220,2)</f>
        <v>0</v>
      </c>
      <c r="L220" s="167">
        <v>21</v>
      </c>
      <c r="M220" s="167">
        <f>G220*(1+L220/100)</f>
        <v>0</v>
      </c>
      <c r="N220" s="167">
        <v>1.2999999999999999E-2</v>
      </c>
      <c r="O220" s="167">
        <f>ROUND(E220*N220,2)</f>
        <v>0.01</v>
      </c>
      <c r="P220" s="167">
        <v>0</v>
      </c>
      <c r="Q220" s="167">
        <f>ROUND(E220*P220,2)</f>
        <v>0</v>
      </c>
      <c r="R220" s="167"/>
      <c r="S220" s="167" t="s">
        <v>129</v>
      </c>
      <c r="T220" s="167" t="s">
        <v>129</v>
      </c>
      <c r="U220" s="167">
        <v>0</v>
      </c>
      <c r="V220" s="167">
        <f>ROUND(E220*U220,2)</f>
        <v>0</v>
      </c>
      <c r="W220" s="167"/>
      <c r="X220" s="167" t="s">
        <v>167</v>
      </c>
      <c r="Y220" s="162"/>
      <c r="Z220" s="162"/>
      <c r="AA220" s="162"/>
      <c r="AB220" s="162"/>
      <c r="AC220" s="162"/>
      <c r="AD220" s="162"/>
      <c r="AE220" s="162"/>
      <c r="AF220" s="162"/>
      <c r="AG220" s="162" t="s">
        <v>381</v>
      </c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162"/>
      <c r="AZ220" s="162"/>
      <c r="BA220" s="162"/>
      <c r="BB220" s="162"/>
      <c r="BC220" s="162"/>
      <c r="BD220" s="162"/>
      <c r="BE220" s="162"/>
      <c r="BF220" s="162"/>
      <c r="BG220" s="162"/>
      <c r="BH220" s="162"/>
    </row>
    <row r="221" spans="1:60" outlineLevel="1" x14ac:dyDescent="0.25">
      <c r="A221" s="185">
        <v>91</v>
      </c>
      <c r="B221" s="186" t="s">
        <v>382</v>
      </c>
      <c r="C221" s="194" t="s">
        <v>383</v>
      </c>
      <c r="D221" s="187" t="s">
        <v>136</v>
      </c>
      <c r="E221" s="188">
        <v>2</v>
      </c>
      <c r="F221" s="189"/>
      <c r="G221" s="190">
        <f>ROUND(E221*F221,2)</f>
        <v>0</v>
      </c>
      <c r="H221" s="167">
        <v>345</v>
      </c>
      <c r="I221" s="167">
        <f>ROUND(E221*H221,2)</f>
        <v>690</v>
      </c>
      <c r="J221" s="167">
        <v>0</v>
      </c>
      <c r="K221" s="167">
        <f>ROUND(E221*J221,2)</f>
        <v>0</v>
      </c>
      <c r="L221" s="167">
        <v>21</v>
      </c>
      <c r="M221" s="167">
        <f>G221*(1+L221/100)</f>
        <v>0</v>
      </c>
      <c r="N221" s="167">
        <v>8.9999999999999998E-4</v>
      </c>
      <c r="O221" s="167">
        <f>ROUND(E221*N221,2)</f>
        <v>0</v>
      </c>
      <c r="P221" s="167">
        <v>0</v>
      </c>
      <c r="Q221" s="167">
        <f>ROUND(E221*P221,2)</f>
        <v>0</v>
      </c>
      <c r="R221" s="167"/>
      <c r="S221" s="167" t="s">
        <v>158</v>
      </c>
      <c r="T221" s="167" t="s">
        <v>159</v>
      </c>
      <c r="U221" s="167">
        <v>0</v>
      </c>
      <c r="V221" s="167">
        <f>ROUND(E221*U221,2)</f>
        <v>0</v>
      </c>
      <c r="W221" s="167"/>
      <c r="X221" s="167" t="s">
        <v>160</v>
      </c>
      <c r="Y221" s="162"/>
      <c r="Z221" s="162"/>
      <c r="AA221" s="162"/>
      <c r="AB221" s="162"/>
      <c r="AC221" s="162"/>
      <c r="AD221" s="162"/>
      <c r="AE221" s="162"/>
      <c r="AF221" s="162"/>
      <c r="AG221" s="162" t="s">
        <v>161</v>
      </c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162"/>
      <c r="AZ221" s="162"/>
      <c r="BA221" s="162"/>
      <c r="BB221" s="162"/>
      <c r="BC221" s="162"/>
      <c r="BD221" s="162"/>
      <c r="BE221" s="162"/>
      <c r="BF221" s="162"/>
      <c r="BG221" s="162"/>
      <c r="BH221" s="162"/>
    </row>
    <row r="222" spans="1:60" ht="20.399999999999999" outlineLevel="1" x14ac:dyDescent="0.25">
      <c r="A222" s="185">
        <v>92</v>
      </c>
      <c r="B222" s="186" t="s">
        <v>384</v>
      </c>
      <c r="C222" s="194" t="s">
        <v>385</v>
      </c>
      <c r="D222" s="187" t="s">
        <v>136</v>
      </c>
      <c r="E222" s="188">
        <v>1</v>
      </c>
      <c r="F222" s="189"/>
      <c r="G222" s="190">
        <f>ROUND(E222*F222,2)</f>
        <v>0</v>
      </c>
      <c r="H222" s="167">
        <v>1140</v>
      </c>
      <c r="I222" s="167">
        <f>ROUND(E222*H222,2)</f>
        <v>1140</v>
      </c>
      <c r="J222" s="167">
        <v>0</v>
      </c>
      <c r="K222" s="167">
        <f>ROUND(E222*J222,2)</f>
        <v>0</v>
      </c>
      <c r="L222" s="167">
        <v>21</v>
      </c>
      <c r="M222" s="167">
        <f>G222*(1+L222/100)</f>
        <v>0</v>
      </c>
      <c r="N222" s="167">
        <v>8.0000000000000004E-4</v>
      </c>
      <c r="O222" s="167">
        <f>ROUND(E222*N222,2)</f>
        <v>0</v>
      </c>
      <c r="P222" s="167">
        <v>0</v>
      </c>
      <c r="Q222" s="167">
        <f>ROUND(E222*P222,2)</f>
        <v>0</v>
      </c>
      <c r="R222" s="167" t="s">
        <v>164</v>
      </c>
      <c r="S222" s="167" t="s">
        <v>129</v>
      </c>
      <c r="T222" s="167" t="s">
        <v>159</v>
      </c>
      <c r="U222" s="167">
        <v>0</v>
      </c>
      <c r="V222" s="167">
        <f>ROUND(E222*U222,2)</f>
        <v>0</v>
      </c>
      <c r="W222" s="167"/>
      <c r="X222" s="167" t="s">
        <v>160</v>
      </c>
      <c r="Y222" s="162"/>
      <c r="Z222" s="162"/>
      <c r="AA222" s="162"/>
      <c r="AB222" s="162"/>
      <c r="AC222" s="162"/>
      <c r="AD222" s="162"/>
      <c r="AE222" s="162"/>
      <c r="AF222" s="162"/>
      <c r="AG222" s="162" t="s">
        <v>161</v>
      </c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162"/>
      <c r="AZ222" s="162"/>
      <c r="BA222" s="162"/>
      <c r="BB222" s="162"/>
      <c r="BC222" s="162"/>
      <c r="BD222" s="162"/>
      <c r="BE222" s="162"/>
      <c r="BF222" s="162"/>
      <c r="BG222" s="162"/>
      <c r="BH222" s="162"/>
    </row>
    <row r="223" spans="1:60" outlineLevel="1" x14ac:dyDescent="0.25">
      <c r="A223" s="185">
        <v>93</v>
      </c>
      <c r="B223" s="186" t="s">
        <v>386</v>
      </c>
      <c r="C223" s="194" t="s">
        <v>387</v>
      </c>
      <c r="D223" s="187" t="s">
        <v>136</v>
      </c>
      <c r="E223" s="188">
        <v>1</v>
      </c>
      <c r="F223" s="189"/>
      <c r="G223" s="190">
        <f>ROUND(E223*F223,2)</f>
        <v>0</v>
      </c>
      <c r="H223" s="167">
        <v>480</v>
      </c>
      <c r="I223" s="167">
        <f>ROUND(E223*H223,2)</f>
        <v>480</v>
      </c>
      <c r="J223" s="167">
        <v>0</v>
      </c>
      <c r="K223" s="167">
        <f>ROUND(E223*J223,2)</f>
        <v>0</v>
      </c>
      <c r="L223" s="167">
        <v>21</v>
      </c>
      <c r="M223" s="167">
        <f>G223*(1+L223/100)</f>
        <v>0</v>
      </c>
      <c r="N223" s="167">
        <v>2E-3</v>
      </c>
      <c r="O223" s="167">
        <f>ROUND(E223*N223,2)</f>
        <v>0</v>
      </c>
      <c r="P223" s="167">
        <v>0</v>
      </c>
      <c r="Q223" s="167">
        <f>ROUND(E223*P223,2)</f>
        <v>0</v>
      </c>
      <c r="R223" s="167"/>
      <c r="S223" s="167" t="s">
        <v>158</v>
      </c>
      <c r="T223" s="167" t="s">
        <v>159</v>
      </c>
      <c r="U223" s="167">
        <v>0</v>
      </c>
      <c r="V223" s="167">
        <f>ROUND(E223*U223,2)</f>
        <v>0</v>
      </c>
      <c r="W223" s="167"/>
      <c r="X223" s="167" t="s">
        <v>160</v>
      </c>
      <c r="Y223" s="162"/>
      <c r="Z223" s="162"/>
      <c r="AA223" s="162"/>
      <c r="AB223" s="162"/>
      <c r="AC223" s="162"/>
      <c r="AD223" s="162"/>
      <c r="AE223" s="162"/>
      <c r="AF223" s="162"/>
      <c r="AG223" s="162" t="s">
        <v>161</v>
      </c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162"/>
      <c r="AZ223" s="162"/>
      <c r="BA223" s="162"/>
      <c r="BB223" s="162"/>
      <c r="BC223" s="162"/>
      <c r="BD223" s="162"/>
      <c r="BE223" s="162"/>
      <c r="BF223" s="162"/>
      <c r="BG223" s="162"/>
      <c r="BH223" s="162"/>
    </row>
    <row r="224" spans="1:60" outlineLevel="1" x14ac:dyDescent="0.25">
      <c r="A224" s="185">
        <v>94</v>
      </c>
      <c r="B224" s="186" t="s">
        <v>388</v>
      </c>
      <c r="C224" s="194" t="s">
        <v>389</v>
      </c>
      <c r="D224" s="187" t="s">
        <v>136</v>
      </c>
      <c r="E224" s="188">
        <v>1</v>
      </c>
      <c r="F224" s="189"/>
      <c r="G224" s="190">
        <f>ROUND(E224*F224,2)</f>
        <v>0</v>
      </c>
      <c r="H224" s="167">
        <v>5850</v>
      </c>
      <c r="I224" s="167">
        <f>ROUND(E224*H224,2)</f>
        <v>5850</v>
      </c>
      <c r="J224" s="167">
        <v>0</v>
      </c>
      <c r="K224" s="167">
        <f>ROUND(E224*J224,2)</f>
        <v>0</v>
      </c>
      <c r="L224" s="167">
        <v>21</v>
      </c>
      <c r="M224" s="167">
        <f>G224*(1+L224/100)</f>
        <v>0</v>
      </c>
      <c r="N224" s="167">
        <v>4.5999999999999999E-2</v>
      </c>
      <c r="O224" s="167">
        <f>ROUND(E224*N224,2)</f>
        <v>0.05</v>
      </c>
      <c r="P224" s="167">
        <v>0</v>
      </c>
      <c r="Q224" s="167">
        <f>ROUND(E224*P224,2)</f>
        <v>0</v>
      </c>
      <c r="R224" s="167" t="s">
        <v>164</v>
      </c>
      <c r="S224" s="167" t="s">
        <v>129</v>
      </c>
      <c r="T224" s="167" t="s">
        <v>159</v>
      </c>
      <c r="U224" s="167">
        <v>0</v>
      </c>
      <c r="V224" s="167">
        <f>ROUND(E224*U224,2)</f>
        <v>0</v>
      </c>
      <c r="W224" s="167"/>
      <c r="X224" s="167" t="s">
        <v>160</v>
      </c>
      <c r="Y224" s="162"/>
      <c r="Z224" s="162"/>
      <c r="AA224" s="162"/>
      <c r="AB224" s="162"/>
      <c r="AC224" s="162"/>
      <c r="AD224" s="162"/>
      <c r="AE224" s="162"/>
      <c r="AF224" s="162"/>
      <c r="AG224" s="162" t="s">
        <v>161</v>
      </c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162"/>
      <c r="AZ224" s="162"/>
      <c r="BA224" s="162"/>
      <c r="BB224" s="162"/>
      <c r="BC224" s="162"/>
      <c r="BD224" s="162"/>
      <c r="BE224" s="162"/>
      <c r="BF224" s="162"/>
      <c r="BG224" s="162"/>
      <c r="BH224" s="162"/>
    </row>
    <row r="225" spans="1:60" outlineLevel="1" x14ac:dyDescent="0.25">
      <c r="A225" s="185">
        <v>95</v>
      </c>
      <c r="B225" s="186" t="s">
        <v>390</v>
      </c>
      <c r="C225" s="194" t="s">
        <v>391</v>
      </c>
      <c r="D225" s="187" t="s">
        <v>157</v>
      </c>
      <c r="E225" s="188">
        <v>1</v>
      </c>
      <c r="F225" s="189"/>
      <c r="G225" s="190">
        <f>ROUND(E225*F225,2)</f>
        <v>0</v>
      </c>
      <c r="H225" s="167">
        <v>850</v>
      </c>
      <c r="I225" s="167">
        <f>ROUND(E225*H225,2)</f>
        <v>850</v>
      </c>
      <c r="J225" s="167">
        <v>0</v>
      </c>
      <c r="K225" s="167">
        <f>ROUND(E225*J225,2)</f>
        <v>0</v>
      </c>
      <c r="L225" s="167">
        <v>21</v>
      </c>
      <c r="M225" s="167">
        <f>G225*(1+L225/100)</f>
        <v>0</v>
      </c>
      <c r="N225" s="167">
        <v>0.01</v>
      </c>
      <c r="O225" s="167">
        <f>ROUND(E225*N225,2)</f>
        <v>0.01</v>
      </c>
      <c r="P225" s="167">
        <v>0</v>
      </c>
      <c r="Q225" s="167">
        <f>ROUND(E225*P225,2)</f>
        <v>0</v>
      </c>
      <c r="R225" s="167" t="s">
        <v>164</v>
      </c>
      <c r="S225" s="167" t="s">
        <v>129</v>
      </c>
      <c r="T225" s="167" t="s">
        <v>159</v>
      </c>
      <c r="U225" s="167">
        <v>0</v>
      </c>
      <c r="V225" s="167">
        <f>ROUND(E225*U225,2)</f>
        <v>0</v>
      </c>
      <c r="W225" s="167"/>
      <c r="X225" s="167" t="s">
        <v>160</v>
      </c>
      <c r="Y225" s="162"/>
      <c r="Z225" s="162"/>
      <c r="AA225" s="162"/>
      <c r="AB225" s="162"/>
      <c r="AC225" s="162"/>
      <c r="AD225" s="162"/>
      <c r="AE225" s="162"/>
      <c r="AF225" s="162"/>
      <c r="AG225" s="162" t="s">
        <v>161</v>
      </c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162"/>
      <c r="AZ225" s="162"/>
      <c r="BA225" s="162"/>
      <c r="BB225" s="162"/>
      <c r="BC225" s="162"/>
      <c r="BD225" s="162"/>
      <c r="BE225" s="162"/>
      <c r="BF225" s="162"/>
      <c r="BG225" s="162"/>
      <c r="BH225" s="162"/>
    </row>
    <row r="226" spans="1:60" outlineLevel="1" x14ac:dyDescent="0.25">
      <c r="A226" s="185">
        <v>96</v>
      </c>
      <c r="B226" s="186" t="s">
        <v>392</v>
      </c>
      <c r="C226" s="194" t="s">
        <v>393</v>
      </c>
      <c r="D226" s="187" t="s">
        <v>323</v>
      </c>
      <c r="E226" s="188">
        <v>1</v>
      </c>
      <c r="F226" s="189"/>
      <c r="G226" s="190">
        <f>ROUND(E226*F226,2)</f>
        <v>0</v>
      </c>
      <c r="H226" s="167">
        <v>0</v>
      </c>
      <c r="I226" s="167">
        <f>ROUND(E226*H226,2)</f>
        <v>0</v>
      </c>
      <c r="J226" s="167">
        <v>233.5</v>
      </c>
      <c r="K226" s="167">
        <f>ROUND(E226*J226,2)</f>
        <v>233.5</v>
      </c>
      <c r="L226" s="167">
        <v>21</v>
      </c>
      <c r="M226" s="167">
        <f>G226*(1+L226/100)</f>
        <v>0</v>
      </c>
      <c r="N226" s="167">
        <v>0</v>
      </c>
      <c r="O226" s="167">
        <f>ROUND(E226*N226,2)</f>
        <v>0</v>
      </c>
      <c r="P226" s="167">
        <v>1.933E-2</v>
      </c>
      <c r="Q226" s="167">
        <f>ROUND(E226*P226,2)</f>
        <v>0.02</v>
      </c>
      <c r="R226" s="167"/>
      <c r="S226" s="167" t="s">
        <v>129</v>
      </c>
      <c r="T226" s="167" t="s">
        <v>159</v>
      </c>
      <c r="U226" s="167">
        <v>0</v>
      </c>
      <c r="V226" s="167">
        <f>ROUND(E226*U226,2)</f>
        <v>0</v>
      </c>
      <c r="W226" s="167"/>
      <c r="X226" s="167" t="s">
        <v>167</v>
      </c>
      <c r="Y226" s="162"/>
      <c r="Z226" s="162"/>
      <c r="AA226" s="162"/>
      <c r="AB226" s="162"/>
      <c r="AC226" s="162"/>
      <c r="AD226" s="162"/>
      <c r="AE226" s="162"/>
      <c r="AF226" s="162"/>
      <c r="AG226" s="162" t="s">
        <v>168</v>
      </c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162"/>
      <c r="AZ226" s="162"/>
      <c r="BA226" s="162"/>
      <c r="BB226" s="162"/>
      <c r="BC226" s="162"/>
      <c r="BD226" s="162"/>
      <c r="BE226" s="162"/>
      <c r="BF226" s="162"/>
      <c r="BG226" s="162"/>
      <c r="BH226" s="162"/>
    </row>
    <row r="227" spans="1:60" outlineLevel="1" x14ac:dyDescent="0.25">
      <c r="A227" s="185">
        <v>97</v>
      </c>
      <c r="B227" s="186" t="s">
        <v>394</v>
      </c>
      <c r="C227" s="194" t="s">
        <v>395</v>
      </c>
      <c r="D227" s="187" t="s">
        <v>323</v>
      </c>
      <c r="E227" s="188">
        <v>1</v>
      </c>
      <c r="F227" s="189"/>
      <c r="G227" s="190">
        <f>ROUND(E227*F227,2)</f>
        <v>0</v>
      </c>
      <c r="H227" s="167">
        <v>0</v>
      </c>
      <c r="I227" s="167">
        <f>ROUND(E227*H227,2)</f>
        <v>0</v>
      </c>
      <c r="J227" s="167">
        <v>151.5</v>
      </c>
      <c r="K227" s="167">
        <f>ROUND(E227*J227,2)</f>
        <v>151.5</v>
      </c>
      <c r="L227" s="167">
        <v>21</v>
      </c>
      <c r="M227" s="167">
        <f>G227*(1+L227/100)</f>
        <v>0</v>
      </c>
      <c r="N227" s="167">
        <v>0</v>
      </c>
      <c r="O227" s="167">
        <f>ROUND(E227*N227,2)</f>
        <v>0</v>
      </c>
      <c r="P227" s="167">
        <v>1.9460000000000002E-2</v>
      </c>
      <c r="Q227" s="167">
        <f>ROUND(E227*P227,2)</f>
        <v>0.02</v>
      </c>
      <c r="R227" s="167"/>
      <c r="S227" s="167" t="s">
        <v>129</v>
      </c>
      <c r="T227" s="167" t="s">
        <v>129</v>
      </c>
      <c r="U227" s="167">
        <v>0</v>
      </c>
      <c r="V227" s="167">
        <f>ROUND(E227*U227,2)</f>
        <v>0</v>
      </c>
      <c r="W227" s="167"/>
      <c r="X227" s="167" t="s">
        <v>167</v>
      </c>
      <c r="Y227" s="162"/>
      <c r="Z227" s="162"/>
      <c r="AA227" s="162"/>
      <c r="AB227" s="162"/>
      <c r="AC227" s="162"/>
      <c r="AD227" s="162"/>
      <c r="AE227" s="162"/>
      <c r="AF227" s="162"/>
      <c r="AG227" s="162" t="s">
        <v>168</v>
      </c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  <c r="BG227" s="162"/>
      <c r="BH227" s="162"/>
    </row>
    <row r="228" spans="1:60" outlineLevel="1" x14ac:dyDescent="0.25">
      <c r="A228" s="185">
        <v>98</v>
      </c>
      <c r="B228" s="186" t="s">
        <v>396</v>
      </c>
      <c r="C228" s="194" t="s">
        <v>397</v>
      </c>
      <c r="D228" s="187" t="s">
        <v>136</v>
      </c>
      <c r="E228" s="188">
        <v>1</v>
      </c>
      <c r="F228" s="189"/>
      <c r="G228" s="190">
        <f>ROUND(E228*F228,2)</f>
        <v>0</v>
      </c>
      <c r="H228" s="167">
        <v>0</v>
      </c>
      <c r="I228" s="167">
        <f>ROUND(E228*H228,2)</f>
        <v>0</v>
      </c>
      <c r="J228" s="167">
        <v>1112</v>
      </c>
      <c r="K228" s="167">
        <f>ROUND(E228*J228,2)</f>
        <v>1112</v>
      </c>
      <c r="L228" s="167">
        <v>21</v>
      </c>
      <c r="M228" s="167">
        <f>G228*(1+L228/100)</f>
        <v>0</v>
      </c>
      <c r="N228" s="167">
        <v>1.82E-3</v>
      </c>
      <c r="O228" s="167">
        <f>ROUND(E228*N228,2)</f>
        <v>0</v>
      </c>
      <c r="P228" s="167">
        <v>0</v>
      </c>
      <c r="Q228" s="167">
        <f>ROUND(E228*P228,2)</f>
        <v>0</v>
      </c>
      <c r="R228" s="167"/>
      <c r="S228" s="167" t="s">
        <v>129</v>
      </c>
      <c r="T228" s="167" t="s">
        <v>129</v>
      </c>
      <c r="U228" s="167">
        <v>0</v>
      </c>
      <c r="V228" s="167">
        <f>ROUND(E228*U228,2)</f>
        <v>0</v>
      </c>
      <c r="W228" s="167"/>
      <c r="X228" s="167" t="s">
        <v>167</v>
      </c>
      <c r="Y228" s="162"/>
      <c r="Z228" s="162"/>
      <c r="AA228" s="162"/>
      <c r="AB228" s="162"/>
      <c r="AC228" s="162"/>
      <c r="AD228" s="162"/>
      <c r="AE228" s="162"/>
      <c r="AF228" s="162"/>
      <c r="AG228" s="162" t="s">
        <v>168</v>
      </c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</row>
    <row r="229" spans="1:60" outlineLevel="1" x14ac:dyDescent="0.25">
      <c r="A229" s="185">
        <v>99</v>
      </c>
      <c r="B229" s="186" t="s">
        <v>398</v>
      </c>
      <c r="C229" s="194" t="s">
        <v>399</v>
      </c>
      <c r="D229" s="187" t="s">
        <v>0</v>
      </c>
      <c r="E229" s="188">
        <v>320.83339999999998</v>
      </c>
      <c r="F229" s="189"/>
      <c r="G229" s="190">
        <f>ROUND(E229*F229,2)</f>
        <v>0</v>
      </c>
      <c r="H229" s="167">
        <v>0</v>
      </c>
      <c r="I229" s="167">
        <f>ROUND(E229*H229,2)</f>
        <v>0</v>
      </c>
      <c r="J229" s="167">
        <v>0.31</v>
      </c>
      <c r="K229" s="167">
        <f>ROUND(E229*J229,2)</f>
        <v>99.46</v>
      </c>
      <c r="L229" s="167">
        <v>21</v>
      </c>
      <c r="M229" s="167">
        <f>G229*(1+L229/100)</f>
        <v>0</v>
      </c>
      <c r="N229" s="167">
        <v>0</v>
      </c>
      <c r="O229" s="167">
        <f>ROUND(E229*N229,2)</f>
        <v>0</v>
      </c>
      <c r="P229" s="167">
        <v>0</v>
      </c>
      <c r="Q229" s="167">
        <f>ROUND(E229*P229,2)</f>
        <v>0</v>
      </c>
      <c r="R229" s="167"/>
      <c r="S229" s="167" t="s">
        <v>129</v>
      </c>
      <c r="T229" s="167" t="s">
        <v>159</v>
      </c>
      <c r="U229" s="167">
        <v>0</v>
      </c>
      <c r="V229" s="167">
        <f>ROUND(E229*U229,2)</f>
        <v>0</v>
      </c>
      <c r="W229" s="167"/>
      <c r="X229" s="167" t="s">
        <v>264</v>
      </c>
      <c r="Y229" s="162"/>
      <c r="Z229" s="162"/>
      <c r="AA229" s="162"/>
      <c r="AB229" s="162"/>
      <c r="AC229" s="162"/>
      <c r="AD229" s="162"/>
      <c r="AE229" s="162"/>
      <c r="AF229" s="162"/>
      <c r="AG229" s="162" t="s">
        <v>265</v>
      </c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162"/>
      <c r="AZ229" s="162"/>
      <c r="BA229" s="162"/>
      <c r="BB229" s="162"/>
      <c r="BC229" s="162"/>
      <c r="BD229" s="162"/>
      <c r="BE229" s="162"/>
      <c r="BF229" s="162"/>
      <c r="BG229" s="162"/>
      <c r="BH229" s="162"/>
    </row>
    <row r="230" spans="1:60" x14ac:dyDescent="0.25">
      <c r="A230" s="173" t="s">
        <v>124</v>
      </c>
      <c r="B230" s="174" t="s">
        <v>72</v>
      </c>
      <c r="C230" s="191" t="s">
        <v>73</v>
      </c>
      <c r="D230" s="175"/>
      <c r="E230" s="176"/>
      <c r="F230" s="177"/>
      <c r="G230" s="178">
        <f>SUMIF(AG231:AG233,"&lt;&gt;NOR",G231:G233)</f>
        <v>0</v>
      </c>
      <c r="H230" s="172"/>
      <c r="I230" s="172">
        <f>SUM(I231:I233)</f>
        <v>278</v>
      </c>
      <c r="J230" s="172"/>
      <c r="K230" s="172">
        <f>SUM(K231:K233)</f>
        <v>694.22</v>
      </c>
      <c r="L230" s="172"/>
      <c r="M230" s="172">
        <f>SUM(M231:M233)</f>
        <v>0</v>
      </c>
      <c r="N230" s="172"/>
      <c r="O230" s="172">
        <f>SUM(O231:O233)</f>
        <v>0</v>
      </c>
      <c r="P230" s="172"/>
      <c r="Q230" s="172">
        <f>SUM(Q231:Q233)</f>
        <v>0</v>
      </c>
      <c r="R230" s="172"/>
      <c r="S230" s="172"/>
      <c r="T230" s="172"/>
      <c r="U230" s="172"/>
      <c r="V230" s="172">
        <f>SUM(V231:V233)</f>
        <v>1.5</v>
      </c>
      <c r="W230" s="172"/>
      <c r="X230" s="172"/>
      <c r="AG230" t="s">
        <v>125</v>
      </c>
    </row>
    <row r="231" spans="1:60" outlineLevel="1" x14ac:dyDescent="0.25">
      <c r="A231" s="185">
        <v>100</v>
      </c>
      <c r="B231" s="186" t="s">
        <v>400</v>
      </c>
      <c r="C231" s="194" t="s">
        <v>401</v>
      </c>
      <c r="D231" s="187" t="s">
        <v>136</v>
      </c>
      <c r="E231" s="188">
        <v>2</v>
      </c>
      <c r="F231" s="189"/>
      <c r="G231" s="190">
        <f>ROUND(E231*F231,2)</f>
        <v>0</v>
      </c>
      <c r="H231" s="167">
        <v>0</v>
      </c>
      <c r="I231" s="167">
        <f>ROUND(E231*H231,2)</f>
        <v>0</v>
      </c>
      <c r="J231" s="167">
        <v>344.5</v>
      </c>
      <c r="K231" s="167">
        <f>ROUND(E231*J231,2)</f>
        <v>689</v>
      </c>
      <c r="L231" s="167">
        <v>21</v>
      </c>
      <c r="M231" s="167">
        <f>G231*(1+L231/100)</f>
        <v>0</v>
      </c>
      <c r="N231" s="167">
        <v>0</v>
      </c>
      <c r="O231" s="167">
        <f>ROUND(E231*N231,2)</f>
        <v>0</v>
      </c>
      <c r="P231" s="167">
        <v>0</v>
      </c>
      <c r="Q231" s="167">
        <f>ROUND(E231*P231,2)</f>
        <v>0</v>
      </c>
      <c r="R231" s="167"/>
      <c r="S231" s="167" t="s">
        <v>129</v>
      </c>
      <c r="T231" s="167" t="s">
        <v>129</v>
      </c>
      <c r="U231" s="167">
        <v>0.75</v>
      </c>
      <c r="V231" s="167">
        <f>ROUND(E231*U231,2)</f>
        <v>1.5</v>
      </c>
      <c r="W231" s="167"/>
      <c r="X231" s="167" t="s">
        <v>130</v>
      </c>
      <c r="Y231" s="162"/>
      <c r="Z231" s="162"/>
      <c r="AA231" s="162"/>
      <c r="AB231" s="162"/>
      <c r="AC231" s="162"/>
      <c r="AD231" s="162"/>
      <c r="AE231" s="162"/>
      <c r="AF231" s="162"/>
      <c r="AG231" s="162" t="s">
        <v>131</v>
      </c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162"/>
      <c r="AZ231" s="162"/>
      <c r="BA231" s="162"/>
      <c r="BB231" s="162"/>
      <c r="BC231" s="162"/>
      <c r="BD231" s="162"/>
      <c r="BE231" s="162"/>
      <c r="BF231" s="162"/>
      <c r="BG231" s="162"/>
      <c r="BH231" s="162"/>
    </row>
    <row r="232" spans="1:60" outlineLevel="1" x14ac:dyDescent="0.25">
      <c r="A232" s="185">
        <v>101</v>
      </c>
      <c r="B232" s="186" t="s">
        <v>402</v>
      </c>
      <c r="C232" s="194" t="s">
        <v>403</v>
      </c>
      <c r="D232" s="187" t="s">
        <v>136</v>
      </c>
      <c r="E232" s="188">
        <v>2</v>
      </c>
      <c r="F232" s="189"/>
      <c r="G232" s="190">
        <f>ROUND(E232*F232,2)</f>
        <v>0</v>
      </c>
      <c r="H232" s="167">
        <v>139</v>
      </c>
      <c r="I232" s="167">
        <f>ROUND(E232*H232,2)</f>
        <v>278</v>
      </c>
      <c r="J232" s="167">
        <v>0</v>
      </c>
      <c r="K232" s="167">
        <f>ROUND(E232*J232,2)</f>
        <v>0</v>
      </c>
      <c r="L232" s="167">
        <v>21</v>
      </c>
      <c r="M232" s="167">
        <f>G232*(1+L232/100)</f>
        <v>0</v>
      </c>
      <c r="N232" s="167">
        <v>8.0000000000000007E-5</v>
      </c>
      <c r="O232" s="167">
        <f>ROUND(E232*N232,2)</f>
        <v>0</v>
      </c>
      <c r="P232" s="167">
        <v>0</v>
      </c>
      <c r="Q232" s="167">
        <f>ROUND(E232*P232,2)</f>
        <v>0</v>
      </c>
      <c r="R232" s="167"/>
      <c r="S232" s="167" t="s">
        <v>158</v>
      </c>
      <c r="T232" s="167" t="s">
        <v>159</v>
      </c>
      <c r="U232" s="167">
        <v>0</v>
      </c>
      <c r="V232" s="167">
        <f>ROUND(E232*U232,2)</f>
        <v>0</v>
      </c>
      <c r="W232" s="167"/>
      <c r="X232" s="167" t="s">
        <v>160</v>
      </c>
      <c r="Y232" s="162"/>
      <c r="Z232" s="162"/>
      <c r="AA232" s="162"/>
      <c r="AB232" s="162"/>
      <c r="AC232" s="162"/>
      <c r="AD232" s="162"/>
      <c r="AE232" s="162"/>
      <c r="AF232" s="162"/>
      <c r="AG232" s="162" t="s">
        <v>161</v>
      </c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162"/>
      <c r="AZ232" s="162"/>
      <c r="BA232" s="162"/>
      <c r="BB232" s="162"/>
      <c r="BC232" s="162"/>
      <c r="BD232" s="162"/>
      <c r="BE232" s="162"/>
      <c r="BF232" s="162"/>
      <c r="BG232" s="162"/>
      <c r="BH232" s="162"/>
    </row>
    <row r="233" spans="1:60" outlineLevel="1" x14ac:dyDescent="0.25">
      <c r="A233" s="185">
        <v>102</v>
      </c>
      <c r="B233" s="186" t="s">
        <v>404</v>
      </c>
      <c r="C233" s="194" t="s">
        <v>405</v>
      </c>
      <c r="D233" s="187" t="s">
        <v>0</v>
      </c>
      <c r="E233" s="188">
        <v>9.67</v>
      </c>
      <c r="F233" s="189"/>
      <c r="G233" s="190">
        <f>ROUND(E233*F233,2)</f>
        <v>0</v>
      </c>
      <c r="H233" s="167">
        <v>0</v>
      </c>
      <c r="I233" s="167">
        <f>ROUND(E233*H233,2)</f>
        <v>0</v>
      </c>
      <c r="J233" s="167">
        <v>0.54</v>
      </c>
      <c r="K233" s="167">
        <f>ROUND(E233*J233,2)</f>
        <v>5.22</v>
      </c>
      <c r="L233" s="167">
        <v>21</v>
      </c>
      <c r="M233" s="167">
        <f>G233*(1+L233/100)</f>
        <v>0</v>
      </c>
      <c r="N233" s="167">
        <v>0</v>
      </c>
      <c r="O233" s="167">
        <f>ROUND(E233*N233,2)</f>
        <v>0</v>
      </c>
      <c r="P233" s="167">
        <v>0</v>
      </c>
      <c r="Q233" s="167">
        <f>ROUND(E233*P233,2)</f>
        <v>0</v>
      </c>
      <c r="R233" s="167"/>
      <c r="S233" s="167" t="s">
        <v>129</v>
      </c>
      <c r="T233" s="167" t="s">
        <v>159</v>
      </c>
      <c r="U233" s="167">
        <v>0</v>
      </c>
      <c r="V233" s="167">
        <f>ROUND(E233*U233,2)</f>
        <v>0</v>
      </c>
      <c r="W233" s="167"/>
      <c r="X233" s="167" t="s">
        <v>264</v>
      </c>
      <c r="Y233" s="162"/>
      <c r="Z233" s="162"/>
      <c r="AA233" s="162"/>
      <c r="AB233" s="162"/>
      <c r="AC233" s="162"/>
      <c r="AD233" s="162"/>
      <c r="AE233" s="162"/>
      <c r="AF233" s="162"/>
      <c r="AG233" s="162" t="s">
        <v>265</v>
      </c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162"/>
      <c r="AZ233" s="162"/>
      <c r="BA233" s="162"/>
      <c r="BB233" s="162"/>
      <c r="BC233" s="162"/>
      <c r="BD233" s="162"/>
      <c r="BE233" s="162"/>
      <c r="BF233" s="162"/>
      <c r="BG233" s="162"/>
      <c r="BH233" s="162"/>
    </row>
    <row r="234" spans="1:60" x14ac:dyDescent="0.25">
      <c r="A234" s="173" t="s">
        <v>124</v>
      </c>
      <c r="B234" s="174" t="s">
        <v>74</v>
      </c>
      <c r="C234" s="191" t="s">
        <v>75</v>
      </c>
      <c r="D234" s="175"/>
      <c r="E234" s="176"/>
      <c r="F234" s="177"/>
      <c r="G234" s="178">
        <f>SUMIF(AG235:AG261,"&lt;&gt;NOR",G235:G261)</f>
        <v>0</v>
      </c>
      <c r="H234" s="172"/>
      <c r="I234" s="172">
        <f>SUM(I235:I261)</f>
        <v>11200</v>
      </c>
      <c r="J234" s="172"/>
      <c r="K234" s="172">
        <f>SUM(K235:K261)</f>
        <v>71375.73000000001</v>
      </c>
      <c r="L234" s="172"/>
      <c r="M234" s="172">
        <f>SUM(M235:M261)</f>
        <v>0</v>
      </c>
      <c r="N234" s="172"/>
      <c r="O234" s="172">
        <f>SUM(O235:O261)</f>
        <v>0.08</v>
      </c>
      <c r="P234" s="172"/>
      <c r="Q234" s="172">
        <f>SUM(Q235:Q261)</f>
        <v>0.23</v>
      </c>
      <c r="R234" s="172"/>
      <c r="S234" s="172"/>
      <c r="T234" s="172"/>
      <c r="U234" s="172"/>
      <c r="V234" s="172">
        <f>SUM(V235:V261)</f>
        <v>27.83</v>
      </c>
      <c r="W234" s="172"/>
      <c r="X234" s="172"/>
      <c r="AG234" t="s">
        <v>125</v>
      </c>
    </row>
    <row r="235" spans="1:60" outlineLevel="1" x14ac:dyDescent="0.25">
      <c r="A235" s="185">
        <v>103</v>
      </c>
      <c r="B235" s="186" t="s">
        <v>406</v>
      </c>
      <c r="C235" s="194" t="s">
        <v>407</v>
      </c>
      <c r="D235" s="187" t="s">
        <v>136</v>
      </c>
      <c r="E235" s="188">
        <v>5</v>
      </c>
      <c r="F235" s="189"/>
      <c r="G235" s="190">
        <f>ROUND(E235*F235,2)</f>
        <v>0</v>
      </c>
      <c r="H235" s="167">
        <v>0</v>
      </c>
      <c r="I235" s="167">
        <f>ROUND(E235*H235,2)</f>
        <v>0</v>
      </c>
      <c r="J235" s="167">
        <v>450</v>
      </c>
      <c r="K235" s="167">
        <f>ROUND(E235*J235,2)</f>
        <v>2250</v>
      </c>
      <c r="L235" s="167">
        <v>21</v>
      </c>
      <c r="M235" s="167">
        <f>G235*(1+L235/100)</f>
        <v>0</v>
      </c>
      <c r="N235" s="167">
        <v>0</v>
      </c>
      <c r="O235" s="167">
        <f>ROUND(E235*N235,2)</f>
        <v>0</v>
      </c>
      <c r="P235" s="167">
        <v>0</v>
      </c>
      <c r="Q235" s="167">
        <f>ROUND(E235*P235,2)</f>
        <v>0</v>
      </c>
      <c r="R235" s="167"/>
      <c r="S235" s="167" t="s">
        <v>129</v>
      </c>
      <c r="T235" s="167" t="s">
        <v>159</v>
      </c>
      <c r="U235" s="167">
        <v>1.45</v>
      </c>
      <c r="V235" s="167">
        <f>ROUND(E235*U235,2)</f>
        <v>7.25</v>
      </c>
      <c r="W235" s="167"/>
      <c r="X235" s="167" t="s">
        <v>130</v>
      </c>
      <c r="Y235" s="162"/>
      <c r="Z235" s="162"/>
      <c r="AA235" s="162"/>
      <c r="AB235" s="162"/>
      <c r="AC235" s="162"/>
      <c r="AD235" s="162"/>
      <c r="AE235" s="162"/>
      <c r="AF235" s="162"/>
      <c r="AG235" s="162" t="s">
        <v>131</v>
      </c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162"/>
      <c r="AZ235" s="162"/>
      <c r="BA235" s="162"/>
      <c r="BB235" s="162"/>
      <c r="BC235" s="162"/>
      <c r="BD235" s="162"/>
      <c r="BE235" s="162"/>
      <c r="BF235" s="162"/>
      <c r="BG235" s="162"/>
      <c r="BH235" s="162"/>
    </row>
    <row r="236" spans="1:60" outlineLevel="1" x14ac:dyDescent="0.25">
      <c r="A236" s="185">
        <v>104</v>
      </c>
      <c r="B236" s="186" t="s">
        <v>408</v>
      </c>
      <c r="C236" s="194" t="s">
        <v>409</v>
      </c>
      <c r="D236" s="187" t="s">
        <v>136</v>
      </c>
      <c r="E236" s="188">
        <v>6</v>
      </c>
      <c r="F236" s="189"/>
      <c r="G236" s="190">
        <f>ROUND(E236*F236,2)</f>
        <v>0</v>
      </c>
      <c r="H236" s="167">
        <v>0</v>
      </c>
      <c r="I236" s="167">
        <f>ROUND(E236*H236,2)</f>
        <v>0</v>
      </c>
      <c r="J236" s="167">
        <v>50.6</v>
      </c>
      <c r="K236" s="167">
        <f>ROUND(E236*J236,2)</f>
        <v>303.60000000000002</v>
      </c>
      <c r="L236" s="167">
        <v>21</v>
      </c>
      <c r="M236" s="167">
        <f>G236*(1+L236/100)</f>
        <v>0</v>
      </c>
      <c r="N236" s="167">
        <v>0</v>
      </c>
      <c r="O236" s="167">
        <f>ROUND(E236*N236,2)</f>
        <v>0</v>
      </c>
      <c r="P236" s="167">
        <v>1.8E-3</v>
      </c>
      <c r="Q236" s="167">
        <f>ROUND(E236*P236,2)</f>
        <v>0.01</v>
      </c>
      <c r="R236" s="167"/>
      <c r="S236" s="167" t="s">
        <v>129</v>
      </c>
      <c r="T236" s="167" t="s">
        <v>129</v>
      </c>
      <c r="U236" s="167">
        <v>0.11</v>
      </c>
      <c r="V236" s="167">
        <f>ROUND(E236*U236,2)</f>
        <v>0.66</v>
      </c>
      <c r="W236" s="167"/>
      <c r="X236" s="167" t="s">
        <v>130</v>
      </c>
      <c r="Y236" s="162"/>
      <c r="Z236" s="162"/>
      <c r="AA236" s="162"/>
      <c r="AB236" s="162"/>
      <c r="AC236" s="162"/>
      <c r="AD236" s="162"/>
      <c r="AE236" s="162"/>
      <c r="AF236" s="162"/>
      <c r="AG236" s="162" t="s">
        <v>131</v>
      </c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  <c r="BG236" s="162"/>
      <c r="BH236" s="162"/>
    </row>
    <row r="237" spans="1:60" outlineLevel="1" x14ac:dyDescent="0.25">
      <c r="A237" s="185">
        <v>105</v>
      </c>
      <c r="B237" s="186" t="s">
        <v>410</v>
      </c>
      <c r="C237" s="194" t="s">
        <v>411</v>
      </c>
      <c r="D237" s="187" t="s">
        <v>136</v>
      </c>
      <c r="E237" s="188">
        <v>2</v>
      </c>
      <c r="F237" s="189"/>
      <c r="G237" s="190">
        <f>ROUND(E237*F237,2)</f>
        <v>0</v>
      </c>
      <c r="H237" s="167">
        <v>0</v>
      </c>
      <c r="I237" s="167">
        <f>ROUND(E237*H237,2)</f>
        <v>0</v>
      </c>
      <c r="J237" s="167">
        <v>211.5</v>
      </c>
      <c r="K237" s="167">
        <f>ROUND(E237*J237,2)</f>
        <v>423</v>
      </c>
      <c r="L237" s="167">
        <v>21</v>
      </c>
      <c r="M237" s="167">
        <f>G237*(1+L237/100)</f>
        <v>0</v>
      </c>
      <c r="N237" s="167">
        <v>0</v>
      </c>
      <c r="O237" s="167">
        <f>ROUND(E237*N237,2)</f>
        <v>0</v>
      </c>
      <c r="P237" s="167">
        <v>0.1104</v>
      </c>
      <c r="Q237" s="167">
        <f>ROUND(E237*P237,2)</f>
        <v>0.22</v>
      </c>
      <c r="R237" s="167"/>
      <c r="S237" s="167" t="s">
        <v>129</v>
      </c>
      <c r="T237" s="167" t="s">
        <v>129</v>
      </c>
      <c r="U237" s="167">
        <v>0.46</v>
      </c>
      <c r="V237" s="167">
        <f>ROUND(E237*U237,2)</f>
        <v>0.92</v>
      </c>
      <c r="W237" s="167"/>
      <c r="X237" s="167" t="s">
        <v>130</v>
      </c>
      <c r="Y237" s="162"/>
      <c r="Z237" s="162"/>
      <c r="AA237" s="162"/>
      <c r="AB237" s="162"/>
      <c r="AC237" s="162"/>
      <c r="AD237" s="162"/>
      <c r="AE237" s="162"/>
      <c r="AF237" s="162"/>
      <c r="AG237" s="162" t="s">
        <v>131</v>
      </c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162"/>
      <c r="AZ237" s="162"/>
      <c r="BA237" s="162"/>
      <c r="BB237" s="162"/>
      <c r="BC237" s="162"/>
      <c r="BD237" s="162"/>
      <c r="BE237" s="162"/>
      <c r="BF237" s="162"/>
      <c r="BG237" s="162"/>
      <c r="BH237" s="162"/>
    </row>
    <row r="238" spans="1:60" ht="40.799999999999997" outlineLevel="1" x14ac:dyDescent="0.25">
      <c r="A238" s="185">
        <v>106</v>
      </c>
      <c r="B238" s="186" t="s">
        <v>412</v>
      </c>
      <c r="C238" s="194" t="s">
        <v>413</v>
      </c>
      <c r="D238" s="187" t="s">
        <v>136</v>
      </c>
      <c r="E238" s="188">
        <v>1</v>
      </c>
      <c r="F238" s="189"/>
      <c r="G238" s="190">
        <f>ROUND(E238*F238,2)</f>
        <v>0</v>
      </c>
      <c r="H238" s="167">
        <v>0</v>
      </c>
      <c r="I238" s="167">
        <f>ROUND(E238*H238,2)</f>
        <v>0</v>
      </c>
      <c r="J238" s="167">
        <v>4980</v>
      </c>
      <c r="K238" s="167">
        <f>ROUND(E238*J238,2)</f>
        <v>4980</v>
      </c>
      <c r="L238" s="167">
        <v>21</v>
      </c>
      <c r="M238" s="167">
        <f>G238*(1+L238/100)</f>
        <v>0</v>
      </c>
      <c r="N238" s="167">
        <v>0</v>
      </c>
      <c r="O238" s="167">
        <f>ROUND(E238*N238,2)</f>
        <v>0</v>
      </c>
      <c r="P238" s="167">
        <v>0</v>
      </c>
      <c r="Q238" s="167">
        <f>ROUND(E238*P238,2)</f>
        <v>0</v>
      </c>
      <c r="R238" s="167"/>
      <c r="S238" s="167" t="s">
        <v>158</v>
      </c>
      <c r="T238" s="167" t="s">
        <v>159</v>
      </c>
      <c r="U238" s="167">
        <v>0</v>
      </c>
      <c r="V238" s="167">
        <f>ROUND(E238*U238,2)</f>
        <v>0</v>
      </c>
      <c r="W238" s="167"/>
      <c r="X238" s="167" t="s">
        <v>130</v>
      </c>
      <c r="Y238" s="162"/>
      <c r="Z238" s="162"/>
      <c r="AA238" s="162"/>
      <c r="AB238" s="162"/>
      <c r="AC238" s="162"/>
      <c r="AD238" s="162"/>
      <c r="AE238" s="162"/>
      <c r="AF238" s="162"/>
      <c r="AG238" s="162" t="s">
        <v>131</v>
      </c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  <c r="BG238" s="162"/>
      <c r="BH238" s="162"/>
    </row>
    <row r="239" spans="1:60" ht="20.399999999999999" outlineLevel="1" x14ac:dyDescent="0.25">
      <c r="A239" s="185">
        <v>107</v>
      </c>
      <c r="B239" s="186" t="s">
        <v>414</v>
      </c>
      <c r="C239" s="194" t="s">
        <v>415</v>
      </c>
      <c r="D239" s="187" t="s">
        <v>136</v>
      </c>
      <c r="E239" s="188">
        <v>10</v>
      </c>
      <c r="F239" s="189"/>
      <c r="G239" s="190">
        <f>ROUND(E239*F239,2)</f>
        <v>0</v>
      </c>
      <c r="H239" s="167">
        <v>0</v>
      </c>
      <c r="I239" s="167">
        <f>ROUND(E239*H239,2)</f>
        <v>0</v>
      </c>
      <c r="J239" s="167">
        <v>220</v>
      </c>
      <c r="K239" s="167">
        <f>ROUND(E239*J239,2)</f>
        <v>2200</v>
      </c>
      <c r="L239" s="167">
        <v>21</v>
      </c>
      <c r="M239" s="167">
        <f>G239*(1+L239/100)</f>
        <v>0</v>
      </c>
      <c r="N239" s="167">
        <v>0</v>
      </c>
      <c r="O239" s="167">
        <f>ROUND(E239*N239,2)</f>
        <v>0</v>
      </c>
      <c r="P239" s="167">
        <v>0</v>
      </c>
      <c r="Q239" s="167">
        <f>ROUND(E239*P239,2)</f>
        <v>0</v>
      </c>
      <c r="R239" s="167"/>
      <c r="S239" s="167" t="s">
        <v>158</v>
      </c>
      <c r="T239" s="167" t="s">
        <v>159</v>
      </c>
      <c r="U239" s="167">
        <v>0.95</v>
      </c>
      <c r="V239" s="167">
        <f>ROUND(E239*U239,2)</f>
        <v>9.5</v>
      </c>
      <c r="W239" s="167"/>
      <c r="X239" s="167" t="s">
        <v>130</v>
      </c>
      <c r="Y239" s="162"/>
      <c r="Z239" s="162"/>
      <c r="AA239" s="162"/>
      <c r="AB239" s="162"/>
      <c r="AC239" s="162"/>
      <c r="AD239" s="162"/>
      <c r="AE239" s="162"/>
      <c r="AF239" s="162"/>
      <c r="AG239" s="162" t="s">
        <v>131</v>
      </c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162"/>
      <c r="AZ239" s="162"/>
      <c r="BA239" s="162"/>
      <c r="BB239" s="162"/>
      <c r="BC239" s="162"/>
      <c r="BD239" s="162"/>
      <c r="BE239" s="162"/>
      <c r="BF239" s="162"/>
      <c r="BG239" s="162"/>
      <c r="BH239" s="162"/>
    </row>
    <row r="240" spans="1:60" ht="20.399999999999999" outlineLevel="1" x14ac:dyDescent="0.25">
      <c r="A240" s="185">
        <v>108</v>
      </c>
      <c r="B240" s="186" t="s">
        <v>416</v>
      </c>
      <c r="C240" s="194" t="s">
        <v>417</v>
      </c>
      <c r="D240" s="187" t="s">
        <v>136</v>
      </c>
      <c r="E240" s="188">
        <v>10</v>
      </c>
      <c r="F240" s="189"/>
      <c r="G240" s="190">
        <f>ROUND(E240*F240,2)</f>
        <v>0</v>
      </c>
      <c r="H240" s="167">
        <v>0</v>
      </c>
      <c r="I240" s="167">
        <f>ROUND(E240*H240,2)</f>
        <v>0</v>
      </c>
      <c r="J240" s="167">
        <v>250</v>
      </c>
      <c r="K240" s="167">
        <f>ROUND(E240*J240,2)</f>
        <v>2500</v>
      </c>
      <c r="L240" s="167">
        <v>21</v>
      </c>
      <c r="M240" s="167">
        <f>G240*(1+L240/100)</f>
        <v>0</v>
      </c>
      <c r="N240" s="167">
        <v>0</v>
      </c>
      <c r="O240" s="167">
        <f>ROUND(E240*N240,2)</f>
        <v>0</v>
      </c>
      <c r="P240" s="167">
        <v>0</v>
      </c>
      <c r="Q240" s="167">
        <f>ROUND(E240*P240,2)</f>
        <v>0</v>
      </c>
      <c r="R240" s="167"/>
      <c r="S240" s="167" t="s">
        <v>158</v>
      </c>
      <c r="T240" s="167" t="s">
        <v>159</v>
      </c>
      <c r="U240" s="167">
        <v>0.95</v>
      </c>
      <c r="V240" s="167">
        <f>ROUND(E240*U240,2)</f>
        <v>9.5</v>
      </c>
      <c r="W240" s="167"/>
      <c r="X240" s="167" t="s">
        <v>130</v>
      </c>
      <c r="Y240" s="162"/>
      <c r="Z240" s="162"/>
      <c r="AA240" s="162"/>
      <c r="AB240" s="162"/>
      <c r="AC240" s="162"/>
      <c r="AD240" s="162"/>
      <c r="AE240" s="162"/>
      <c r="AF240" s="162"/>
      <c r="AG240" s="162" t="s">
        <v>131</v>
      </c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  <c r="BG240" s="162"/>
      <c r="BH240" s="162"/>
    </row>
    <row r="241" spans="1:60" ht="20.399999999999999" outlineLevel="1" x14ac:dyDescent="0.25">
      <c r="A241" s="185">
        <v>109</v>
      </c>
      <c r="B241" s="186" t="s">
        <v>418</v>
      </c>
      <c r="C241" s="194" t="s">
        <v>419</v>
      </c>
      <c r="D241" s="187" t="s">
        <v>136</v>
      </c>
      <c r="E241" s="188">
        <v>1</v>
      </c>
      <c r="F241" s="189"/>
      <c r="G241" s="190">
        <f>ROUND(E241*F241,2)</f>
        <v>0</v>
      </c>
      <c r="H241" s="167">
        <v>2100</v>
      </c>
      <c r="I241" s="167">
        <f>ROUND(E241*H241,2)</f>
        <v>2100</v>
      </c>
      <c r="J241" s="167">
        <v>0</v>
      </c>
      <c r="K241" s="167">
        <f>ROUND(E241*J241,2)</f>
        <v>0</v>
      </c>
      <c r="L241" s="167">
        <v>21</v>
      </c>
      <c r="M241" s="167">
        <f>G241*(1+L241/100)</f>
        <v>0</v>
      </c>
      <c r="N241" s="167">
        <v>1.2999999999999999E-2</v>
      </c>
      <c r="O241" s="167">
        <f>ROUND(E241*N241,2)</f>
        <v>0.01</v>
      </c>
      <c r="P241" s="167">
        <v>0</v>
      </c>
      <c r="Q241" s="167">
        <f>ROUND(E241*P241,2)</f>
        <v>0</v>
      </c>
      <c r="R241" s="167" t="s">
        <v>164</v>
      </c>
      <c r="S241" s="167" t="s">
        <v>129</v>
      </c>
      <c r="T241" s="167" t="s">
        <v>159</v>
      </c>
      <c r="U241" s="167">
        <v>0</v>
      </c>
      <c r="V241" s="167">
        <f>ROUND(E241*U241,2)</f>
        <v>0</v>
      </c>
      <c r="W241" s="167"/>
      <c r="X241" s="167" t="s">
        <v>160</v>
      </c>
      <c r="Y241" s="162"/>
      <c r="Z241" s="162"/>
      <c r="AA241" s="162"/>
      <c r="AB241" s="162"/>
      <c r="AC241" s="162"/>
      <c r="AD241" s="162"/>
      <c r="AE241" s="162"/>
      <c r="AF241" s="162"/>
      <c r="AG241" s="162" t="s">
        <v>161</v>
      </c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162"/>
      <c r="AZ241" s="162"/>
      <c r="BA241" s="162"/>
      <c r="BB241" s="162"/>
      <c r="BC241" s="162"/>
      <c r="BD241" s="162"/>
      <c r="BE241" s="162"/>
      <c r="BF241" s="162"/>
      <c r="BG241" s="162"/>
      <c r="BH241" s="162"/>
    </row>
    <row r="242" spans="1:60" ht="20.399999999999999" outlineLevel="1" x14ac:dyDescent="0.25">
      <c r="A242" s="185">
        <v>110</v>
      </c>
      <c r="B242" s="186" t="s">
        <v>420</v>
      </c>
      <c r="C242" s="194" t="s">
        <v>421</v>
      </c>
      <c r="D242" s="187" t="s">
        <v>136</v>
      </c>
      <c r="E242" s="188">
        <v>2</v>
      </c>
      <c r="F242" s="189"/>
      <c r="G242" s="190">
        <f>ROUND(E242*F242,2)</f>
        <v>0</v>
      </c>
      <c r="H242" s="167">
        <v>2100</v>
      </c>
      <c r="I242" s="167">
        <f>ROUND(E242*H242,2)</f>
        <v>4200</v>
      </c>
      <c r="J242" s="167">
        <v>0</v>
      </c>
      <c r="K242" s="167">
        <f>ROUND(E242*J242,2)</f>
        <v>0</v>
      </c>
      <c r="L242" s="167">
        <v>21</v>
      </c>
      <c r="M242" s="167">
        <f>G242*(1+L242/100)</f>
        <v>0</v>
      </c>
      <c r="N242" s="167">
        <v>1.2999999999999999E-2</v>
      </c>
      <c r="O242" s="167">
        <f>ROUND(E242*N242,2)</f>
        <v>0.03</v>
      </c>
      <c r="P242" s="167">
        <v>0</v>
      </c>
      <c r="Q242" s="167">
        <f>ROUND(E242*P242,2)</f>
        <v>0</v>
      </c>
      <c r="R242" s="167"/>
      <c r="S242" s="167" t="s">
        <v>158</v>
      </c>
      <c r="T242" s="167" t="s">
        <v>159</v>
      </c>
      <c r="U242" s="167">
        <v>0</v>
      </c>
      <c r="V242" s="167">
        <f>ROUND(E242*U242,2)</f>
        <v>0</v>
      </c>
      <c r="W242" s="167"/>
      <c r="X242" s="167" t="s">
        <v>160</v>
      </c>
      <c r="Y242" s="162"/>
      <c r="Z242" s="162"/>
      <c r="AA242" s="162"/>
      <c r="AB242" s="162"/>
      <c r="AC242" s="162"/>
      <c r="AD242" s="162"/>
      <c r="AE242" s="162"/>
      <c r="AF242" s="162"/>
      <c r="AG242" s="162" t="s">
        <v>161</v>
      </c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  <c r="BG242" s="162"/>
      <c r="BH242" s="162"/>
    </row>
    <row r="243" spans="1:60" ht="20.399999999999999" outlineLevel="1" x14ac:dyDescent="0.25">
      <c r="A243" s="185">
        <v>111</v>
      </c>
      <c r="B243" s="186" t="s">
        <v>422</v>
      </c>
      <c r="C243" s="194" t="s">
        <v>423</v>
      </c>
      <c r="D243" s="187" t="s">
        <v>136</v>
      </c>
      <c r="E243" s="188">
        <v>2</v>
      </c>
      <c r="F243" s="189"/>
      <c r="G243" s="190">
        <f>ROUND(E243*F243,2)</f>
        <v>0</v>
      </c>
      <c r="H243" s="167">
        <v>2450</v>
      </c>
      <c r="I243" s="167">
        <f>ROUND(E243*H243,2)</f>
        <v>4900</v>
      </c>
      <c r="J243" s="167">
        <v>0</v>
      </c>
      <c r="K243" s="167">
        <f>ROUND(E243*J243,2)</f>
        <v>0</v>
      </c>
      <c r="L243" s="167">
        <v>21</v>
      </c>
      <c r="M243" s="167">
        <f>G243*(1+L243/100)</f>
        <v>0</v>
      </c>
      <c r="N243" s="167">
        <v>0.02</v>
      </c>
      <c r="O243" s="167">
        <f>ROUND(E243*N243,2)</f>
        <v>0.04</v>
      </c>
      <c r="P243" s="167">
        <v>0</v>
      </c>
      <c r="Q243" s="167">
        <f>ROUND(E243*P243,2)</f>
        <v>0</v>
      </c>
      <c r="R243" s="167"/>
      <c r="S243" s="167" t="s">
        <v>158</v>
      </c>
      <c r="T243" s="167" t="s">
        <v>159</v>
      </c>
      <c r="U243" s="167">
        <v>0</v>
      </c>
      <c r="V243" s="167">
        <f>ROUND(E243*U243,2)</f>
        <v>0</v>
      </c>
      <c r="W243" s="167"/>
      <c r="X243" s="167" t="s">
        <v>160</v>
      </c>
      <c r="Y243" s="162"/>
      <c r="Z243" s="162"/>
      <c r="AA243" s="162"/>
      <c r="AB243" s="162"/>
      <c r="AC243" s="162"/>
      <c r="AD243" s="162"/>
      <c r="AE243" s="162"/>
      <c r="AF243" s="162"/>
      <c r="AG243" s="162" t="s">
        <v>161</v>
      </c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162"/>
      <c r="AZ243" s="162"/>
      <c r="BA243" s="162"/>
      <c r="BB243" s="162"/>
      <c r="BC243" s="162"/>
      <c r="BD243" s="162"/>
      <c r="BE243" s="162"/>
      <c r="BF243" s="162"/>
      <c r="BG243" s="162"/>
      <c r="BH243" s="162"/>
    </row>
    <row r="244" spans="1:60" outlineLevel="1" x14ac:dyDescent="0.25">
      <c r="A244" s="185">
        <v>112</v>
      </c>
      <c r="B244" s="186" t="s">
        <v>424</v>
      </c>
      <c r="C244" s="194" t="s">
        <v>425</v>
      </c>
      <c r="D244" s="187" t="s">
        <v>136</v>
      </c>
      <c r="E244" s="188">
        <v>1</v>
      </c>
      <c r="F244" s="189"/>
      <c r="G244" s="190">
        <f>ROUND(E244*F244,2)</f>
        <v>0</v>
      </c>
      <c r="H244" s="167">
        <v>0</v>
      </c>
      <c r="I244" s="167">
        <f>ROUND(E244*H244,2)</f>
        <v>0</v>
      </c>
      <c r="J244" s="167">
        <v>1990</v>
      </c>
      <c r="K244" s="167">
        <f>ROUND(E244*J244,2)</f>
        <v>1990</v>
      </c>
      <c r="L244" s="167">
        <v>21</v>
      </c>
      <c r="M244" s="167">
        <f>G244*(1+L244/100)</f>
        <v>0</v>
      </c>
      <c r="N244" s="167">
        <v>0</v>
      </c>
      <c r="O244" s="167">
        <f>ROUND(E244*N244,2)</f>
        <v>0</v>
      </c>
      <c r="P244" s="167">
        <v>0</v>
      </c>
      <c r="Q244" s="167">
        <f>ROUND(E244*P244,2)</f>
        <v>0</v>
      </c>
      <c r="R244" s="167"/>
      <c r="S244" s="167" t="s">
        <v>158</v>
      </c>
      <c r="T244" s="167" t="s">
        <v>159</v>
      </c>
      <c r="U244" s="167">
        <v>0</v>
      </c>
      <c r="V244" s="167">
        <f>ROUND(E244*U244,2)</f>
        <v>0</v>
      </c>
      <c r="W244" s="167"/>
      <c r="X244" s="167" t="s">
        <v>167</v>
      </c>
      <c r="Y244" s="162"/>
      <c r="Z244" s="162"/>
      <c r="AA244" s="162"/>
      <c r="AB244" s="162"/>
      <c r="AC244" s="162"/>
      <c r="AD244" s="162"/>
      <c r="AE244" s="162"/>
      <c r="AF244" s="162"/>
      <c r="AG244" s="162" t="s">
        <v>168</v>
      </c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2"/>
      <c r="BD244" s="162"/>
      <c r="BE244" s="162"/>
      <c r="BF244" s="162"/>
      <c r="BG244" s="162"/>
      <c r="BH244" s="162"/>
    </row>
    <row r="245" spans="1:60" ht="20.399999999999999" outlineLevel="1" x14ac:dyDescent="0.25">
      <c r="A245" s="185">
        <v>113</v>
      </c>
      <c r="B245" s="186" t="s">
        <v>426</v>
      </c>
      <c r="C245" s="194" t="s">
        <v>427</v>
      </c>
      <c r="D245" s="187" t="s">
        <v>278</v>
      </c>
      <c r="E245" s="188">
        <v>1</v>
      </c>
      <c r="F245" s="189"/>
      <c r="G245" s="190">
        <f>ROUND(E245*F245,2)</f>
        <v>0</v>
      </c>
      <c r="H245" s="167">
        <v>0</v>
      </c>
      <c r="I245" s="167">
        <f>ROUND(E245*H245,2)</f>
        <v>0</v>
      </c>
      <c r="J245" s="167">
        <v>800</v>
      </c>
      <c r="K245" s="167">
        <f>ROUND(E245*J245,2)</f>
        <v>800</v>
      </c>
      <c r="L245" s="167">
        <v>21</v>
      </c>
      <c r="M245" s="167">
        <f>G245*(1+L245/100)</f>
        <v>0</v>
      </c>
      <c r="N245" s="167">
        <v>0</v>
      </c>
      <c r="O245" s="167">
        <f>ROUND(E245*N245,2)</f>
        <v>0</v>
      </c>
      <c r="P245" s="167">
        <v>0</v>
      </c>
      <c r="Q245" s="167">
        <f>ROUND(E245*P245,2)</f>
        <v>0</v>
      </c>
      <c r="R245" s="167"/>
      <c r="S245" s="167" t="s">
        <v>158</v>
      </c>
      <c r="T245" s="167" t="s">
        <v>159</v>
      </c>
      <c r="U245" s="167">
        <v>0</v>
      </c>
      <c r="V245" s="167">
        <f>ROUND(E245*U245,2)</f>
        <v>0</v>
      </c>
      <c r="W245" s="167"/>
      <c r="X245" s="167" t="s">
        <v>167</v>
      </c>
      <c r="Y245" s="162"/>
      <c r="Z245" s="162"/>
      <c r="AA245" s="162"/>
      <c r="AB245" s="162"/>
      <c r="AC245" s="162"/>
      <c r="AD245" s="162"/>
      <c r="AE245" s="162"/>
      <c r="AF245" s="162"/>
      <c r="AG245" s="162" t="s">
        <v>168</v>
      </c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162"/>
      <c r="AZ245" s="162"/>
      <c r="BA245" s="162"/>
      <c r="BB245" s="162"/>
      <c r="BC245" s="162"/>
      <c r="BD245" s="162"/>
      <c r="BE245" s="162"/>
      <c r="BF245" s="162"/>
      <c r="BG245" s="162"/>
      <c r="BH245" s="162"/>
    </row>
    <row r="246" spans="1:60" ht="20.399999999999999" outlineLevel="1" x14ac:dyDescent="0.25">
      <c r="A246" s="185">
        <v>114</v>
      </c>
      <c r="B246" s="186" t="s">
        <v>428</v>
      </c>
      <c r="C246" s="194" t="s">
        <v>429</v>
      </c>
      <c r="D246" s="187" t="s">
        <v>278</v>
      </c>
      <c r="E246" s="188">
        <v>1</v>
      </c>
      <c r="F246" s="189"/>
      <c r="G246" s="190">
        <f>ROUND(E246*F246,2)</f>
        <v>0</v>
      </c>
      <c r="H246" s="167">
        <v>0</v>
      </c>
      <c r="I246" s="167">
        <f>ROUND(E246*H246,2)</f>
        <v>0</v>
      </c>
      <c r="J246" s="167">
        <v>2980</v>
      </c>
      <c r="K246" s="167">
        <f>ROUND(E246*J246,2)</f>
        <v>2980</v>
      </c>
      <c r="L246" s="167">
        <v>21</v>
      </c>
      <c r="M246" s="167">
        <f>G246*(1+L246/100)</f>
        <v>0</v>
      </c>
      <c r="N246" s="167">
        <v>0</v>
      </c>
      <c r="O246" s="167">
        <f>ROUND(E246*N246,2)</f>
        <v>0</v>
      </c>
      <c r="P246" s="167">
        <v>0</v>
      </c>
      <c r="Q246" s="167">
        <f>ROUND(E246*P246,2)</f>
        <v>0</v>
      </c>
      <c r="R246" s="167"/>
      <c r="S246" s="167" t="s">
        <v>158</v>
      </c>
      <c r="T246" s="167" t="s">
        <v>159</v>
      </c>
      <c r="U246" s="167">
        <v>0</v>
      </c>
      <c r="V246" s="167">
        <f>ROUND(E246*U246,2)</f>
        <v>0</v>
      </c>
      <c r="W246" s="167"/>
      <c r="X246" s="167" t="s">
        <v>167</v>
      </c>
      <c r="Y246" s="162"/>
      <c r="Z246" s="162"/>
      <c r="AA246" s="162"/>
      <c r="AB246" s="162"/>
      <c r="AC246" s="162"/>
      <c r="AD246" s="162"/>
      <c r="AE246" s="162"/>
      <c r="AF246" s="162"/>
      <c r="AG246" s="162" t="s">
        <v>168</v>
      </c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</row>
    <row r="247" spans="1:60" ht="30.6" outlineLevel="1" x14ac:dyDescent="0.25">
      <c r="A247" s="185">
        <v>115</v>
      </c>
      <c r="B247" s="186" t="s">
        <v>430</v>
      </c>
      <c r="C247" s="194" t="s">
        <v>431</v>
      </c>
      <c r="D247" s="187" t="s">
        <v>278</v>
      </c>
      <c r="E247" s="188">
        <v>1</v>
      </c>
      <c r="F247" s="189"/>
      <c r="G247" s="190">
        <f>ROUND(E247*F247,2)</f>
        <v>0</v>
      </c>
      <c r="H247" s="167">
        <v>0</v>
      </c>
      <c r="I247" s="167">
        <f>ROUND(E247*H247,2)</f>
        <v>0</v>
      </c>
      <c r="J247" s="167">
        <v>3480</v>
      </c>
      <c r="K247" s="167">
        <f>ROUND(E247*J247,2)</f>
        <v>3480</v>
      </c>
      <c r="L247" s="167">
        <v>21</v>
      </c>
      <c r="M247" s="167">
        <f>G247*(1+L247/100)</f>
        <v>0</v>
      </c>
      <c r="N247" s="167">
        <v>0</v>
      </c>
      <c r="O247" s="167">
        <f>ROUND(E247*N247,2)</f>
        <v>0</v>
      </c>
      <c r="P247" s="167">
        <v>0</v>
      </c>
      <c r="Q247" s="167">
        <f>ROUND(E247*P247,2)</f>
        <v>0</v>
      </c>
      <c r="R247" s="167"/>
      <c r="S247" s="167" t="s">
        <v>158</v>
      </c>
      <c r="T247" s="167" t="s">
        <v>159</v>
      </c>
      <c r="U247" s="167">
        <v>0</v>
      </c>
      <c r="V247" s="167">
        <f>ROUND(E247*U247,2)</f>
        <v>0</v>
      </c>
      <c r="W247" s="167"/>
      <c r="X247" s="167" t="s">
        <v>167</v>
      </c>
      <c r="Y247" s="162"/>
      <c r="Z247" s="162"/>
      <c r="AA247" s="162"/>
      <c r="AB247" s="162"/>
      <c r="AC247" s="162"/>
      <c r="AD247" s="162"/>
      <c r="AE247" s="162"/>
      <c r="AF247" s="162"/>
      <c r="AG247" s="162" t="s">
        <v>168</v>
      </c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162"/>
      <c r="AZ247" s="162"/>
      <c r="BA247" s="162"/>
      <c r="BB247" s="162"/>
      <c r="BC247" s="162"/>
      <c r="BD247" s="162"/>
      <c r="BE247" s="162"/>
      <c r="BF247" s="162"/>
      <c r="BG247" s="162"/>
      <c r="BH247" s="162"/>
    </row>
    <row r="248" spans="1:60" ht="20.399999999999999" outlineLevel="1" x14ac:dyDescent="0.25">
      <c r="A248" s="179">
        <v>116</v>
      </c>
      <c r="B248" s="180" t="s">
        <v>432</v>
      </c>
      <c r="C248" s="192" t="s">
        <v>433</v>
      </c>
      <c r="D248" s="181" t="s">
        <v>146</v>
      </c>
      <c r="E248" s="182">
        <v>3.3</v>
      </c>
      <c r="F248" s="183"/>
      <c r="G248" s="184">
        <f>ROUND(E248*F248,2)</f>
        <v>0</v>
      </c>
      <c r="H248" s="167">
        <v>0</v>
      </c>
      <c r="I248" s="167">
        <f>ROUND(E248*H248,2)</f>
        <v>0</v>
      </c>
      <c r="J248" s="167">
        <v>14500</v>
      </c>
      <c r="K248" s="167">
        <f>ROUND(E248*J248,2)</f>
        <v>47850</v>
      </c>
      <c r="L248" s="167">
        <v>21</v>
      </c>
      <c r="M248" s="167">
        <f>G248*(1+L248/100)</f>
        <v>0</v>
      </c>
      <c r="N248" s="167">
        <v>0</v>
      </c>
      <c r="O248" s="167">
        <f>ROUND(E248*N248,2)</f>
        <v>0</v>
      </c>
      <c r="P248" s="167">
        <v>0</v>
      </c>
      <c r="Q248" s="167">
        <f>ROUND(E248*P248,2)</f>
        <v>0</v>
      </c>
      <c r="R248" s="167"/>
      <c r="S248" s="167" t="s">
        <v>158</v>
      </c>
      <c r="T248" s="167" t="s">
        <v>159</v>
      </c>
      <c r="U248" s="167">
        <v>0</v>
      </c>
      <c r="V248" s="167">
        <f>ROUND(E248*U248,2)</f>
        <v>0</v>
      </c>
      <c r="W248" s="167"/>
      <c r="X248" s="167" t="s">
        <v>167</v>
      </c>
      <c r="Y248" s="162"/>
      <c r="Z248" s="162"/>
      <c r="AA248" s="162"/>
      <c r="AB248" s="162"/>
      <c r="AC248" s="162"/>
      <c r="AD248" s="162"/>
      <c r="AE248" s="162"/>
      <c r="AF248" s="162"/>
      <c r="AG248" s="162" t="s">
        <v>168</v>
      </c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</row>
    <row r="249" spans="1:60" outlineLevel="1" x14ac:dyDescent="0.25">
      <c r="A249" s="165"/>
      <c r="B249" s="166"/>
      <c r="C249" s="193" t="s">
        <v>434</v>
      </c>
      <c r="D249" s="168"/>
      <c r="E249" s="169">
        <v>3.3</v>
      </c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2"/>
      <c r="Z249" s="162"/>
      <c r="AA249" s="162"/>
      <c r="AB249" s="162"/>
      <c r="AC249" s="162"/>
      <c r="AD249" s="162"/>
      <c r="AE249" s="162"/>
      <c r="AF249" s="162"/>
      <c r="AG249" s="162" t="s">
        <v>133</v>
      </c>
      <c r="AH249" s="162">
        <v>0</v>
      </c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162"/>
      <c r="AZ249" s="162"/>
      <c r="BA249" s="162"/>
      <c r="BB249" s="162"/>
      <c r="BC249" s="162"/>
      <c r="BD249" s="162"/>
      <c r="BE249" s="162"/>
      <c r="BF249" s="162"/>
      <c r="BG249" s="162"/>
      <c r="BH249" s="162"/>
    </row>
    <row r="250" spans="1:60" outlineLevel="1" x14ac:dyDescent="0.25">
      <c r="A250" s="165"/>
      <c r="B250" s="166"/>
      <c r="C250" s="193" t="s">
        <v>435</v>
      </c>
      <c r="D250" s="168"/>
      <c r="E250" s="169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2"/>
      <c r="Z250" s="162"/>
      <c r="AA250" s="162"/>
      <c r="AB250" s="162"/>
      <c r="AC250" s="162"/>
      <c r="AD250" s="162"/>
      <c r="AE250" s="162"/>
      <c r="AF250" s="162"/>
      <c r="AG250" s="162" t="s">
        <v>133</v>
      </c>
      <c r="AH250" s="162">
        <v>0</v>
      </c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  <c r="BE250" s="162"/>
      <c r="BF250" s="162"/>
      <c r="BG250" s="162"/>
      <c r="BH250" s="162"/>
    </row>
    <row r="251" spans="1:60" outlineLevel="1" x14ac:dyDescent="0.25">
      <c r="A251" s="165"/>
      <c r="B251" s="166"/>
      <c r="C251" s="193" t="s">
        <v>436</v>
      </c>
      <c r="D251" s="168"/>
      <c r="E251" s="169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2"/>
      <c r="Z251" s="162"/>
      <c r="AA251" s="162"/>
      <c r="AB251" s="162"/>
      <c r="AC251" s="162"/>
      <c r="AD251" s="162"/>
      <c r="AE251" s="162"/>
      <c r="AF251" s="162"/>
      <c r="AG251" s="162" t="s">
        <v>133</v>
      </c>
      <c r="AH251" s="162">
        <v>0</v>
      </c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162"/>
      <c r="AZ251" s="162"/>
      <c r="BA251" s="162"/>
      <c r="BB251" s="162"/>
      <c r="BC251" s="162"/>
      <c r="BD251" s="162"/>
      <c r="BE251" s="162"/>
      <c r="BF251" s="162"/>
      <c r="BG251" s="162"/>
      <c r="BH251" s="162"/>
    </row>
    <row r="252" spans="1:60" ht="20.399999999999999" outlineLevel="1" x14ac:dyDescent="0.25">
      <c r="A252" s="165"/>
      <c r="B252" s="166"/>
      <c r="C252" s="193" t="s">
        <v>437</v>
      </c>
      <c r="D252" s="168"/>
      <c r="E252" s="169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2"/>
      <c r="Z252" s="162"/>
      <c r="AA252" s="162"/>
      <c r="AB252" s="162"/>
      <c r="AC252" s="162"/>
      <c r="AD252" s="162"/>
      <c r="AE252" s="162"/>
      <c r="AF252" s="162"/>
      <c r="AG252" s="162" t="s">
        <v>133</v>
      </c>
      <c r="AH252" s="162">
        <v>0</v>
      </c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  <c r="BE252" s="162"/>
      <c r="BF252" s="162"/>
      <c r="BG252" s="162"/>
      <c r="BH252" s="162"/>
    </row>
    <row r="253" spans="1:60" outlineLevel="1" x14ac:dyDescent="0.25">
      <c r="A253" s="165"/>
      <c r="B253" s="166"/>
      <c r="C253" s="193" t="s">
        <v>438</v>
      </c>
      <c r="D253" s="168"/>
      <c r="E253" s="169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2"/>
      <c r="Z253" s="162"/>
      <c r="AA253" s="162"/>
      <c r="AB253" s="162"/>
      <c r="AC253" s="162"/>
      <c r="AD253" s="162"/>
      <c r="AE253" s="162"/>
      <c r="AF253" s="162"/>
      <c r="AG253" s="162" t="s">
        <v>133</v>
      </c>
      <c r="AH253" s="162">
        <v>0</v>
      </c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162"/>
      <c r="AZ253" s="162"/>
      <c r="BA253" s="162"/>
      <c r="BB253" s="162"/>
      <c r="BC253" s="162"/>
      <c r="BD253" s="162"/>
      <c r="BE253" s="162"/>
      <c r="BF253" s="162"/>
      <c r="BG253" s="162"/>
      <c r="BH253" s="162"/>
    </row>
    <row r="254" spans="1:60" ht="20.399999999999999" outlineLevel="1" x14ac:dyDescent="0.25">
      <c r="A254" s="165"/>
      <c r="B254" s="166"/>
      <c r="C254" s="193" t="s">
        <v>439</v>
      </c>
      <c r="D254" s="168"/>
      <c r="E254" s="169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2"/>
      <c r="Z254" s="162"/>
      <c r="AA254" s="162"/>
      <c r="AB254" s="162"/>
      <c r="AC254" s="162"/>
      <c r="AD254" s="162"/>
      <c r="AE254" s="162"/>
      <c r="AF254" s="162"/>
      <c r="AG254" s="162" t="s">
        <v>133</v>
      </c>
      <c r="AH254" s="162">
        <v>0</v>
      </c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162"/>
      <c r="AZ254" s="162"/>
      <c r="BA254" s="162"/>
      <c r="BB254" s="162"/>
      <c r="BC254" s="162"/>
      <c r="BD254" s="162"/>
      <c r="BE254" s="162"/>
      <c r="BF254" s="162"/>
      <c r="BG254" s="162"/>
      <c r="BH254" s="162"/>
    </row>
    <row r="255" spans="1:60" outlineLevel="1" x14ac:dyDescent="0.25">
      <c r="A255" s="165"/>
      <c r="B255" s="166"/>
      <c r="C255" s="193" t="s">
        <v>440</v>
      </c>
      <c r="D255" s="168"/>
      <c r="E255" s="169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2"/>
      <c r="Z255" s="162"/>
      <c r="AA255" s="162"/>
      <c r="AB255" s="162"/>
      <c r="AC255" s="162"/>
      <c r="AD255" s="162"/>
      <c r="AE255" s="162"/>
      <c r="AF255" s="162"/>
      <c r="AG255" s="162" t="s">
        <v>133</v>
      </c>
      <c r="AH255" s="162">
        <v>0</v>
      </c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  <c r="BE255" s="162"/>
      <c r="BF255" s="162"/>
      <c r="BG255" s="162"/>
      <c r="BH255" s="162"/>
    </row>
    <row r="256" spans="1:60" outlineLevel="1" x14ac:dyDescent="0.25">
      <c r="A256" s="165"/>
      <c r="B256" s="166"/>
      <c r="C256" s="193" t="s">
        <v>441</v>
      </c>
      <c r="D256" s="168"/>
      <c r="E256" s="169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2"/>
      <c r="Z256" s="162"/>
      <c r="AA256" s="162"/>
      <c r="AB256" s="162"/>
      <c r="AC256" s="162"/>
      <c r="AD256" s="162"/>
      <c r="AE256" s="162"/>
      <c r="AF256" s="162"/>
      <c r="AG256" s="162" t="s">
        <v>133</v>
      </c>
      <c r="AH256" s="162">
        <v>0</v>
      </c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162"/>
      <c r="AZ256" s="162"/>
      <c r="BA256" s="162"/>
      <c r="BB256" s="162"/>
      <c r="BC256" s="162"/>
      <c r="BD256" s="162"/>
      <c r="BE256" s="162"/>
      <c r="BF256" s="162"/>
      <c r="BG256" s="162"/>
      <c r="BH256" s="162"/>
    </row>
    <row r="257" spans="1:60" outlineLevel="1" x14ac:dyDescent="0.25">
      <c r="A257" s="165"/>
      <c r="B257" s="166"/>
      <c r="C257" s="193" t="s">
        <v>442</v>
      </c>
      <c r="D257" s="168"/>
      <c r="E257" s="169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2"/>
      <c r="Z257" s="162"/>
      <c r="AA257" s="162"/>
      <c r="AB257" s="162"/>
      <c r="AC257" s="162"/>
      <c r="AD257" s="162"/>
      <c r="AE257" s="162"/>
      <c r="AF257" s="162"/>
      <c r="AG257" s="162" t="s">
        <v>133</v>
      </c>
      <c r="AH257" s="162">
        <v>0</v>
      </c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162"/>
      <c r="AZ257" s="162"/>
      <c r="BA257" s="162"/>
      <c r="BB257" s="162"/>
      <c r="BC257" s="162"/>
      <c r="BD257" s="162"/>
      <c r="BE257" s="162"/>
      <c r="BF257" s="162"/>
      <c r="BG257" s="162"/>
      <c r="BH257" s="162"/>
    </row>
    <row r="258" spans="1:60" ht="20.399999999999999" outlineLevel="1" x14ac:dyDescent="0.25">
      <c r="A258" s="165"/>
      <c r="B258" s="166"/>
      <c r="C258" s="193" t="s">
        <v>443</v>
      </c>
      <c r="D258" s="168"/>
      <c r="E258" s="169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2"/>
      <c r="Z258" s="162"/>
      <c r="AA258" s="162"/>
      <c r="AB258" s="162"/>
      <c r="AC258" s="162"/>
      <c r="AD258" s="162"/>
      <c r="AE258" s="162"/>
      <c r="AF258" s="162"/>
      <c r="AG258" s="162" t="s">
        <v>133</v>
      </c>
      <c r="AH258" s="162">
        <v>0</v>
      </c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</row>
    <row r="259" spans="1:60" ht="20.399999999999999" outlineLevel="1" x14ac:dyDescent="0.25">
      <c r="A259" s="165"/>
      <c r="B259" s="166"/>
      <c r="C259" s="193" t="s">
        <v>444</v>
      </c>
      <c r="D259" s="168"/>
      <c r="E259" s="169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2"/>
      <c r="Z259" s="162"/>
      <c r="AA259" s="162"/>
      <c r="AB259" s="162"/>
      <c r="AC259" s="162"/>
      <c r="AD259" s="162"/>
      <c r="AE259" s="162"/>
      <c r="AF259" s="162"/>
      <c r="AG259" s="162" t="s">
        <v>133</v>
      </c>
      <c r="AH259" s="162">
        <v>0</v>
      </c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</row>
    <row r="260" spans="1:60" outlineLevel="1" x14ac:dyDescent="0.25">
      <c r="A260" s="165"/>
      <c r="B260" s="166"/>
      <c r="C260" s="193" t="s">
        <v>445</v>
      </c>
      <c r="D260" s="168"/>
      <c r="E260" s="169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2"/>
      <c r="Z260" s="162"/>
      <c r="AA260" s="162"/>
      <c r="AB260" s="162"/>
      <c r="AC260" s="162"/>
      <c r="AD260" s="162"/>
      <c r="AE260" s="162"/>
      <c r="AF260" s="162"/>
      <c r="AG260" s="162" t="s">
        <v>133</v>
      </c>
      <c r="AH260" s="162">
        <v>0</v>
      </c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</row>
    <row r="261" spans="1:60" outlineLevel="1" x14ac:dyDescent="0.25">
      <c r="A261" s="185">
        <v>117</v>
      </c>
      <c r="B261" s="186" t="s">
        <v>446</v>
      </c>
      <c r="C261" s="194" t="s">
        <v>447</v>
      </c>
      <c r="D261" s="187" t="s">
        <v>0</v>
      </c>
      <c r="E261" s="188">
        <v>809.56600000000003</v>
      </c>
      <c r="F261" s="189"/>
      <c r="G261" s="190">
        <f>ROUND(E261*F261,2)</f>
        <v>0</v>
      </c>
      <c r="H261" s="167">
        <v>0</v>
      </c>
      <c r="I261" s="167">
        <f>ROUND(E261*H261,2)</f>
        <v>0</v>
      </c>
      <c r="J261" s="167">
        <v>2</v>
      </c>
      <c r="K261" s="167">
        <f>ROUND(E261*J261,2)</f>
        <v>1619.13</v>
      </c>
      <c r="L261" s="167">
        <v>21</v>
      </c>
      <c r="M261" s="167">
        <f>G261*(1+L261/100)</f>
        <v>0</v>
      </c>
      <c r="N261" s="167">
        <v>0</v>
      </c>
      <c r="O261" s="167">
        <f>ROUND(E261*N261,2)</f>
        <v>0</v>
      </c>
      <c r="P261" s="167">
        <v>0</v>
      </c>
      <c r="Q261" s="167">
        <f>ROUND(E261*P261,2)</f>
        <v>0</v>
      </c>
      <c r="R261" s="167"/>
      <c r="S261" s="167" t="s">
        <v>129</v>
      </c>
      <c r="T261" s="167" t="s">
        <v>159</v>
      </c>
      <c r="U261" s="167">
        <v>0</v>
      </c>
      <c r="V261" s="167">
        <f>ROUND(E261*U261,2)</f>
        <v>0</v>
      </c>
      <c r="W261" s="167"/>
      <c r="X261" s="167" t="s">
        <v>264</v>
      </c>
      <c r="Y261" s="162"/>
      <c r="Z261" s="162"/>
      <c r="AA261" s="162"/>
      <c r="AB261" s="162"/>
      <c r="AC261" s="162"/>
      <c r="AD261" s="162"/>
      <c r="AE261" s="162"/>
      <c r="AF261" s="162"/>
      <c r="AG261" s="162" t="s">
        <v>265</v>
      </c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</row>
    <row r="262" spans="1:60" x14ac:dyDescent="0.25">
      <c r="A262" s="173" t="s">
        <v>124</v>
      </c>
      <c r="B262" s="174" t="s">
        <v>76</v>
      </c>
      <c r="C262" s="191" t="s">
        <v>77</v>
      </c>
      <c r="D262" s="175"/>
      <c r="E262" s="176"/>
      <c r="F262" s="177"/>
      <c r="G262" s="178">
        <f>SUMIF(AG263:AG265,"&lt;&gt;NOR",G263:G265)</f>
        <v>0</v>
      </c>
      <c r="H262" s="172"/>
      <c r="I262" s="172">
        <f>SUM(I263:I265)</f>
        <v>0</v>
      </c>
      <c r="J262" s="172"/>
      <c r="K262" s="172">
        <f>SUM(K263:K265)</f>
        <v>1260.23</v>
      </c>
      <c r="L262" s="172"/>
      <c r="M262" s="172">
        <f>SUM(M263:M265)</f>
        <v>0</v>
      </c>
      <c r="N262" s="172"/>
      <c r="O262" s="172">
        <f>SUM(O263:O265)</f>
        <v>0</v>
      </c>
      <c r="P262" s="172"/>
      <c r="Q262" s="172">
        <f>SUM(Q263:Q265)</f>
        <v>0.23</v>
      </c>
      <c r="R262" s="172"/>
      <c r="S262" s="172"/>
      <c r="T262" s="172"/>
      <c r="U262" s="172"/>
      <c r="V262" s="172">
        <f>SUM(V263:V265)</f>
        <v>0</v>
      </c>
      <c r="W262" s="172"/>
      <c r="X262" s="172"/>
      <c r="AG262" t="s">
        <v>125</v>
      </c>
    </row>
    <row r="263" spans="1:60" ht="20.399999999999999" outlineLevel="1" x14ac:dyDescent="0.25">
      <c r="A263" s="179">
        <v>118</v>
      </c>
      <c r="B263" s="180" t="s">
        <v>448</v>
      </c>
      <c r="C263" s="192" t="s">
        <v>449</v>
      </c>
      <c r="D263" s="181" t="s">
        <v>141</v>
      </c>
      <c r="E263" s="182">
        <v>18.899999999999999</v>
      </c>
      <c r="F263" s="183"/>
      <c r="G263" s="184">
        <f>ROUND(E263*F263,2)</f>
        <v>0</v>
      </c>
      <c r="H263" s="167">
        <v>0</v>
      </c>
      <c r="I263" s="167">
        <f>ROUND(E263*H263,2)</f>
        <v>0</v>
      </c>
      <c r="J263" s="167">
        <v>65.5</v>
      </c>
      <c r="K263" s="167">
        <f>ROUND(E263*J263,2)</f>
        <v>1237.95</v>
      </c>
      <c r="L263" s="167">
        <v>21</v>
      </c>
      <c r="M263" s="167">
        <f>G263*(1+L263/100)</f>
        <v>0</v>
      </c>
      <c r="N263" s="167">
        <v>0</v>
      </c>
      <c r="O263" s="167">
        <f>ROUND(E263*N263,2)</f>
        <v>0</v>
      </c>
      <c r="P263" s="167">
        <v>1.2E-2</v>
      </c>
      <c r="Q263" s="167">
        <f>ROUND(E263*P263,2)</f>
        <v>0.23</v>
      </c>
      <c r="R263" s="167"/>
      <c r="S263" s="167" t="s">
        <v>129</v>
      </c>
      <c r="T263" s="167" t="s">
        <v>129</v>
      </c>
      <c r="U263" s="167">
        <v>0</v>
      </c>
      <c r="V263" s="167">
        <f>ROUND(E263*U263,2)</f>
        <v>0</v>
      </c>
      <c r="W263" s="167"/>
      <c r="X263" s="167" t="s">
        <v>167</v>
      </c>
      <c r="Y263" s="162"/>
      <c r="Z263" s="162"/>
      <c r="AA263" s="162"/>
      <c r="AB263" s="162"/>
      <c r="AC263" s="162"/>
      <c r="AD263" s="162"/>
      <c r="AE263" s="162"/>
      <c r="AF263" s="162"/>
      <c r="AG263" s="162" t="s">
        <v>168</v>
      </c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</row>
    <row r="264" spans="1:60" outlineLevel="1" x14ac:dyDescent="0.25">
      <c r="A264" s="165"/>
      <c r="B264" s="166"/>
      <c r="C264" s="193" t="s">
        <v>450</v>
      </c>
      <c r="D264" s="168"/>
      <c r="E264" s="169">
        <v>18.899999999999999</v>
      </c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2"/>
      <c r="Z264" s="162"/>
      <c r="AA264" s="162"/>
      <c r="AB264" s="162"/>
      <c r="AC264" s="162"/>
      <c r="AD264" s="162"/>
      <c r="AE264" s="162"/>
      <c r="AF264" s="162"/>
      <c r="AG264" s="162" t="s">
        <v>133</v>
      </c>
      <c r="AH264" s="162">
        <v>0</v>
      </c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</row>
    <row r="265" spans="1:60" outlineLevel="1" x14ac:dyDescent="0.25">
      <c r="A265" s="185">
        <v>119</v>
      </c>
      <c r="B265" s="186" t="s">
        <v>451</v>
      </c>
      <c r="C265" s="194" t="s">
        <v>452</v>
      </c>
      <c r="D265" s="187" t="s">
        <v>0</v>
      </c>
      <c r="E265" s="188">
        <v>12.3795</v>
      </c>
      <c r="F265" s="189"/>
      <c r="G265" s="190">
        <f>ROUND(E265*F265,2)</f>
        <v>0</v>
      </c>
      <c r="H265" s="167">
        <v>0</v>
      </c>
      <c r="I265" s="167">
        <f>ROUND(E265*H265,2)</f>
        <v>0</v>
      </c>
      <c r="J265" s="167">
        <v>1.8</v>
      </c>
      <c r="K265" s="167">
        <f>ROUND(E265*J265,2)</f>
        <v>22.28</v>
      </c>
      <c r="L265" s="167">
        <v>21</v>
      </c>
      <c r="M265" s="167">
        <f>G265*(1+L265/100)</f>
        <v>0</v>
      </c>
      <c r="N265" s="167">
        <v>0</v>
      </c>
      <c r="O265" s="167">
        <f>ROUND(E265*N265,2)</f>
        <v>0</v>
      </c>
      <c r="P265" s="167">
        <v>0</v>
      </c>
      <c r="Q265" s="167">
        <f>ROUND(E265*P265,2)</f>
        <v>0</v>
      </c>
      <c r="R265" s="167"/>
      <c r="S265" s="167" t="s">
        <v>129</v>
      </c>
      <c r="T265" s="167" t="s">
        <v>129</v>
      </c>
      <c r="U265" s="167">
        <v>0</v>
      </c>
      <c r="V265" s="167">
        <f>ROUND(E265*U265,2)</f>
        <v>0</v>
      </c>
      <c r="W265" s="167"/>
      <c r="X265" s="167" t="s">
        <v>264</v>
      </c>
      <c r="Y265" s="162"/>
      <c r="Z265" s="162"/>
      <c r="AA265" s="162"/>
      <c r="AB265" s="162"/>
      <c r="AC265" s="162"/>
      <c r="AD265" s="162"/>
      <c r="AE265" s="162"/>
      <c r="AF265" s="162"/>
      <c r="AG265" s="162" t="s">
        <v>265</v>
      </c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</row>
    <row r="266" spans="1:60" x14ac:dyDescent="0.25">
      <c r="A266" s="173" t="s">
        <v>124</v>
      </c>
      <c r="B266" s="174" t="s">
        <v>78</v>
      </c>
      <c r="C266" s="191" t="s">
        <v>79</v>
      </c>
      <c r="D266" s="175"/>
      <c r="E266" s="176"/>
      <c r="F266" s="177"/>
      <c r="G266" s="178">
        <f>SUMIF(AG267:AG296,"&lt;&gt;NOR",G267:G296)</f>
        <v>0</v>
      </c>
      <c r="H266" s="172"/>
      <c r="I266" s="172">
        <f>SUM(I267:I296)</f>
        <v>3404.27</v>
      </c>
      <c r="J266" s="172"/>
      <c r="K266" s="172">
        <f>SUM(K267:K296)</f>
        <v>4097.91</v>
      </c>
      <c r="L266" s="172"/>
      <c r="M266" s="172">
        <f>SUM(M267:M296)</f>
        <v>0</v>
      </c>
      <c r="N266" s="172"/>
      <c r="O266" s="172">
        <f>SUM(O267:O296)</f>
        <v>0.03</v>
      </c>
      <c r="P266" s="172"/>
      <c r="Q266" s="172">
        <f>SUM(Q267:Q296)</f>
        <v>0</v>
      </c>
      <c r="R266" s="172"/>
      <c r="S266" s="172"/>
      <c r="T266" s="172"/>
      <c r="U266" s="172"/>
      <c r="V266" s="172">
        <f>SUM(V267:V296)</f>
        <v>7.0999999999999988</v>
      </c>
      <c r="W266" s="172"/>
      <c r="X266" s="172"/>
      <c r="AG266" t="s">
        <v>125</v>
      </c>
    </row>
    <row r="267" spans="1:60" outlineLevel="1" x14ac:dyDescent="0.25">
      <c r="A267" s="179">
        <v>120</v>
      </c>
      <c r="B267" s="180" t="s">
        <v>453</v>
      </c>
      <c r="C267" s="192" t="s">
        <v>454</v>
      </c>
      <c r="D267" s="181" t="s">
        <v>141</v>
      </c>
      <c r="E267" s="182">
        <v>4.5</v>
      </c>
      <c r="F267" s="183"/>
      <c r="G267" s="184">
        <f>ROUND(E267*F267,2)</f>
        <v>0</v>
      </c>
      <c r="H267" s="167">
        <v>0</v>
      </c>
      <c r="I267" s="167">
        <f>ROUND(E267*H267,2)</f>
        <v>0</v>
      </c>
      <c r="J267" s="167">
        <v>7.1</v>
      </c>
      <c r="K267" s="167">
        <f>ROUND(E267*J267,2)</f>
        <v>31.95</v>
      </c>
      <c r="L267" s="167">
        <v>21</v>
      </c>
      <c r="M267" s="167">
        <f>G267*(1+L267/100)</f>
        <v>0</v>
      </c>
      <c r="N267" s="167">
        <v>0</v>
      </c>
      <c r="O267" s="167">
        <f>ROUND(E267*N267,2)</f>
        <v>0</v>
      </c>
      <c r="P267" s="167">
        <v>0</v>
      </c>
      <c r="Q267" s="167">
        <f>ROUND(E267*P267,2)</f>
        <v>0</v>
      </c>
      <c r="R267" s="167"/>
      <c r="S267" s="167" t="s">
        <v>129</v>
      </c>
      <c r="T267" s="167" t="s">
        <v>159</v>
      </c>
      <c r="U267" s="167">
        <v>1.6E-2</v>
      </c>
      <c r="V267" s="167">
        <f>ROUND(E267*U267,2)</f>
        <v>7.0000000000000007E-2</v>
      </c>
      <c r="W267" s="167"/>
      <c r="X267" s="167" t="s">
        <v>130</v>
      </c>
      <c r="Y267" s="162"/>
      <c r="Z267" s="162"/>
      <c r="AA267" s="162"/>
      <c r="AB267" s="162"/>
      <c r="AC267" s="162"/>
      <c r="AD267" s="162"/>
      <c r="AE267" s="162"/>
      <c r="AF267" s="162"/>
      <c r="AG267" s="162" t="s">
        <v>131</v>
      </c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</row>
    <row r="268" spans="1:60" outlineLevel="1" x14ac:dyDescent="0.25">
      <c r="A268" s="165"/>
      <c r="B268" s="166"/>
      <c r="C268" s="193" t="s">
        <v>155</v>
      </c>
      <c r="D268" s="168"/>
      <c r="E268" s="169">
        <v>3.6</v>
      </c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2"/>
      <c r="Z268" s="162"/>
      <c r="AA268" s="162"/>
      <c r="AB268" s="162"/>
      <c r="AC268" s="162"/>
      <c r="AD268" s="162"/>
      <c r="AE268" s="162"/>
      <c r="AF268" s="162"/>
      <c r="AG268" s="162" t="s">
        <v>133</v>
      </c>
      <c r="AH268" s="162">
        <v>0</v>
      </c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</row>
    <row r="269" spans="1:60" outlineLevel="1" x14ac:dyDescent="0.25">
      <c r="A269" s="165"/>
      <c r="B269" s="166"/>
      <c r="C269" s="193" t="s">
        <v>195</v>
      </c>
      <c r="D269" s="168"/>
      <c r="E269" s="169">
        <v>0.9</v>
      </c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2"/>
      <c r="Z269" s="162"/>
      <c r="AA269" s="162"/>
      <c r="AB269" s="162"/>
      <c r="AC269" s="162"/>
      <c r="AD269" s="162"/>
      <c r="AE269" s="162"/>
      <c r="AF269" s="162"/>
      <c r="AG269" s="162" t="s">
        <v>133</v>
      </c>
      <c r="AH269" s="162">
        <v>0</v>
      </c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162"/>
      <c r="AZ269" s="162"/>
      <c r="BA269" s="162"/>
      <c r="BB269" s="162"/>
      <c r="BC269" s="162"/>
      <c r="BD269" s="162"/>
      <c r="BE269" s="162"/>
      <c r="BF269" s="162"/>
      <c r="BG269" s="162"/>
      <c r="BH269" s="162"/>
    </row>
    <row r="270" spans="1:60" outlineLevel="1" x14ac:dyDescent="0.25">
      <c r="A270" s="179">
        <v>121</v>
      </c>
      <c r="B270" s="180" t="s">
        <v>455</v>
      </c>
      <c r="C270" s="192" t="s">
        <v>456</v>
      </c>
      <c r="D270" s="181" t="s">
        <v>141</v>
      </c>
      <c r="E270" s="182">
        <v>4.5</v>
      </c>
      <c r="F270" s="183"/>
      <c r="G270" s="184">
        <f>ROUND(E270*F270,2)</f>
        <v>0</v>
      </c>
      <c r="H270" s="167">
        <v>24.5</v>
      </c>
      <c r="I270" s="167">
        <f>ROUND(E270*H270,2)</f>
        <v>110.25</v>
      </c>
      <c r="J270" s="167">
        <v>25.6</v>
      </c>
      <c r="K270" s="167">
        <f>ROUND(E270*J270,2)</f>
        <v>115.2</v>
      </c>
      <c r="L270" s="167">
        <v>21</v>
      </c>
      <c r="M270" s="167">
        <f>G270*(1+L270/100)</f>
        <v>0</v>
      </c>
      <c r="N270" s="167">
        <v>2.1000000000000001E-4</v>
      </c>
      <c r="O270" s="167">
        <f>ROUND(E270*N270,2)</f>
        <v>0</v>
      </c>
      <c r="P270" s="167">
        <v>0</v>
      </c>
      <c r="Q270" s="167">
        <f>ROUND(E270*P270,2)</f>
        <v>0</v>
      </c>
      <c r="R270" s="167"/>
      <c r="S270" s="167" t="s">
        <v>129</v>
      </c>
      <c r="T270" s="167" t="s">
        <v>159</v>
      </c>
      <c r="U270" s="167">
        <v>0.05</v>
      </c>
      <c r="V270" s="167">
        <f>ROUND(E270*U270,2)</f>
        <v>0.23</v>
      </c>
      <c r="W270" s="167"/>
      <c r="X270" s="167" t="s">
        <v>130</v>
      </c>
      <c r="Y270" s="162"/>
      <c r="Z270" s="162"/>
      <c r="AA270" s="162"/>
      <c r="AB270" s="162"/>
      <c r="AC270" s="162"/>
      <c r="AD270" s="162"/>
      <c r="AE270" s="162"/>
      <c r="AF270" s="162"/>
      <c r="AG270" s="162" t="s">
        <v>131</v>
      </c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162"/>
      <c r="AZ270" s="162"/>
      <c r="BA270" s="162"/>
      <c r="BB270" s="162"/>
      <c r="BC270" s="162"/>
      <c r="BD270" s="162"/>
      <c r="BE270" s="162"/>
      <c r="BF270" s="162"/>
      <c r="BG270" s="162"/>
      <c r="BH270" s="162"/>
    </row>
    <row r="271" spans="1:60" outlineLevel="1" x14ac:dyDescent="0.25">
      <c r="A271" s="165"/>
      <c r="B271" s="166"/>
      <c r="C271" s="193" t="s">
        <v>155</v>
      </c>
      <c r="D271" s="168"/>
      <c r="E271" s="169">
        <v>3.6</v>
      </c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2"/>
      <c r="Z271" s="162"/>
      <c r="AA271" s="162"/>
      <c r="AB271" s="162"/>
      <c r="AC271" s="162"/>
      <c r="AD271" s="162"/>
      <c r="AE271" s="162"/>
      <c r="AF271" s="162"/>
      <c r="AG271" s="162" t="s">
        <v>133</v>
      </c>
      <c r="AH271" s="162">
        <v>0</v>
      </c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162"/>
      <c r="AZ271" s="162"/>
      <c r="BA271" s="162"/>
      <c r="BB271" s="162"/>
      <c r="BC271" s="162"/>
      <c r="BD271" s="162"/>
      <c r="BE271" s="162"/>
      <c r="BF271" s="162"/>
      <c r="BG271" s="162"/>
      <c r="BH271" s="162"/>
    </row>
    <row r="272" spans="1:60" outlineLevel="1" x14ac:dyDescent="0.25">
      <c r="A272" s="165"/>
      <c r="B272" s="166"/>
      <c r="C272" s="193" t="s">
        <v>195</v>
      </c>
      <c r="D272" s="168"/>
      <c r="E272" s="169">
        <v>0.9</v>
      </c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2"/>
      <c r="Z272" s="162"/>
      <c r="AA272" s="162"/>
      <c r="AB272" s="162"/>
      <c r="AC272" s="162"/>
      <c r="AD272" s="162"/>
      <c r="AE272" s="162"/>
      <c r="AF272" s="162"/>
      <c r="AG272" s="162" t="s">
        <v>133</v>
      </c>
      <c r="AH272" s="162">
        <v>0</v>
      </c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162"/>
      <c r="AZ272" s="162"/>
      <c r="BA272" s="162"/>
      <c r="BB272" s="162"/>
      <c r="BC272" s="162"/>
      <c r="BD272" s="162"/>
      <c r="BE272" s="162"/>
      <c r="BF272" s="162"/>
      <c r="BG272" s="162"/>
      <c r="BH272" s="162"/>
    </row>
    <row r="273" spans="1:60" outlineLevel="1" x14ac:dyDescent="0.25">
      <c r="A273" s="179">
        <v>122</v>
      </c>
      <c r="B273" s="180" t="s">
        <v>457</v>
      </c>
      <c r="C273" s="192" t="s">
        <v>458</v>
      </c>
      <c r="D273" s="181" t="s">
        <v>146</v>
      </c>
      <c r="E273" s="182">
        <v>3.2</v>
      </c>
      <c r="F273" s="183"/>
      <c r="G273" s="184">
        <f>ROUND(E273*F273,2)</f>
        <v>0</v>
      </c>
      <c r="H273" s="167">
        <v>9.8800000000000008</v>
      </c>
      <c r="I273" s="167">
        <f>ROUND(E273*H273,2)</f>
        <v>31.62</v>
      </c>
      <c r="J273" s="167">
        <v>116.12</v>
      </c>
      <c r="K273" s="167">
        <f>ROUND(E273*J273,2)</f>
        <v>371.58</v>
      </c>
      <c r="L273" s="167">
        <v>21</v>
      </c>
      <c r="M273" s="167">
        <f>G273*(1+L273/100)</f>
        <v>0</v>
      </c>
      <c r="N273" s="167">
        <v>3.2000000000000003E-4</v>
      </c>
      <c r="O273" s="167">
        <f>ROUND(E273*N273,2)</f>
        <v>0</v>
      </c>
      <c r="P273" s="167">
        <v>0</v>
      </c>
      <c r="Q273" s="167">
        <f>ROUND(E273*P273,2)</f>
        <v>0</v>
      </c>
      <c r="R273" s="167"/>
      <c r="S273" s="167" t="s">
        <v>129</v>
      </c>
      <c r="T273" s="167" t="s">
        <v>142</v>
      </c>
      <c r="U273" s="167">
        <v>0.23599999999999999</v>
      </c>
      <c r="V273" s="167">
        <f>ROUND(E273*U273,2)</f>
        <v>0.76</v>
      </c>
      <c r="W273" s="167"/>
      <c r="X273" s="167" t="s">
        <v>130</v>
      </c>
      <c r="Y273" s="162"/>
      <c r="Z273" s="162"/>
      <c r="AA273" s="162"/>
      <c r="AB273" s="162"/>
      <c r="AC273" s="162"/>
      <c r="AD273" s="162"/>
      <c r="AE273" s="162"/>
      <c r="AF273" s="162"/>
      <c r="AG273" s="162" t="s">
        <v>131</v>
      </c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162"/>
      <c r="AZ273" s="162"/>
      <c r="BA273" s="162"/>
      <c r="BB273" s="162"/>
      <c r="BC273" s="162"/>
      <c r="BD273" s="162"/>
      <c r="BE273" s="162"/>
      <c r="BF273" s="162"/>
      <c r="BG273" s="162"/>
      <c r="BH273" s="162"/>
    </row>
    <row r="274" spans="1:60" outlineLevel="1" x14ac:dyDescent="0.25">
      <c r="A274" s="165"/>
      <c r="B274" s="166"/>
      <c r="C274" s="193" t="s">
        <v>459</v>
      </c>
      <c r="D274" s="168"/>
      <c r="E274" s="169">
        <v>3.2</v>
      </c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2"/>
      <c r="Z274" s="162"/>
      <c r="AA274" s="162"/>
      <c r="AB274" s="162"/>
      <c r="AC274" s="162"/>
      <c r="AD274" s="162"/>
      <c r="AE274" s="162"/>
      <c r="AF274" s="162"/>
      <c r="AG274" s="162" t="s">
        <v>133</v>
      </c>
      <c r="AH274" s="162">
        <v>0</v>
      </c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162"/>
      <c r="AZ274" s="162"/>
      <c r="BA274" s="162"/>
      <c r="BB274" s="162"/>
      <c r="BC274" s="162"/>
      <c r="BD274" s="162"/>
      <c r="BE274" s="162"/>
      <c r="BF274" s="162"/>
      <c r="BG274" s="162"/>
      <c r="BH274" s="162"/>
    </row>
    <row r="275" spans="1:60" outlineLevel="1" x14ac:dyDescent="0.25">
      <c r="A275" s="179">
        <v>123</v>
      </c>
      <c r="B275" s="180" t="s">
        <v>460</v>
      </c>
      <c r="C275" s="192" t="s">
        <v>461</v>
      </c>
      <c r="D275" s="181" t="s">
        <v>146</v>
      </c>
      <c r="E275" s="182">
        <v>3.2</v>
      </c>
      <c r="F275" s="183"/>
      <c r="G275" s="184">
        <f>ROUND(E275*F275,2)</f>
        <v>0</v>
      </c>
      <c r="H275" s="167">
        <v>5.42</v>
      </c>
      <c r="I275" s="167">
        <f>ROUND(E275*H275,2)</f>
        <v>17.34</v>
      </c>
      <c r="J275" s="167">
        <v>86.78</v>
      </c>
      <c r="K275" s="167">
        <f>ROUND(E275*J275,2)</f>
        <v>277.7</v>
      </c>
      <c r="L275" s="167">
        <v>21</v>
      </c>
      <c r="M275" s="167">
        <f>G275*(1+L275/100)</f>
        <v>0</v>
      </c>
      <c r="N275" s="167">
        <v>0</v>
      </c>
      <c r="O275" s="167">
        <f>ROUND(E275*N275,2)</f>
        <v>0</v>
      </c>
      <c r="P275" s="167">
        <v>0</v>
      </c>
      <c r="Q275" s="167">
        <f>ROUND(E275*P275,2)</f>
        <v>0</v>
      </c>
      <c r="R275" s="167"/>
      <c r="S275" s="167" t="s">
        <v>129</v>
      </c>
      <c r="T275" s="167" t="s">
        <v>142</v>
      </c>
      <c r="U275" s="167">
        <v>0.154</v>
      </c>
      <c r="V275" s="167">
        <f>ROUND(E275*U275,2)</f>
        <v>0.49</v>
      </c>
      <c r="W275" s="167"/>
      <c r="X275" s="167" t="s">
        <v>130</v>
      </c>
      <c r="Y275" s="162"/>
      <c r="Z275" s="162"/>
      <c r="AA275" s="162"/>
      <c r="AB275" s="162"/>
      <c r="AC275" s="162"/>
      <c r="AD275" s="162"/>
      <c r="AE275" s="162"/>
      <c r="AF275" s="162"/>
      <c r="AG275" s="162" t="s">
        <v>131</v>
      </c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162"/>
      <c r="AZ275" s="162"/>
      <c r="BA275" s="162"/>
      <c r="BB275" s="162"/>
      <c r="BC275" s="162"/>
      <c r="BD275" s="162"/>
      <c r="BE275" s="162"/>
      <c r="BF275" s="162"/>
      <c r="BG275" s="162"/>
      <c r="BH275" s="162"/>
    </row>
    <row r="276" spans="1:60" outlineLevel="1" x14ac:dyDescent="0.25">
      <c r="A276" s="165"/>
      <c r="B276" s="166"/>
      <c r="C276" s="193" t="s">
        <v>459</v>
      </c>
      <c r="D276" s="168"/>
      <c r="E276" s="169">
        <v>3.2</v>
      </c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2"/>
      <c r="Z276" s="162"/>
      <c r="AA276" s="162"/>
      <c r="AB276" s="162"/>
      <c r="AC276" s="162"/>
      <c r="AD276" s="162"/>
      <c r="AE276" s="162"/>
      <c r="AF276" s="162"/>
      <c r="AG276" s="162" t="s">
        <v>133</v>
      </c>
      <c r="AH276" s="162">
        <v>0</v>
      </c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</row>
    <row r="277" spans="1:60" outlineLevel="1" x14ac:dyDescent="0.25">
      <c r="A277" s="179">
        <v>124</v>
      </c>
      <c r="B277" s="180" t="s">
        <v>462</v>
      </c>
      <c r="C277" s="192" t="s">
        <v>463</v>
      </c>
      <c r="D277" s="181" t="s">
        <v>141</v>
      </c>
      <c r="E277" s="182">
        <v>4.5</v>
      </c>
      <c r="F277" s="183"/>
      <c r="G277" s="184">
        <f>ROUND(E277*F277,2)</f>
        <v>0</v>
      </c>
      <c r="H277" s="167">
        <v>130.38999999999999</v>
      </c>
      <c r="I277" s="167">
        <f>ROUND(E277*H277,2)</f>
        <v>586.76</v>
      </c>
      <c r="J277" s="167">
        <v>531.61</v>
      </c>
      <c r="K277" s="167">
        <f>ROUND(E277*J277,2)</f>
        <v>2392.25</v>
      </c>
      <c r="L277" s="167">
        <v>21</v>
      </c>
      <c r="M277" s="167">
        <f>G277*(1+L277/100)</f>
        <v>0</v>
      </c>
      <c r="N277" s="167">
        <v>5.1500000000000001E-3</v>
      </c>
      <c r="O277" s="167">
        <f>ROUND(E277*N277,2)</f>
        <v>0.02</v>
      </c>
      <c r="P277" s="167">
        <v>0</v>
      </c>
      <c r="Q277" s="167">
        <f>ROUND(E277*P277,2)</f>
        <v>0</v>
      </c>
      <c r="R277" s="167"/>
      <c r="S277" s="167" t="s">
        <v>129</v>
      </c>
      <c r="T277" s="167" t="s">
        <v>159</v>
      </c>
      <c r="U277" s="167">
        <v>1.04</v>
      </c>
      <c r="V277" s="167">
        <f>ROUND(E277*U277,2)</f>
        <v>4.68</v>
      </c>
      <c r="W277" s="167"/>
      <c r="X277" s="167" t="s">
        <v>130</v>
      </c>
      <c r="Y277" s="162"/>
      <c r="Z277" s="162"/>
      <c r="AA277" s="162"/>
      <c r="AB277" s="162"/>
      <c r="AC277" s="162"/>
      <c r="AD277" s="162"/>
      <c r="AE277" s="162"/>
      <c r="AF277" s="162"/>
      <c r="AG277" s="162" t="s">
        <v>131</v>
      </c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</row>
    <row r="278" spans="1:60" outlineLevel="1" x14ac:dyDescent="0.25">
      <c r="A278" s="165"/>
      <c r="B278" s="166"/>
      <c r="C278" s="193" t="s">
        <v>155</v>
      </c>
      <c r="D278" s="168"/>
      <c r="E278" s="169">
        <v>3.6</v>
      </c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2"/>
      <c r="Z278" s="162"/>
      <c r="AA278" s="162"/>
      <c r="AB278" s="162"/>
      <c r="AC278" s="162"/>
      <c r="AD278" s="162"/>
      <c r="AE278" s="162"/>
      <c r="AF278" s="162"/>
      <c r="AG278" s="162" t="s">
        <v>133</v>
      </c>
      <c r="AH278" s="162">
        <v>0</v>
      </c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</row>
    <row r="279" spans="1:60" outlineLevel="1" x14ac:dyDescent="0.25">
      <c r="A279" s="165"/>
      <c r="B279" s="166"/>
      <c r="C279" s="193" t="s">
        <v>195</v>
      </c>
      <c r="D279" s="168"/>
      <c r="E279" s="169">
        <v>0.9</v>
      </c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2"/>
      <c r="Z279" s="162"/>
      <c r="AA279" s="162"/>
      <c r="AB279" s="162"/>
      <c r="AC279" s="162"/>
      <c r="AD279" s="162"/>
      <c r="AE279" s="162"/>
      <c r="AF279" s="162"/>
      <c r="AG279" s="162" t="s">
        <v>133</v>
      </c>
      <c r="AH279" s="162">
        <v>0</v>
      </c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</row>
    <row r="280" spans="1:60" outlineLevel="1" x14ac:dyDescent="0.25">
      <c r="A280" s="179">
        <v>125</v>
      </c>
      <c r="B280" s="180" t="s">
        <v>464</v>
      </c>
      <c r="C280" s="192" t="s">
        <v>465</v>
      </c>
      <c r="D280" s="181" t="s">
        <v>146</v>
      </c>
      <c r="E280" s="182">
        <v>10.4</v>
      </c>
      <c r="F280" s="183"/>
      <c r="G280" s="184">
        <f>ROUND(E280*F280,2)</f>
        <v>0</v>
      </c>
      <c r="H280" s="167">
        <v>20.87</v>
      </c>
      <c r="I280" s="167">
        <f>ROUND(E280*H280,2)</f>
        <v>217.05</v>
      </c>
      <c r="J280" s="167">
        <v>36.229999999999997</v>
      </c>
      <c r="K280" s="167">
        <f>ROUND(E280*J280,2)</f>
        <v>376.79</v>
      </c>
      <c r="L280" s="167">
        <v>21</v>
      </c>
      <c r="M280" s="167">
        <f>G280*(1+L280/100)</f>
        <v>0</v>
      </c>
      <c r="N280" s="167">
        <v>4.0000000000000003E-5</v>
      </c>
      <c r="O280" s="167">
        <f>ROUND(E280*N280,2)</f>
        <v>0</v>
      </c>
      <c r="P280" s="167">
        <v>0</v>
      </c>
      <c r="Q280" s="167">
        <f>ROUND(E280*P280,2)</f>
        <v>0</v>
      </c>
      <c r="R280" s="167"/>
      <c r="S280" s="167" t="s">
        <v>129</v>
      </c>
      <c r="T280" s="167" t="s">
        <v>159</v>
      </c>
      <c r="U280" s="167">
        <v>7.0000000000000007E-2</v>
      </c>
      <c r="V280" s="167">
        <f>ROUND(E280*U280,2)</f>
        <v>0.73</v>
      </c>
      <c r="W280" s="167"/>
      <c r="X280" s="167" t="s">
        <v>130</v>
      </c>
      <c r="Y280" s="162"/>
      <c r="Z280" s="162"/>
      <c r="AA280" s="162"/>
      <c r="AB280" s="162"/>
      <c r="AC280" s="162"/>
      <c r="AD280" s="162"/>
      <c r="AE280" s="162"/>
      <c r="AF280" s="162"/>
      <c r="AG280" s="162" t="s">
        <v>131</v>
      </c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</row>
    <row r="281" spans="1:60" outlineLevel="1" x14ac:dyDescent="0.25">
      <c r="A281" s="165"/>
      <c r="B281" s="166"/>
      <c r="C281" s="193" t="s">
        <v>466</v>
      </c>
      <c r="D281" s="168"/>
      <c r="E281" s="169">
        <v>7.2</v>
      </c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2"/>
      <c r="Z281" s="162"/>
      <c r="AA281" s="162"/>
      <c r="AB281" s="162"/>
      <c r="AC281" s="162"/>
      <c r="AD281" s="162"/>
      <c r="AE281" s="162"/>
      <c r="AF281" s="162"/>
      <c r="AG281" s="162" t="s">
        <v>133</v>
      </c>
      <c r="AH281" s="162">
        <v>0</v>
      </c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</row>
    <row r="282" spans="1:60" outlineLevel="1" x14ac:dyDescent="0.25">
      <c r="A282" s="165"/>
      <c r="B282" s="166"/>
      <c r="C282" s="193" t="s">
        <v>459</v>
      </c>
      <c r="D282" s="168"/>
      <c r="E282" s="169">
        <v>3.2</v>
      </c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2"/>
      <c r="Z282" s="162"/>
      <c r="AA282" s="162"/>
      <c r="AB282" s="162"/>
      <c r="AC282" s="162"/>
      <c r="AD282" s="162"/>
      <c r="AE282" s="162"/>
      <c r="AF282" s="162"/>
      <c r="AG282" s="162" t="s">
        <v>133</v>
      </c>
      <c r="AH282" s="162">
        <v>0</v>
      </c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</row>
    <row r="283" spans="1:60" outlineLevel="1" x14ac:dyDescent="0.25">
      <c r="A283" s="179">
        <v>126</v>
      </c>
      <c r="B283" s="180" t="s">
        <v>467</v>
      </c>
      <c r="C283" s="192" t="s">
        <v>468</v>
      </c>
      <c r="D283" s="181" t="s">
        <v>141</v>
      </c>
      <c r="E283" s="182">
        <v>4.5</v>
      </c>
      <c r="F283" s="183"/>
      <c r="G283" s="184">
        <f>ROUND(E283*F283,2)</f>
        <v>0</v>
      </c>
      <c r="H283" s="167">
        <v>0</v>
      </c>
      <c r="I283" s="167">
        <f>ROUND(E283*H283,2)</f>
        <v>0</v>
      </c>
      <c r="J283" s="167">
        <v>15.1</v>
      </c>
      <c r="K283" s="167">
        <f>ROUND(E283*J283,2)</f>
        <v>67.95</v>
      </c>
      <c r="L283" s="167">
        <v>21</v>
      </c>
      <c r="M283" s="167">
        <f>G283*(1+L283/100)</f>
        <v>0</v>
      </c>
      <c r="N283" s="167">
        <v>0</v>
      </c>
      <c r="O283" s="167">
        <f>ROUND(E283*N283,2)</f>
        <v>0</v>
      </c>
      <c r="P283" s="167">
        <v>0</v>
      </c>
      <c r="Q283" s="167">
        <f>ROUND(E283*P283,2)</f>
        <v>0</v>
      </c>
      <c r="R283" s="167"/>
      <c r="S283" s="167" t="s">
        <v>129</v>
      </c>
      <c r="T283" s="167" t="s">
        <v>159</v>
      </c>
      <c r="U283" s="167">
        <v>0.03</v>
      </c>
      <c r="V283" s="167">
        <f>ROUND(E283*U283,2)</f>
        <v>0.14000000000000001</v>
      </c>
      <c r="W283" s="167"/>
      <c r="X283" s="167" t="s">
        <v>130</v>
      </c>
      <c r="Y283" s="162"/>
      <c r="Z283" s="162"/>
      <c r="AA283" s="162"/>
      <c r="AB283" s="162"/>
      <c r="AC283" s="162"/>
      <c r="AD283" s="162"/>
      <c r="AE283" s="162"/>
      <c r="AF283" s="162"/>
      <c r="AG283" s="162" t="s">
        <v>131</v>
      </c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</row>
    <row r="284" spans="1:60" outlineLevel="1" x14ac:dyDescent="0.25">
      <c r="A284" s="165"/>
      <c r="B284" s="166"/>
      <c r="C284" s="193" t="s">
        <v>155</v>
      </c>
      <c r="D284" s="168"/>
      <c r="E284" s="169">
        <v>3.6</v>
      </c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2"/>
      <c r="Z284" s="162"/>
      <c r="AA284" s="162"/>
      <c r="AB284" s="162"/>
      <c r="AC284" s="162"/>
      <c r="AD284" s="162"/>
      <c r="AE284" s="162"/>
      <c r="AF284" s="162"/>
      <c r="AG284" s="162" t="s">
        <v>133</v>
      </c>
      <c r="AH284" s="162">
        <v>0</v>
      </c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162"/>
      <c r="AZ284" s="162"/>
      <c r="BA284" s="162"/>
      <c r="BB284" s="162"/>
      <c r="BC284" s="162"/>
      <c r="BD284" s="162"/>
      <c r="BE284" s="162"/>
      <c r="BF284" s="162"/>
      <c r="BG284" s="162"/>
      <c r="BH284" s="162"/>
    </row>
    <row r="285" spans="1:60" outlineLevel="1" x14ac:dyDescent="0.25">
      <c r="A285" s="165"/>
      <c r="B285" s="166"/>
      <c r="C285" s="193" t="s">
        <v>195</v>
      </c>
      <c r="D285" s="168"/>
      <c r="E285" s="169">
        <v>0.9</v>
      </c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2"/>
      <c r="Z285" s="162"/>
      <c r="AA285" s="162"/>
      <c r="AB285" s="162"/>
      <c r="AC285" s="162"/>
      <c r="AD285" s="162"/>
      <c r="AE285" s="162"/>
      <c r="AF285" s="162"/>
      <c r="AG285" s="162" t="s">
        <v>133</v>
      </c>
      <c r="AH285" s="162">
        <v>0</v>
      </c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162"/>
      <c r="AZ285" s="162"/>
      <c r="BA285" s="162"/>
      <c r="BB285" s="162"/>
      <c r="BC285" s="162"/>
      <c r="BD285" s="162"/>
      <c r="BE285" s="162"/>
      <c r="BF285" s="162"/>
      <c r="BG285" s="162"/>
      <c r="BH285" s="162"/>
    </row>
    <row r="286" spans="1:60" outlineLevel="1" x14ac:dyDescent="0.25">
      <c r="A286" s="179">
        <v>127</v>
      </c>
      <c r="B286" s="180" t="s">
        <v>469</v>
      </c>
      <c r="C286" s="192" t="s">
        <v>470</v>
      </c>
      <c r="D286" s="181" t="s">
        <v>141</v>
      </c>
      <c r="E286" s="182">
        <v>4.5</v>
      </c>
      <c r="F286" s="183"/>
      <c r="G286" s="184">
        <f>ROUND(E286*F286,2)</f>
        <v>0</v>
      </c>
      <c r="H286" s="167">
        <v>12.3</v>
      </c>
      <c r="I286" s="167">
        <f>ROUND(E286*H286,2)</f>
        <v>55.35</v>
      </c>
      <c r="J286" s="167">
        <v>0</v>
      </c>
      <c r="K286" s="167">
        <f>ROUND(E286*J286,2)</f>
        <v>0</v>
      </c>
      <c r="L286" s="167">
        <v>21</v>
      </c>
      <c r="M286" s="167">
        <f>G286*(1+L286/100)</f>
        <v>0</v>
      </c>
      <c r="N286" s="167">
        <v>1.1999999999999999E-3</v>
      </c>
      <c r="O286" s="167">
        <f>ROUND(E286*N286,2)</f>
        <v>0.01</v>
      </c>
      <c r="P286" s="167">
        <v>0</v>
      </c>
      <c r="Q286" s="167">
        <f>ROUND(E286*P286,2)</f>
        <v>0</v>
      </c>
      <c r="R286" s="167"/>
      <c r="S286" s="167" t="s">
        <v>129</v>
      </c>
      <c r="T286" s="167" t="s">
        <v>159</v>
      </c>
      <c r="U286" s="167">
        <v>0</v>
      </c>
      <c r="V286" s="167">
        <f>ROUND(E286*U286,2)</f>
        <v>0</v>
      </c>
      <c r="W286" s="167"/>
      <c r="X286" s="167" t="s">
        <v>130</v>
      </c>
      <c r="Y286" s="162"/>
      <c r="Z286" s="162"/>
      <c r="AA286" s="162"/>
      <c r="AB286" s="162"/>
      <c r="AC286" s="162"/>
      <c r="AD286" s="162"/>
      <c r="AE286" s="162"/>
      <c r="AF286" s="162"/>
      <c r="AG286" s="162" t="s">
        <v>131</v>
      </c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162"/>
      <c r="AZ286" s="162"/>
      <c r="BA286" s="162"/>
      <c r="BB286" s="162"/>
      <c r="BC286" s="162"/>
      <c r="BD286" s="162"/>
      <c r="BE286" s="162"/>
      <c r="BF286" s="162"/>
      <c r="BG286" s="162"/>
      <c r="BH286" s="162"/>
    </row>
    <row r="287" spans="1:60" outlineLevel="1" x14ac:dyDescent="0.25">
      <c r="A287" s="165"/>
      <c r="B287" s="166"/>
      <c r="C287" s="193" t="s">
        <v>155</v>
      </c>
      <c r="D287" s="168"/>
      <c r="E287" s="169">
        <v>3.6</v>
      </c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2"/>
      <c r="Z287" s="162"/>
      <c r="AA287" s="162"/>
      <c r="AB287" s="162"/>
      <c r="AC287" s="162"/>
      <c r="AD287" s="162"/>
      <c r="AE287" s="162"/>
      <c r="AF287" s="162"/>
      <c r="AG287" s="162" t="s">
        <v>133</v>
      </c>
      <c r="AH287" s="162">
        <v>0</v>
      </c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162"/>
      <c r="AZ287" s="162"/>
      <c r="BA287" s="162"/>
      <c r="BB287" s="162"/>
      <c r="BC287" s="162"/>
      <c r="BD287" s="162"/>
      <c r="BE287" s="162"/>
      <c r="BF287" s="162"/>
      <c r="BG287" s="162"/>
      <c r="BH287" s="162"/>
    </row>
    <row r="288" spans="1:60" outlineLevel="1" x14ac:dyDescent="0.25">
      <c r="A288" s="165"/>
      <c r="B288" s="166"/>
      <c r="C288" s="193" t="s">
        <v>195</v>
      </c>
      <c r="D288" s="168"/>
      <c r="E288" s="169">
        <v>0.9</v>
      </c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2"/>
      <c r="Z288" s="162"/>
      <c r="AA288" s="162"/>
      <c r="AB288" s="162"/>
      <c r="AC288" s="162"/>
      <c r="AD288" s="162"/>
      <c r="AE288" s="162"/>
      <c r="AF288" s="162"/>
      <c r="AG288" s="162" t="s">
        <v>133</v>
      </c>
      <c r="AH288" s="162">
        <v>0</v>
      </c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162"/>
      <c r="AZ288" s="162"/>
      <c r="BA288" s="162"/>
      <c r="BB288" s="162"/>
      <c r="BC288" s="162"/>
      <c r="BD288" s="162"/>
      <c r="BE288" s="162"/>
      <c r="BF288" s="162"/>
      <c r="BG288" s="162"/>
      <c r="BH288" s="162"/>
    </row>
    <row r="289" spans="1:60" outlineLevel="1" x14ac:dyDescent="0.25">
      <c r="A289" s="179">
        <v>128</v>
      </c>
      <c r="B289" s="180" t="s">
        <v>471</v>
      </c>
      <c r="C289" s="192" t="s">
        <v>472</v>
      </c>
      <c r="D289" s="181" t="s">
        <v>141</v>
      </c>
      <c r="E289" s="182">
        <v>5.3019999999999996</v>
      </c>
      <c r="F289" s="183"/>
      <c r="G289" s="184">
        <f>ROUND(E289*F289,2)</f>
        <v>0</v>
      </c>
      <c r="H289" s="167">
        <v>450</v>
      </c>
      <c r="I289" s="167">
        <f>ROUND(E289*H289,2)</f>
        <v>2385.9</v>
      </c>
      <c r="J289" s="167">
        <v>0</v>
      </c>
      <c r="K289" s="167">
        <f>ROUND(E289*J289,2)</f>
        <v>0</v>
      </c>
      <c r="L289" s="167">
        <v>21</v>
      </c>
      <c r="M289" s="167">
        <f>G289*(1+L289/100)</f>
        <v>0</v>
      </c>
      <c r="N289" s="167">
        <v>0</v>
      </c>
      <c r="O289" s="167">
        <f>ROUND(E289*N289,2)</f>
        <v>0</v>
      </c>
      <c r="P289" s="167">
        <v>0</v>
      </c>
      <c r="Q289" s="167">
        <f>ROUND(E289*P289,2)</f>
        <v>0</v>
      </c>
      <c r="R289" s="167"/>
      <c r="S289" s="167" t="s">
        <v>158</v>
      </c>
      <c r="T289" s="167" t="s">
        <v>159</v>
      </c>
      <c r="U289" s="167">
        <v>0</v>
      </c>
      <c r="V289" s="167">
        <f>ROUND(E289*U289,2)</f>
        <v>0</v>
      </c>
      <c r="W289" s="167"/>
      <c r="X289" s="167" t="s">
        <v>160</v>
      </c>
      <c r="Y289" s="162"/>
      <c r="Z289" s="162"/>
      <c r="AA289" s="162"/>
      <c r="AB289" s="162"/>
      <c r="AC289" s="162"/>
      <c r="AD289" s="162"/>
      <c r="AE289" s="162"/>
      <c r="AF289" s="162"/>
      <c r="AG289" s="162" t="s">
        <v>161</v>
      </c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162"/>
      <c r="AZ289" s="162"/>
      <c r="BA289" s="162"/>
      <c r="BB289" s="162"/>
      <c r="BC289" s="162"/>
      <c r="BD289" s="162"/>
      <c r="BE289" s="162"/>
      <c r="BF289" s="162"/>
      <c r="BG289" s="162"/>
      <c r="BH289" s="162"/>
    </row>
    <row r="290" spans="1:60" outlineLevel="1" x14ac:dyDescent="0.25">
      <c r="A290" s="165"/>
      <c r="B290" s="166"/>
      <c r="C290" s="195" t="s">
        <v>473</v>
      </c>
      <c r="D290" s="170"/>
      <c r="E290" s="171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2"/>
      <c r="Z290" s="162"/>
      <c r="AA290" s="162"/>
      <c r="AB290" s="162"/>
      <c r="AC290" s="162"/>
      <c r="AD290" s="162"/>
      <c r="AE290" s="162"/>
      <c r="AF290" s="162"/>
      <c r="AG290" s="162" t="s">
        <v>133</v>
      </c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162"/>
      <c r="AZ290" s="162"/>
      <c r="BA290" s="162"/>
      <c r="BB290" s="162"/>
      <c r="BC290" s="162"/>
      <c r="BD290" s="162"/>
      <c r="BE290" s="162"/>
      <c r="BF290" s="162"/>
      <c r="BG290" s="162"/>
      <c r="BH290" s="162"/>
    </row>
    <row r="291" spans="1:60" outlineLevel="1" x14ac:dyDescent="0.25">
      <c r="A291" s="165"/>
      <c r="B291" s="166"/>
      <c r="C291" s="196" t="s">
        <v>474</v>
      </c>
      <c r="D291" s="170"/>
      <c r="E291" s="171">
        <v>3.6</v>
      </c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2"/>
      <c r="Z291" s="162"/>
      <c r="AA291" s="162"/>
      <c r="AB291" s="162"/>
      <c r="AC291" s="162"/>
      <c r="AD291" s="162"/>
      <c r="AE291" s="162"/>
      <c r="AF291" s="162"/>
      <c r="AG291" s="162" t="s">
        <v>133</v>
      </c>
      <c r="AH291" s="162">
        <v>2</v>
      </c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162"/>
      <c r="AZ291" s="162"/>
      <c r="BA291" s="162"/>
      <c r="BB291" s="162"/>
      <c r="BC291" s="162"/>
      <c r="BD291" s="162"/>
      <c r="BE291" s="162"/>
      <c r="BF291" s="162"/>
      <c r="BG291" s="162"/>
      <c r="BH291" s="162"/>
    </row>
    <row r="292" spans="1:60" outlineLevel="1" x14ac:dyDescent="0.25">
      <c r="A292" s="165"/>
      <c r="B292" s="166"/>
      <c r="C292" s="196" t="s">
        <v>475</v>
      </c>
      <c r="D292" s="170"/>
      <c r="E292" s="171">
        <v>0.9</v>
      </c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2"/>
      <c r="Z292" s="162"/>
      <c r="AA292" s="162"/>
      <c r="AB292" s="162"/>
      <c r="AC292" s="162"/>
      <c r="AD292" s="162"/>
      <c r="AE292" s="162"/>
      <c r="AF292" s="162"/>
      <c r="AG292" s="162" t="s">
        <v>133</v>
      </c>
      <c r="AH292" s="162">
        <v>2</v>
      </c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162"/>
      <c r="AZ292" s="162"/>
      <c r="BA292" s="162"/>
      <c r="BB292" s="162"/>
      <c r="BC292" s="162"/>
      <c r="BD292" s="162"/>
      <c r="BE292" s="162"/>
      <c r="BF292" s="162"/>
      <c r="BG292" s="162"/>
      <c r="BH292" s="162"/>
    </row>
    <row r="293" spans="1:60" outlineLevel="1" x14ac:dyDescent="0.25">
      <c r="A293" s="165"/>
      <c r="B293" s="166"/>
      <c r="C293" s="196" t="s">
        <v>476</v>
      </c>
      <c r="D293" s="170"/>
      <c r="E293" s="171">
        <v>0.32</v>
      </c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2"/>
      <c r="Z293" s="162"/>
      <c r="AA293" s="162"/>
      <c r="AB293" s="162"/>
      <c r="AC293" s="162"/>
      <c r="AD293" s="162"/>
      <c r="AE293" s="162"/>
      <c r="AF293" s="162"/>
      <c r="AG293" s="162" t="s">
        <v>133</v>
      </c>
      <c r="AH293" s="162">
        <v>2</v>
      </c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162"/>
      <c r="AZ293" s="162"/>
      <c r="BA293" s="162"/>
      <c r="BB293" s="162"/>
      <c r="BC293" s="162"/>
      <c r="BD293" s="162"/>
      <c r="BE293" s="162"/>
      <c r="BF293" s="162"/>
      <c r="BG293" s="162"/>
      <c r="BH293" s="162"/>
    </row>
    <row r="294" spans="1:60" outlineLevel="1" x14ac:dyDescent="0.25">
      <c r="A294" s="165"/>
      <c r="B294" s="166"/>
      <c r="C294" s="195" t="s">
        <v>477</v>
      </c>
      <c r="D294" s="170"/>
      <c r="E294" s="171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2"/>
      <c r="Z294" s="162"/>
      <c r="AA294" s="162"/>
      <c r="AB294" s="162"/>
      <c r="AC294" s="162"/>
      <c r="AD294" s="162"/>
      <c r="AE294" s="162"/>
      <c r="AF294" s="162"/>
      <c r="AG294" s="162" t="s">
        <v>133</v>
      </c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162"/>
      <c r="AZ294" s="162"/>
      <c r="BA294" s="162"/>
      <c r="BB294" s="162"/>
      <c r="BC294" s="162"/>
      <c r="BD294" s="162"/>
      <c r="BE294" s="162"/>
      <c r="BF294" s="162"/>
      <c r="BG294" s="162"/>
      <c r="BH294" s="162"/>
    </row>
    <row r="295" spans="1:60" outlineLevel="1" x14ac:dyDescent="0.25">
      <c r="A295" s="165"/>
      <c r="B295" s="166"/>
      <c r="C295" s="193" t="s">
        <v>478</v>
      </c>
      <c r="D295" s="168"/>
      <c r="E295" s="169">
        <v>5.3019999999999996</v>
      </c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2"/>
      <c r="Z295" s="162"/>
      <c r="AA295" s="162"/>
      <c r="AB295" s="162"/>
      <c r="AC295" s="162"/>
      <c r="AD295" s="162"/>
      <c r="AE295" s="162"/>
      <c r="AF295" s="162"/>
      <c r="AG295" s="162" t="s">
        <v>133</v>
      </c>
      <c r="AH295" s="162">
        <v>0</v>
      </c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162"/>
      <c r="AZ295" s="162"/>
      <c r="BA295" s="162"/>
      <c r="BB295" s="162"/>
      <c r="BC295" s="162"/>
      <c r="BD295" s="162"/>
      <c r="BE295" s="162"/>
      <c r="BF295" s="162"/>
      <c r="BG295" s="162"/>
      <c r="BH295" s="162"/>
    </row>
    <row r="296" spans="1:60" outlineLevel="1" x14ac:dyDescent="0.25">
      <c r="A296" s="185">
        <v>129</v>
      </c>
      <c r="B296" s="186" t="s">
        <v>479</v>
      </c>
      <c r="C296" s="194" t="s">
        <v>480</v>
      </c>
      <c r="D296" s="187" t="s">
        <v>0</v>
      </c>
      <c r="E296" s="188">
        <v>70.376800000000003</v>
      </c>
      <c r="F296" s="189"/>
      <c r="G296" s="190">
        <f>ROUND(E296*F296,2)</f>
        <v>0</v>
      </c>
      <c r="H296" s="167">
        <v>0</v>
      </c>
      <c r="I296" s="167">
        <f>ROUND(E296*H296,2)</f>
        <v>0</v>
      </c>
      <c r="J296" s="167">
        <v>6.6</v>
      </c>
      <c r="K296" s="167">
        <f>ROUND(E296*J296,2)</f>
        <v>464.49</v>
      </c>
      <c r="L296" s="167">
        <v>21</v>
      </c>
      <c r="M296" s="167">
        <f>G296*(1+L296/100)</f>
        <v>0</v>
      </c>
      <c r="N296" s="167">
        <v>0</v>
      </c>
      <c r="O296" s="167">
        <f>ROUND(E296*N296,2)</f>
        <v>0</v>
      </c>
      <c r="P296" s="167">
        <v>0</v>
      </c>
      <c r="Q296" s="167">
        <f>ROUND(E296*P296,2)</f>
        <v>0</v>
      </c>
      <c r="R296" s="167"/>
      <c r="S296" s="167" t="s">
        <v>129</v>
      </c>
      <c r="T296" s="167" t="s">
        <v>159</v>
      </c>
      <c r="U296" s="167">
        <v>0</v>
      </c>
      <c r="V296" s="167">
        <f>ROUND(E296*U296,2)</f>
        <v>0</v>
      </c>
      <c r="W296" s="167"/>
      <c r="X296" s="167" t="s">
        <v>264</v>
      </c>
      <c r="Y296" s="162"/>
      <c r="Z296" s="162"/>
      <c r="AA296" s="162"/>
      <c r="AB296" s="162"/>
      <c r="AC296" s="162"/>
      <c r="AD296" s="162"/>
      <c r="AE296" s="162"/>
      <c r="AF296" s="162"/>
      <c r="AG296" s="162" t="s">
        <v>265</v>
      </c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162"/>
      <c r="AZ296" s="162"/>
      <c r="BA296" s="162"/>
      <c r="BB296" s="162"/>
      <c r="BC296" s="162"/>
      <c r="BD296" s="162"/>
      <c r="BE296" s="162"/>
      <c r="BF296" s="162"/>
      <c r="BG296" s="162"/>
      <c r="BH296" s="162"/>
    </row>
    <row r="297" spans="1:60" x14ac:dyDescent="0.25">
      <c r="A297" s="173" t="s">
        <v>124</v>
      </c>
      <c r="B297" s="174" t="s">
        <v>80</v>
      </c>
      <c r="C297" s="191" t="s">
        <v>81</v>
      </c>
      <c r="D297" s="175"/>
      <c r="E297" s="176"/>
      <c r="F297" s="177"/>
      <c r="G297" s="178">
        <f>SUMIF(AG298:AG322,"&lt;&gt;NOR",G298:G322)</f>
        <v>0</v>
      </c>
      <c r="H297" s="172"/>
      <c r="I297" s="172">
        <f>SUM(I298:I322)</f>
        <v>19305.580000000002</v>
      </c>
      <c r="J297" s="172"/>
      <c r="K297" s="172">
        <f>SUM(K298:K322)</f>
        <v>16635.409999999996</v>
      </c>
      <c r="L297" s="172"/>
      <c r="M297" s="172">
        <f>SUM(M298:M322)</f>
        <v>0</v>
      </c>
      <c r="N297" s="172"/>
      <c r="O297" s="172">
        <f>SUM(O298:O322)</f>
        <v>0.31</v>
      </c>
      <c r="P297" s="172"/>
      <c r="Q297" s="172">
        <f>SUM(Q298:Q322)</f>
        <v>0.01</v>
      </c>
      <c r="R297" s="172"/>
      <c r="S297" s="172"/>
      <c r="T297" s="172"/>
      <c r="U297" s="172"/>
      <c r="V297" s="172">
        <f>SUM(V298:V322)</f>
        <v>29.04</v>
      </c>
      <c r="W297" s="172"/>
      <c r="X297" s="172"/>
      <c r="AG297" t="s">
        <v>125</v>
      </c>
    </row>
    <row r="298" spans="1:60" outlineLevel="1" x14ac:dyDescent="0.25">
      <c r="A298" s="179">
        <v>130</v>
      </c>
      <c r="B298" s="180" t="s">
        <v>481</v>
      </c>
      <c r="C298" s="192" t="s">
        <v>482</v>
      </c>
      <c r="D298" s="181" t="s">
        <v>141</v>
      </c>
      <c r="E298" s="182">
        <v>32.5</v>
      </c>
      <c r="F298" s="183"/>
      <c r="G298" s="184">
        <f>ROUND(E298*F298,2)</f>
        <v>0</v>
      </c>
      <c r="H298" s="167">
        <v>0</v>
      </c>
      <c r="I298" s="167">
        <f>ROUND(E298*H298,2)</f>
        <v>0</v>
      </c>
      <c r="J298" s="167">
        <v>6.9</v>
      </c>
      <c r="K298" s="167">
        <f>ROUND(E298*J298,2)</f>
        <v>224.25</v>
      </c>
      <c r="L298" s="167">
        <v>21</v>
      </c>
      <c r="M298" s="167">
        <f>G298*(1+L298/100)</f>
        <v>0</v>
      </c>
      <c r="N298" s="167">
        <v>0</v>
      </c>
      <c r="O298" s="167">
        <f>ROUND(E298*N298,2)</f>
        <v>0</v>
      </c>
      <c r="P298" s="167">
        <v>0</v>
      </c>
      <c r="Q298" s="167">
        <f>ROUND(E298*P298,2)</f>
        <v>0</v>
      </c>
      <c r="R298" s="167"/>
      <c r="S298" s="167" t="s">
        <v>129</v>
      </c>
      <c r="T298" s="167" t="s">
        <v>483</v>
      </c>
      <c r="U298" s="167">
        <v>1.6E-2</v>
      </c>
      <c r="V298" s="167">
        <f>ROUND(E298*U298,2)</f>
        <v>0.52</v>
      </c>
      <c r="W298" s="167"/>
      <c r="X298" s="167" t="s">
        <v>130</v>
      </c>
      <c r="Y298" s="162"/>
      <c r="Z298" s="162"/>
      <c r="AA298" s="162"/>
      <c r="AB298" s="162"/>
      <c r="AC298" s="162"/>
      <c r="AD298" s="162"/>
      <c r="AE298" s="162"/>
      <c r="AF298" s="162"/>
      <c r="AG298" s="162" t="s">
        <v>131</v>
      </c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162"/>
      <c r="AZ298" s="162"/>
      <c r="BA298" s="162"/>
      <c r="BB298" s="162"/>
      <c r="BC298" s="162"/>
      <c r="BD298" s="162"/>
      <c r="BE298" s="162"/>
      <c r="BF298" s="162"/>
      <c r="BG298" s="162"/>
      <c r="BH298" s="162"/>
    </row>
    <row r="299" spans="1:60" outlineLevel="1" x14ac:dyDescent="0.25">
      <c r="A299" s="165"/>
      <c r="B299" s="166"/>
      <c r="C299" s="193" t="s">
        <v>484</v>
      </c>
      <c r="D299" s="168"/>
      <c r="E299" s="169">
        <v>18.5</v>
      </c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2"/>
      <c r="Z299" s="162"/>
      <c r="AA299" s="162"/>
      <c r="AB299" s="162"/>
      <c r="AC299" s="162"/>
      <c r="AD299" s="162"/>
      <c r="AE299" s="162"/>
      <c r="AF299" s="162"/>
      <c r="AG299" s="162" t="s">
        <v>133</v>
      </c>
      <c r="AH299" s="162">
        <v>0</v>
      </c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162"/>
      <c r="AZ299" s="162"/>
      <c r="BA299" s="162"/>
      <c r="BB299" s="162"/>
      <c r="BC299" s="162"/>
      <c r="BD299" s="162"/>
      <c r="BE299" s="162"/>
      <c r="BF299" s="162"/>
      <c r="BG299" s="162"/>
      <c r="BH299" s="162"/>
    </row>
    <row r="300" spans="1:60" outlineLevel="1" x14ac:dyDescent="0.25">
      <c r="A300" s="165"/>
      <c r="B300" s="166"/>
      <c r="C300" s="193" t="s">
        <v>193</v>
      </c>
      <c r="D300" s="168"/>
      <c r="E300" s="169">
        <v>14</v>
      </c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2"/>
      <c r="Z300" s="162"/>
      <c r="AA300" s="162"/>
      <c r="AB300" s="162"/>
      <c r="AC300" s="162"/>
      <c r="AD300" s="162"/>
      <c r="AE300" s="162"/>
      <c r="AF300" s="162"/>
      <c r="AG300" s="162" t="s">
        <v>133</v>
      </c>
      <c r="AH300" s="162">
        <v>0</v>
      </c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162"/>
      <c r="AZ300" s="162"/>
      <c r="BA300" s="162"/>
      <c r="BB300" s="162"/>
      <c r="BC300" s="162"/>
      <c r="BD300" s="162"/>
      <c r="BE300" s="162"/>
      <c r="BF300" s="162"/>
      <c r="BG300" s="162"/>
      <c r="BH300" s="162"/>
    </row>
    <row r="301" spans="1:60" outlineLevel="1" x14ac:dyDescent="0.25">
      <c r="A301" s="179">
        <v>131</v>
      </c>
      <c r="B301" s="180" t="s">
        <v>485</v>
      </c>
      <c r="C301" s="192" t="s">
        <v>486</v>
      </c>
      <c r="D301" s="181" t="s">
        <v>146</v>
      </c>
      <c r="E301" s="182">
        <v>30.7</v>
      </c>
      <c r="F301" s="183"/>
      <c r="G301" s="184">
        <f>ROUND(E301*F301,2)</f>
        <v>0</v>
      </c>
      <c r="H301" s="167">
        <v>17.309999999999999</v>
      </c>
      <c r="I301" s="167">
        <f>ROUND(E301*H301,2)</f>
        <v>531.41999999999996</v>
      </c>
      <c r="J301" s="167">
        <v>85.69</v>
      </c>
      <c r="K301" s="167">
        <f>ROUND(E301*J301,2)</f>
        <v>2630.68</v>
      </c>
      <c r="L301" s="167">
        <v>21</v>
      </c>
      <c r="M301" s="167">
        <f>G301*(1+L301/100)</f>
        <v>0</v>
      </c>
      <c r="N301" s="167">
        <v>6.0000000000000002E-5</v>
      </c>
      <c r="O301" s="167">
        <f>ROUND(E301*N301,2)</f>
        <v>0</v>
      </c>
      <c r="P301" s="167">
        <v>0</v>
      </c>
      <c r="Q301" s="167">
        <f>ROUND(E301*P301,2)</f>
        <v>0</v>
      </c>
      <c r="R301" s="167"/>
      <c r="S301" s="167" t="s">
        <v>129</v>
      </c>
      <c r="T301" s="167" t="s">
        <v>159</v>
      </c>
      <c r="U301" s="167">
        <v>0.152</v>
      </c>
      <c r="V301" s="167">
        <f>ROUND(E301*U301,2)</f>
        <v>4.67</v>
      </c>
      <c r="W301" s="167"/>
      <c r="X301" s="167" t="s">
        <v>130</v>
      </c>
      <c r="Y301" s="162"/>
      <c r="Z301" s="162"/>
      <c r="AA301" s="162"/>
      <c r="AB301" s="162"/>
      <c r="AC301" s="162"/>
      <c r="AD301" s="162"/>
      <c r="AE301" s="162"/>
      <c r="AF301" s="162"/>
      <c r="AG301" s="162" t="s">
        <v>131</v>
      </c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162"/>
      <c r="AZ301" s="162"/>
      <c r="BA301" s="162"/>
      <c r="BB301" s="162"/>
      <c r="BC301" s="162"/>
      <c r="BD301" s="162"/>
      <c r="BE301" s="162"/>
      <c r="BF301" s="162"/>
      <c r="BG301" s="162"/>
      <c r="BH301" s="162"/>
    </row>
    <row r="302" spans="1:60" outlineLevel="1" x14ac:dyDescent="0.25">
      <c r="A302" s="165"/>
      <c r="B302" s="166"/>
      <c r="C302" s="193" t="s">
        <v>487</v>
      </c>
      <c r="D302" s="168"/>
      <c r="E302" s="169">
        <v>15.9</v>
      </c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2"/>
      <c r="Z302" s="162"/>
      <c r="AA302" s="162"/>
      <c r="AB302" s="162"/>
      <c r="AC302" s="162"/>
      <c r="AD302" s="162"/>
      <c r="AE302" s="162"/>
      <c r="AF302" s="162"/>
      <c r="AG302" s="162" t="s">
        <v>133</v>
      </c>
      <c r="AH302" s="162">
        <v>0</v>
      </c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162"/>
      <c r="AZ302" s="162"/>
      <c r="BA302" s="162"/>
      <c r="BB302" s="162"/>
      <c r="BC302" s="162"/>
      <c r="BD302" s="162"/>
      <c r="BE302" s="162"/>
      <c r="BF302" s="162"/>
      <c r="BG302" s="162"/>
      <c r="BH302" s="162"/>
    </row>
    <row r="303" spans="1:60" outlineLevel="1" x14ac:dyDescent="0.25">
      <c r="A303" s="165"/>
      <c r="B303" s="166"/>
      <c r="C303" s="193" t="s">
        <v>488</v>
      </c>
      <c r="D303" s="168"/>
      <c r="E303" s="169">
        <v>14.8</v>
      </c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2"/>
      <c r="Z303" s="162"/>
      <c r="AA303" s="162"/>
      <c r="AB303" s="162"/>
      <c r="AC303" s="162"/>
      <c r="AD303" s="162"/>
      <c r="AE303" s="162"/>
      <c r="AF303" s="162"/>
      <c r="AG303" s="162" t="s">
        <v>133</v>
      </c>
      <c r="AH303" s="162">
        <v>0</v>
      </c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162"/>
      <c r="AZ303" s="162"/>
      <c r="BA303" s="162"/>
      <c r="BB303" s="162"/>
      <c r="BC303" s="162"/>
      <c r="BD303" s="162"/>
      <c r="BE303" s="162"/>
      <c r="BF303" s="162"/>
      <c r="BG303" s="162"/>
      <c r="BH303" s="162"/>
    </row>
    <row r="304" spans="1:60" outlineLevel="1" x14ac:dyDescent="0.25">
      <c r="A304" s="179">
        <v>132</v>
      </c>
      <c r="B304" s="180" t="s">
        <v>489</v>
      </c>
      <c r="C304" s="192" t="s">
        <v>490</v>
      </c>
      <c r="D304" s="181" t="s">
        <v>146</v>
      </c>
      <c r="E304" s="182">
        <v>14.8</v>
      </c>
      <c r="F304" s="183"/>
      <c r="G304" s="184">
        <f>ROUND(E304*F304,2)</f>
        <v>0</v>
      </c>
      <c r="H304" s="167">
        <v>0</v>
      </c>
      <c r="I304" s="167">
        <f>ROUND(E304*H304,2)</f>
        <v>0</v>
      </c>
      <c r="J304" s="167">
        <v>11.9</v>
      </c>
      <c r="K304" s="167">
        <f>ROUND(E304*J304,2)</f>
        <v>176.12</v>
      </c>
      <c r="L304" s="167">
        <v>21</v>
      </c>
      <c r="M304" s="167">
        <f>G304*(1+L304/100)</f>
        <v>0</v>
      </c>
      <c r="N304" s="167">
        <v>0</v>
      </c>
      <c r="O304" s="167">
        <f>ROUND(E304*N304,2)</f>
        <v>0</v>
      </c>
      <c r="P304" s="167">
        <v>1E-3</v>
      </c>
      <c r="Q304" s="167">
        <f>ROUND(E304*P304,2)</f>
        <v>0.01</v>
      </c>
      <c r="R304" s="167"/>
      <c r="S304" s="167" t="s">
        <v>129</v>
      </c>
      <c r="T304" s="167" t="s">
        <v>129</v>
      </c>
      <c r="U304" s="167">
        <v>0.03</v>
      </c>
      <c r="V304" s="167">
        <f>ROUND(E304*U304,2)</f>
        <v>0.44</v>
      </c>
      <c r="W304" s="167"/>
      <c r="X304" s="167" t="s">
        <v>130</v>
      </c>
      <c r="Y304" s="162"/>
      <c r="Z304" s="162"/>
      <c r="AA304" s="162"/>
      <c r="AB304" s="162"/>
      <c r="AC304" s="162"/>
      <c r="AD304" s="162"/>
      <c r="AE304" s="162"/>
      <c r="AF304" s="162"/>
      <c r="AG304" s="162" t="s">
        <v>131</v>
      </c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162"/>
      <c r="AZ304" s="162"/>
      <c r="BA304" s="162"/>
      <c r="BB304" s="162"/>
      <c r="BC304" s="162"/>
      <c r="BD304" s="162"/>
      <c r="BE304" s="162"/>
      <c r="BF304" s="162"/>
      <c r="BG304" s="162"/>
      <c r="BH304" s="162"/>
    </row>
    <row r="305" spans="1:60" outlineLevel="1" x14ac:dyDescent="0.25">
      <c r="A305" s="165"/>
      <c r="B305" s="166"/>
      <c r="C305" s="193" t="s">
        <v>491</v>
      </c>
      <c r="D305" s="168"/>
      <c r="E305" s="169">
        <v>14.8</v>
      </c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2"/>
      <c r="Z305" s="162"/>
      <c r="AA305" s="162"/>
      <c r="AB305" s="162"/>
      <c r="AC305" s="162"/>
      <c r="AD305" s="162"/>
      <c r="AE305" s="162"/>
      <c r="AF305" s="162"/>
      <c r="AG305" s="162" t="s">
        <v>133</v>
      </c>
      <c r="AH305" s="162">
        <v>0</v>
      </c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162"/>
      <c r="AZ305" s="162"/>
      <c r="BA305" s="162"/>
      <c r="BB305" s="162"/>
      <c r="BC305" s="162"/>
      <c r="BD305" s="162"/>
      <c r="BE305" s="162"/>
      <c r="BF305" s="162"/>
      <c r="BG305" s="162"/>
      <c r="BH305" s="162"/>
    </row>
    <row r="306" spans="1:60" outlineLevel="1" x14ac:dyDescent="0.25">
      <c r="A306" s="179">
        <v>133</v>
      </c>
      <c r="B306" s="180" t="s">
        <v>492</v>
      </c>
      <c r="C306" s="192" t="s">
        <v>493</v>
      </c>
      <c r="D306" s="181" t="s">
        <v>141</v>
      </c>
      <c r="E306" s="182">
        <v>32.5</v>
      </c>
      <c r="F306" s="183"/>
      <c r="G306" s="184">
        <f>ROUND(E306*F306,2)</f>
        <v>0</v>
      </c>
      <c r="H306" s="167">
        <v>0</v>
      </c>
      <c r="I306" s="167">
        <f>ROUND(E306*H306,2)</f>
        <v>0</v>
      </c>
      <c r="J306" s="167">
        <v>305</v>
      </c>
      <c r="K306" s="167">
        <f>ROUND(E306*J306,2)</f>
        <v>9912.5</v>
      </c>
      <c r="L306" s="167">
        <v>21</v>
      </c>
      <c r="M306" s="167">
        <f>G306*(1+L306/100)</f>
        <v>0</v>
      </c>
      <c r="N306" s="167">
        <v>0</v>
      </c>
      <c r="O306" s="167">
        <f>ROUND(E306*N306,2)</f>
        <v>0</v>
      </c>
      <c r="P306" s="167">
        <v>0</v>
      </c>
      <c r="Q306" s="167">
        <f>ROUND(E306*P306,2)</f>
        <v>0</v>
      </c>
      <c r="R306" s="167"/>
      <c r="S306" s="167" t="s">
        <v>129</v>
      </c>
      <c r="T306" s="167" t="s">
        <v>159</v>
      </c>
      <c r="U306" s="167">
        <v>0.55000000000000004</v>
      </c>
      <c r="V306" s="167">
        <f>ROUND(E306*U306,2)</f>
        <v>17.88</v>
      </c>
      <c r="W306" s="167"/>
      <c r="X306" s="167" t="s">
        <v>130</v>
      </c>
      <c r="Y306" s="162"/>
      <c r="Z306" s="162"/>
      <c r="AA306" s="162"/>
      <c r="AB306" s="162"/>
      <c r="AC306" s="162"/>
      <c r="AD306" s="162"/>
      <c r="AE306" s="162"/>
      <c r="AF306" s="162"/>
      <c r="AG306" s="162" t="s">
        <v>131</v>
      </c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162"/>
      <c r="AZ306" s="162"/>
      <c r="BA306" s="162"/>
      <c r="BB306" s="162"/>
      <c r="BC306" s="162"/>
      <c r="BD306" s="162"/>
      <c r="BE306" s="162"/>
      <c r="BF306" s="162"/>
      <c r="BG306" s="162"/>
      <c r="BH306" s="162"/>
    </row>
    <row r="307" spans="1:60" outlineLevel="1" x14ac:dyDescent="0.25">
      <c r="A307" s="165"/>
      <c r="B307" s="166"/>
      <c r="C307" s="193" t="s">
        <v>484</v>
      </c>
      <c r="D307" s="168"/>
      <c r="E307" s="169">
        <v>18.5</v>
      </c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2"/>
      <c r="Z307" s="162"/>
      <c r="AA307" s="162"/>
      <c r="AB307" s="162"/>
      <c r="AC307" s="162"/>
      <c r="AD307" s="162"/>
      <c r="AE307" s="162"/>
      <c r="AF307" s="162"/>
      <c r="AG307" s="162" t="s">
        <v>133</v>
      </c>
      <c r="AH307" s="162">
        <v>0</v>
      </c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162"/>
      <c r="AZ307" s="162"/>
      <c r="BA307" s="162"/>
      <c r="BB307" s="162"/>
      <c r="BC307" s="162"/>
      <c r="BD307" s="162"/>
      <c r="BE307" s="162"/>
      <c r="BF307" s="162"/>
      <c r="BG307" s="162"/>
      <c r="BH307" s="162"/>
    </row>
    <row r="308" spans="1:60" outlineLevel="1" x14ac:dyDescent="0.25">
      <c r="A308" s="165"/>
      <c r="B308" s="166"/>
      <c r="C308" s="193" t="s">
        <v>193</v>
      </c>
      <c r="D308" s="168"/>
      <c r="E308" s="169">
        <v>14</v>
      </c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2"/>
      <c r="Z308" s="162"/>
      <c r="AA308" s="162"/>
      <c r="AB308" s="162"/>
      <c r="AC308" s="162"/>
      <c r="AD308" s="162"/>
      <c r="AE308" s="162"/>
      <c r="AF308" s="162"/>
      <c r="AG308" s="162" t="s">
        <v>133</v>
      </c>
      <c r="AH308" s="162">
        <v>0</v>
      </c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162"/>
      <c r="AZ308" s="162"/>
      <c r="BA308" s="162"/>
      <c r="BB308" s="162"/>
      <c r="BC308" s="162"/>
      <c r="BD308" s="162"/>
      <c r="BE308" s="162"/>
      <c r="BF308" s="162"/>
      <c r="BG308" s="162"/>
      <c r="BH308" s="162"/>
    </row>
    <row r="309" spans="1:60" outlineLevel="1" x14ac:dyDescent="0.25">
      <c r="A309" s="179">
        <v>134</v>
      </c>
      <c r="B309" s="180" t="s">
        <v>494</v>
      </c>
      <c r="C309" s="192" t="s">
        <v>495</v>
      </c>
      <c r="D309" s="181" t="s">
        <v>141</v>
      </c>
      <c r="E309" s="182">
        <v>32.5</v>
      </c>
      <c r="F309" s="183"/>
      <c r="G309" s="184">
        <f>ROUND(E309*F309,2)</f>
        <v>0</v>
      </c>
      <c r="H309" s="167">
        <v>25.55</v>
      </c>
      <c r="I309" s="167">
        <f>ROUND(E309*H309,2)</f>
        <v>830.38</v>
      </c>
      <c r="J309" s="167">
        <v>30.25</v>
      </c>
      <c r="K309" s="167">
        <f>ROUND(E309*J309,2)</f>
        <v>983.13</v>
      </c>
      <c r="L309" s="167">
        <v>21</v>
      </c>
      <c r="M309" s="167">
        <f>G309*(1+L309/100)</f>
        <v>0</v>
      </c>
      <c r="N309" s="167">
        <v>1.0000000000000001E-5</v>
      </c>
      <c r="O309" s="167">
        <f>ROUND(E309*N309,2)</f>
        <v>0</v>
      </c>
      <c r="P309" s="167">
        <v>0</v>
      </c>
      <c r="Q309" s="167">
        <f>ROUND(E309*P309,2)</f>
        <v>0</v>
      </c>
      <c r="R309" s="167"/>
      <c r="S309" s="167" t="s">
        <v>129</v>
      </c>
      <c r="T309" s="167" t="s">
        <v>129</v>
      </c>
      <c r="U309" s="167">
        <v>0.06</v>
      </c>
      <c r="V309" s="167">
        <f>ROUND(E309*U309,2)</f>
        <v>1.95</v>
      </c>
      <c r="W309" s="167"/>
      <c r="X309" s="167" t="s">
        <v>130</v>
      </c>
      <c r="Y309" s="162"/>
      <c r="Z309" s="162"/>
      <c r="AA309" s="162"/>
      <c r="AB309" s="162"/>
      <c r="AC309" s="162"/>
      <c r="AD309" s="162"/>
      <c r="AE309" s="162"/>
      <c r="AF309" s="162"/>
      <c r="AG309" s="162" t="s">
        <v>131</v>
      </c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162"/>
      <c r="AZ309" s="162"/>
      <c r="BA309" s="162"/>
      <c r="BB309" s="162"/>
      <c r="BC309" s="162"/>
      <c r="BD309" s="162"/>
      <c r="BE309" s="162"/>
      <c r="BF309" s="162"/>
      <c r="BG309" s="162"/>
      <c r="BH309" s="162"/>
    </row>
    <row r="310" spans="1:60" outlineLevel="1" x14ac:dyDescent="0.25">
      <c r="A310" s="165"/>
      <c r="B310" s="166"/>
      <c r="C310" s="193" t="s">
        <v>484</v>
      </c>
      <c r="D310" s="168"/>
      <c r="E310" s="169">
        <v>18.5</v>
      </c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2"/>
      <c r="Z310" s="162"/>
      <c r="AA310" s="162"/>
      <c r="AB310" s="162"/>
      <c r="AC310" s="162"/>
      <c r="AD310" s="162"/>
      <c r="AE310" s="162"/>
      <c r="AF310" s="162"/>
      <c r="AG310" s="162" t="s">
        <v>133</v>
      </c>
      <c r="AH310" s="162">
        <v>0</v>
      </c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162"/>
      <c r="AZ310" s="162"/>
      <c r="BA310" s="162"/>
      <c r="BB310" s="162"/>
      <c r="BC310" s="162"/>
      <c r="BD310" s="162"/>
      <c r="BE310" s="162"/>
      <c r="BF310" s="162"/>
      <c r="BG310" s="162"/>
      <c r="BH310" s="162"/>
    </row>
    <row r="311" spans="1:60" outlineLevel="1" x14ac:dyDescent="0.25">
      <c r="A311" s="165"/>
      <c r="B311" s="166"/>
      <c r="C311" s="193" t="s">
        <v>193</v>
      </c>
      <c r="D311" s="168"/>
      <c r="E311" s="169">
        <v>14</v>
      </c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2"/>
      <c r="Z311" s="162"/>
      <c r="AA311" s="162"/>
      <c r="AB311" s="162"/>
      <c r="AC311" s="162"/>
      <c r="AD311" s="162"/>
      <c r="AE311" s="162"/>
      <c r="AF311" s="162"/>
      <c r="AG311" s="162" t="s">
        <v>133</v>
      </c>
      <c r="AH311" s="162">
        <v>0</v>
      </c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162"/>
      <c r="AZ311" s="162"/>
      <c r="BA311" s="162"/>
      <c r="BB311" s="162"/>
      <c r="BC311" s="162"/>
      <c r="BD311" s="162"/>
      <c r="BE311" s="162"/>
      <c r="BF311" s="162"/>
      <c r="BG311" s="162"/>
      <c r="BH311" s="162"/>
    </row>
    <row r="312" spans="1:60" outlineLevel="1" x14ac:dyDescent="0.25">
      <c r="A312" s="179">
        <v>135</v>
      </c>
      <c r="B312" s="180" t="s">
        <v>496</v>
      </c>
      <c r="C312" s="192" t="s">
        <v>497</v>
      </c>
      <c r="D312" s="181" t="s">
        <v>141</v>
      </c>
      <c r="E312" s="182">
        <v>32.5</v>
      </c>
      <c r="F312" s="183"/>
      <c r="G312" s="184">
        <f>ROUND(E312*F312,2)</f>
        <v>0</v>
      </c>
      <c r="H312" s="167">
        <v>5.77</v>
      </c>
      <c r="I312" s="167">
        <f>ROUND(E312*H312,2)</f>
        <v>187.53</v>
      </c>
      <c r="J312" s="167">
        <v>65.930000000000007</v>
      </c>
      <c r="K312" s="167">
        <f>ROUND(E312*J312,2)</f>
        <v>2142.73</v>
      </c>
      <c r="L312" s="167">
        <v>21</v>
      </c>
      <c r="M312" s="167">
        <f>G312*(1+L312/100)</f>
        <v>0</v>
      </c>
      <c r="N312" s="167">
        <v>0</v>
      </c>
      <c r="O312" s="167">
        <f>ROUND(E312*N312,2)</f>
        <v>0</v>
      </c>
      <c r="P312" s="167">
        <v>0</v>
      </c>
      <c r="Q312" s="167">
        <f>ROUND(E312*P312,2)</f>
        <v>0</v>
      </c>
      <c r="R312" s="167"/>
      <c r="S312" s="167" t="s">
        <v>129</v>
      </c>
      <c r="T312" s="167" t="s">
        <v>129</v>
      </c>
      <c r="U312" s="167">
        <v>0.11</v>
      </c>
      <c r="V312" s="167">
        <f>ROUND(E312*U312,2)</f>
        <v>3.58</v>
      </c>
      <c r="W312" s="167"/>
      <c r="X312" s="167" t="s">
        <v>130</v>
      </c>
      <c r="Y312" s="162"/>
      <c r="Z312" s="162"/>
      <c r="AA312" s="162"/>
      <c r="AB312" s="162"/>
      <c r="AC312" s="162"/>
      <c r="AD312" s="162"/>
      <c r="AE312" s="162"/>
      <c r="AF312" s="162"/>
      <c r="AG312" s="162" t="s">
        <v>131</v>
      </c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162"/>
      <c r="AZ312" s="162"/>
      <c r="BA312" s="162"/>
      <c r="BB312" s="162"/>
      <c r="BC312" s="162"/>
      <c r="BD312" s="162"/>
      <c r="BE312" s="162"/>
      <c r="BF312" s="162"/>
      <c r="BG312" s="162"/>
      <c r="BH312" s="162"/>
    </row>
    <row r="313" spans="1:60" outlineLevel="1" x14ac:dyDescent="0.25">
      <c r="A313" s="165"/>
      <c r="B313" s="166"/>
      <c r="C313" s="193" t="s">
        <v>484</v>
      </c>
      <c r="D313" s="168"/>
      <c r="E313" s="169">
        <v>18.5</v>
      </c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2"/>
      <c r="Z313" s="162"/>
      <c r="AA313" s="162"/>
      <c r="AB313" s="162"/>
      <c r="AC313" s="162"/>
      <c r="AD313" s="162"/>
      <c r="AE313" s="162"/>
      <c r="AF313" s="162"/>
      <c r="AG313" s="162" t="s">
        <v>133</v>
      </c>
      <c r="AH313" s="162">
        <v>0</v>
      </c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162"/>
      <c r="AZ313" s="162"/>
      <c r="BA313" s="162"/>
      <c r="BB313" s="162"/>
      <c r="BC313" s="162"/>
      <c r="BD313" s="162"/>
      <c r="BE313" s="162"/>
      <c r="BF313" s="162"/>
      <c r="BG313" s="162"/>
      <c r="BH313" s="162"/>
    </row>
    <row r="314" spans="1:60" outlineLevel="1" x14ac:dyDescent="0.25">
      <c r="A314" s="165"/>
      <c r="B314" s="166"/>
      <c r="C314" s="193" t="s">
        <v>193</v>
      </c>
      <c r="D314" s="168"/>
      <c r="E314" s="169">
        <v>14</v>
      </c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2"/>
      <c r="Z314" s="162"/>
      <c r="AA314" s="162"/>
      <c r="AB314" s="162"/>
      <c r="AC314" s="162"/>
      <c r="AD314" s="162"/>
      <c r="AE314" s="162"/>
      <c r="AF314" s="162"/>
      <c r="AG314" s="162" t="s">
        <v>133</v>
      </c>
      <c r="AH314" s="162">
        <v>0</v>
      </c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162"/>
      <c r="AZ314" s="162"/>
      <c r="BA314" s="162"/>
      <c r="BB314" s="162"/>
      <c r="BC314" s="162"/>
      <c r="BD314" s="162"/>
      <c r="BE314" s="162"/>
      <c r="BF314" s="162"/>
      <c r="BG314" s="162"/>
      <c r="BH314" s="162"/>
    </row>
    <row r="315" spans="1:60" ht="20.399999999999999" outlineLevel="1" x14ac:dyDescent="0.25">
      <c r="A315" s="179">
        <v>136</v>
      </c>
      <c r="B315" s="180" t="s">
        <v>498</v>
      </c>
      <c r="C315" s="192" t="s">
        <v>499</v>
      </c>
      <c r="D315" s="181" t="s">
        <v>141</v>
      </c>
      <c r="E315" s="182">
        <v>34.125</v>
      </c>
      <c r="F315" s="183"/>
      <c r="G315" s="184">
        <f>ROUND(E315*F315,2)</f>
        <v>0</v>
      </c>
      <c r="H315" s="167">
        <v>450</v>
      </c>
      <c r="I315" s="167">
        <f>ROUND(E315*H315,2)</f>
        <v>15356.25</v>
      </c>
      <c r="J315" s="167">
        <v>0</v>
      </c>
      <c r="K315" s="167">
        <f>ROUND(E315*J315,2)</f>
        <v>0</v>
      </c>
      <c r="L315" s="167">
        <v>21</v>
      </c>
      <c r="M315" s="167">
        <f>G315*(1+L315/100)</f>
        <v>0</v>
      </c>
      <c r="N315" s="167">
        <v>8.9999999999999993E-3</v>
      </c>
      <c r="O315" s="167">
        <f>ROUND(E315*N315,2)</f>
        <v>0.31</v>
      </c>
      <c r="P315" s="167">
        <v>0</v>
      </c>
      <c r="Q315" s="167">
        <f>ROUND(E315*P315,2)</f>
        <v>0</v>
      </c>
      <c r="R315" s="167" t="s">
        <v>164</v>
      </c>
      <c r="S315" s="167" t="s">
        <v>129</v>
      </c>
      <c r="T315" s="167" t="s">
        <v>159</v>
      </c>
      <c r="U315" s="167">
        <v>0</v>
      </c>
      <c r="V315" s="167">
        <f>ROUND(E315*U315,2)</f>
        <v>0</v>
      </c>
      <c r="W315" s="167"/>
      <c r="X315" s="167" t="s">
        <v>160</v>
      </c>
      <c r="Y315" s="162"/>
      <c r="Z315" s="162"/>
      <c r="AA315" s="162"/>
      <c r="AB315" s="162"/>
      <c r="AC315" s="162"/>
      <c r="AD315" s="162"/>
      <c r="AE315" s="162"/>
      <c r="AF315" s="162"/>
      <c r="AG315" s="162" t="s">
        <v>161</v>
      </c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162"/>
      <c r="AZ315" s="162"/>
      <c r="BA315" s="162"/>
      <c r="BB315" s="162"/>
      <c r="BC315" s="162"/>
      <c r="BD315" s="162"/>
      <c r="BE315" s="162"/>
      <c r="BF315" s="162"/>
      <c r="BG315" s="162"/>
      <c r="BH315" s="162"/>
    </row>
    <row r="316" spans="1:60" outlineLevel="1" x14ac:dyDescent="0.25">
      <c r="A316" s="165"/>
      <c r="B316" s="166"/>
      <c r="C316" s="195" t="s">
        <v>473</v>
      </c>
      <c r="D316" s="170"/>
      <c r="E316" s="171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2"/>
      <c r="Z316" s="162"/>
      <c r="AA316" s="162"/>
      <c r="AB316" s="162"/>
      <c r="AC316" s="162"/>
      <c r="AD316" s="162"/>
      <c r="AE316" s="162"/>
      <c r="AF316" s="162"/>
      <c r="AG316" s="162" t="s">
        <v>133</v>
      </c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162"/>
      <c r="AZ316" s="162"/>
      <c r="BA316" s="162"/>
      <c r="BB316" s="162"/>
      <c r="BC316" s="162"/>
      <c r="BD316" s="162"/>
      <c r="BE316" s="162"/>
      <c r="BF316" s="162"/>
      <c r="BG316" s="162"/>
      <c r="BH316" s="162"/>
    </row>
    <row r="317" spans="1:60" outlineLevel="1" x14ac:dyDescent="0.25">
      <c r="A317" s="165"/>
      <c r="B317" s="166"/>
      <c r="C317" s="196" t="s">
        <v>500</v>
      </c>
      <c r="D317" s="170"/>
      <c r="E317" s="171">
        <v>18.5</v>
      </c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2"/>
      <c r="Z317" s="162"/>
      <c r="AA317" s="162"/>
      <c r="AB317" s="162"/>
      <c r="AC317" s="162"/>
      <c r="AD317" s="162"/>
      <c r="AE317" s="162"/>
      <c r="AF317" s="162"/>
      <c r="AG317" s="162" t="s">
        <v>133</v>
      </c>
      <c r="AH317" s="162">
        <v>2</v>
      </c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162"/>
      <c r="AZ317" s="162"/>
      <c r="BA317" s="162"/>
      <c r="BB317" s="162"/>
      <c r="BC317" s="162"/>
      <c r="BD317" s="162"/>
      <c r="BE317" s="162"/>
      <c r="BF317" s="162"/>
      <c r="BG317" s="162"/>
      <c r="BH317" s="162"/>
    </row>
    <row r="318" spans="1:60" outlineLevel="1" x14ac:dyDescent="0.25">
      <c r="A318" s="165"/>
      <c r="B318" s="166"/>
      <c r="C318" s="196" t="s">
        <v>501</v>
      </c>
      <c r="D318" s="170"/>
      <c r="E318" s="171">
        <v>14</v>
      </c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2"/>
      <c r="Z318" s="162"/>
      <c r="AA318" s="162"/>
      <c r="AB318" s="162"/>
      <c r="AC318" s="162"/>
      <c r="AD318" s="162"/>
      <c r="AE318" s="162"/>
      <c r="AF318" s="162"/>
      <c r="AG318" s="162" t="s">
        <v>133</v>
      </c>
      <c r="AH318" s="162">
        <v>2</v>
      </c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162"/>
      <c r="AZ318" s="162"/>
      <c r="BA318" s="162"/>
      <c r="BB318" s="162"/>
      <c r="BC318" s="162"/>
      <c r="BD318" s="162"/>
      <c r="BE318" s="162"/>
      <c r="BF318" s="162"/>
      <c r="BG318" s="162"/>
      <c r="BH318" s="162"/>
    </row>
    <row r="319" spans="1:60" outlineLevel="1" x14ac:dyDescent="0.25">
      <c r="A319" s="165"/>
      <c r="B319" s="166"/>
      <c r="C319" s="195" t="s">
        <v>477</v>
      </c>
      <c r="D319" s="170"/>
      <c r="E319" s="171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2"/>
      <c r="Z319" s="162"/>
      <c r="AA319" s="162"/>
      <c r="AB319" s="162"/>
      <c r="AC319" s="162"/>
      <c r="AD319" s="162"/>
      <c r="AE319" s="162"/>
      <c r="AF319" s="162"/>
      <c r="AG319" s="162" t="s">
        <v>133</v>
      </c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162"/>
      <c r="AZ319" s="162"/>
      <c r="BA319" s="162"/>
      <c r="BB319" s="162"/>
      <c r="BC319" s="162"/>
      <c r="BD319" s="162"/>
      <c r="BE319" s="162"/>
      <c r="BF319" s="162"/>
      <c r="BG319" s="162"/>
      <c r="BH319" s="162"/>
    </row>
    <row r="320" spans="1:60" outlineLevel="1" x14ac:dyDescent="0.25">
      <c r="A320" s="165"/>
      <c r="B320" s="166"/>
      <c r="C320" s="193" t="s">
        <v>502</v>
      </c>
      <c r="D320" s="168"/>
      <c r="E320" s="169">
        <v>34.125</v>
      </c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2"/>
      <c r="Z320" s="162"/>
      <c r="AA320" s="162"/>
      <c r="AB320" s="162"/>
      <c r="AC320" s="162"/>
      <c r="AD320" s="162"/>
      <c r="AE320" s="162"/>
      <c r="AF320" s="162"/>
      <c r="AG320" s="162" t="s">
        <v>133</v>
      </c>
      <c r="AH320" s="162">
        <v>0</v>
      </c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162"/>
      <c r="AZ320" s="162"/>
      <c r="BA320" s="162"/>
      <c r="BB320" s="162"/>
      <c r="BC320" s="162"/>
      <c r="BD320" s="162"/>
      <c r="BE320" s="162"/>
      <c r="BF320" s="162"/>
      <c r="BG320" s="162"/>
      <c r="BH320" s="162"/>
    </row>
    <row r="321" spans="1:60" ht="20.399999999999999" outlineLevel="1" x14ac:dyDescent="0.25">
      <c r="A321" s="185">
        <v>137</v>
      </c>
      <c r="B321" s="186" t="s">
        <v>503</v>
      </c>
      <c r="C321" s="194" t="s">
        <v>504</v>
      </c>
      <c r="D321" s="187" t="s">
        <v>146</v>
      </c>
      <c r="E321" s="188">
        <v>32</v>
      </c>
      <c r="F321" s="189"/>
      <c r="G321" s="190">
        <f>ROUND(E321*F321,2)</f>
        <v>0</v>
      </c>
      <c r="H321" s="167">
        <v>75</v>
      </c>
      <c r="I321" s="167">
        <f>ROUND(E321*H321,2)</f>
        <v>2400</v>
      </c>
      <c r="J321" s="167">
        <v>0</v>
      </c>
      <c r="K321" s="167">
        <f>ROUND(E321*J321,2)</f>
        <v>0</v>
      </c>
      <c r="L321" s="167">
        <v>21</v>
      </c>
      <c r="M321" s="167">
        <f>G321*(1+L321/100)</f>
        <v>0</v>
      </c>
      <c r="N321" s="167">
        <v>1.2E-4</v>
      </c>
      <c r="O321" s="167">
        <f>ROUND(E321*N321,2)</f>
        <v>0</v>
      </c>
      <c r="P321" s="167">
        <v>0</v>
      </c>
      <c r="Q321" s="167">
        <f>ROUND(E321*P321,2)</f>
        <v>0</v>
      </c>
      <c r="R321" s="167"/>
      <c r="S321" s="167" t="s">
        <v>158</v>
      </c>
      <c r="T321" s="167" t="s">
        <v>159</v>
      </c>
      <c r="U321" s="167">
        <v>0</v>
      </c>
      <c r="V321" s="167">
        <f>ROUND(E321*U321,2)</f>
        <v>0</v>
      </c>
      <c r="W321" s="167"/>
      <c r="X321" s="167" t="s">
        <v>160</v>
      </c>
      <c r="Y321" s="162"/>
      <c r="Z321" s="162"/>
      <c r="AA321" s="162"/>
      <c r="AB321" s="162"/>
      <c r="AC321" s="162"/>
      <c r="AD321" s="162"/>
      <c r="AE321" s="162"/>
      <c r="AF321" s="162"/>
      <c r="AG321" s="162" t="s">
        <v>161</v>
      </c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162"/>
      <c r="AZ321" s="162"/>
      <c r="BA321" s="162"/>
      <c r="BB321" s="162"/>
      <c r="BC321" s="162"/>
      <c r="BD321" s="162"/>
      <c r="BE321" s="162"/>
      <c r="BF321" s="162"/>
      <c r="BG321" s="162"/>
      <c r="BH321" s="162"/>
    </row>
    <row r="322" spans="1:60" outlineLevel="1" x14ac:dyDescent="0.25">
      <c r="A322" s="185">
        <v>138</v>
      </c>
      <c r="B322" s="186" t="s">
        <v>505</v>
      </c>
      <c r="C322" s="194" t="s">
        <v>506</v>
      </c>
      <c r="D322" s="187" t="s">
        <v>0</v>
      </c>
      <c r="E322" s="188">
        <v>353.74970000000002</v>
      </c>
      <c r="F322" s="189"/>
      <c r="G322" s="190">
        <f>ROUND(E322*F322,2)</f>
        <v>0</v>
      </c>
      <c r="H322" s="167">
        <v>0</v>
      </c>
      <c r="I322" s="167">
        <f>ROUND(E322*H322,2)</f>
        <v>0</v>
      </c>
      <c r="J322" s="167">
        <v>1.6</v>
      </c>
      <c r="K322" s="167">
        <f>ROUND(E322*J322,2)</f>
        <v>566</v>
      </c>
      <c r="L322" s="167">
        <v>21</v>
      </c>
      <c r="M322" s="167">
        <f>G322*(1+L322/100)</f>
        <v>0</v>
      </c>
      <c r="N322" s="167">
        <v>0</v>
      </c>
      <c r="O322" s="167">
        <f>ROUND(E322*N322,2)</f>
        <v>0</v>
      </c>
      <c r="P322" s="167">
        <v>0</v>
      </c>
      <c r="Q322" s="167">
        <f>ROUND(E322*P322,2)</f>
        <v>0</v>
      </c>
      <c r="R322" s="167"/>
      <c r="S322" s="167" t="s">
        <v>129</v>
      </c>
      <c r="T322" s="167" t="s">
        <v>129</v>
      </c>
      <c r="U322" s="167">
        <v>0</v>
      </c>
      <c r="V322" s="167">
        <f>ROUND(E322*U322,2)</f>
        <v>0</v>
      </c>
      <c r="W322" s="167"/>
      <c r="X322" s="167" t="s">
        <v>264</v>
      </c>
      <c r="Y322" s="162"/>
      <c r="Z322" s="162"/>
      <c r="AA322" s="162"/>
      <c r="AB322" s="162"/>
      <c r="AC322" s="162"/>
      <c r="AD322" s="162"/>
      <c r="AE322" s="162"/>
      <c r="AF322" s="162"/>
      <c r="AG322" s="162" t="s">
        <v>265</v>
      </c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</row>
    <row r="323" spans="1:60" x14ac:dyDescent="0.25">
      <c r="A323" s="173" t="s">
        <v>124</v>
      </c>
      <c r="B323" s="174" t="s">
        <v>82</v>
      </c>
      <c r="C323" s="191" t="s">
        <v>83</v>
      </c>
      <c r="D323" s="175"/>
      <c r="E323" s="176"/>
      <c r="F323" s="177"/>
      <c r="G323" s="178">
        <f>SUMIF(AG324:AG348,"&lt;&gt;NOR",G324:G348)</f>
        <v>0</v>
      </c>
      <c r="H323" s="172"/>
      <c r="I323" s="172">
        <f>SUM(I324:I348)</f>
        <v>1239.4099999999999</v>
      </c>
      <c r="J323" s="172"/>
      <c r="K323" s="172">
        <f>SUM(K324:K348)</f>
        <v>9579.75</v>
      </c>
      <c r="L323" s="172"/>
      <c r="M323" s="172">
        <f>SUM(M324:M348)</f>
        <v>0</v>
      </c>
      <c r="N323" s="172"/>
      <c r="O323" s="172">
        <f>SUM(O324:O348)</f>
        <v>0.05</v>
      </c>
      <c r="P323" s="172"/>
      <c r="Q323" s="172">
        <f>SUM(Q324:Q348)</f>
        <v>0</v>
      </c>
      <c r="R323" s="172"/>
      <c r="S323" s="172"/>
      <c r="T323" s="172"/>
      <c r="U323" s="172"/>
      <c r="V323" s="172">
        <f>SUM(V324:V348)</f>
        <v>4.99</v>
      </c>
      <c r="W323" s="172"/>
      <c r="X323" s="172"/>
      <c r="AG323" t="s">
        <v>125</v>
      </c>
    </row>
    <row r="324" spans="1:60" outlineLevel="1" x14ac:dyDescent="0.25">
      <c r="A324" s="179">
        <v>139</v>
      </c>
      <c r="B324" s="180" t="s">
        <v>507</v>
      </c>
      <c r="C324" s="192" t="s">
        <v>508</v>
      </c>
      <c r="D324" s="181" t="s">
        <v>141</v>
      </c>
      <c r="E324" s="182">
        <v>13.14</v>
      </c>
      <c r="F324" s="183"/>
      <c r="G324" s="184">
        <f>ROUND(E324*F324,2)</f>
        <v>0</v>
      </c>
      <c r="H324" s="167">
        <v>0</v>
      </c>
      <c r="I324" s="167">
        <f>ROUND(E324*H324,2)</f>
        <v>0</v>
      </c>
      <c r="J324" s="167">
        <v>6.8</v>
      </c>
      <c r="K324" s="167">
        <f>ROUND(E324*J324,2)</f>
        <v>89.35</v>
      </c>
      <c r="L324" s="167">
        <v>21</v>
      </c>
      <c r="M324" s="167">
        <f>G324*(1+L324/100)</f>
        <v>0</v>
      </c>
      <c r="N324" s="167">
        <v>0</v>
      </c>
      <c r="O324" s="167">
        <f>ROUND(E324*N324,2)</f>
        <v>0</v>
      </c>
      <c r="P324" s="167">
        <v>0</v>
      </c>
      <c r="Q324" s="167">
        <f>ROUND(E324*P324,2)</f>
        <v>0</v>
      </c>
      <c r="R324" s="167"/>
      <c r="S324" s="167" t="s">
        <v>129</v>
      </c>
      <c r="T324" s="167" t="s">
        <v>159</v>
      </c>
      <c r="U324" s="167">
        <v>1.6E-2</v>
      </c>
      <c r="V324" s="167">
        <f>ROUND(E324*U324,2)</f>
        <v>0.21</v>
      </c>
      <c r="W324" s="167"/>
      <c r="X324" s="167" t="s">
        <v>130</v>
      </c>
      <c r="Y324" s="162"/>
      <c r="Z324" s="162"/>
      <c r="AA324" s="162"/>
      <c r="AB324" s="162"/>
      <c r="AC324" s="162"/>
      <c r="AD324" s="162"/>
      <c r="AE324" s="162"/>
      <c r="AF324" s="162"/>
      <c r="AG324" s="162" t="s">
        <v>131</v>
      </c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162"/>
      <c r="AZ324" s="162"/>
      <c r="BA324" s="162"/>
      <c r="BB324" s="162"/>
      <c r="BC324" s="162"/>
      <c r="BD324" s="162"/>
      <c r="BE324" s="162"/>
      <c r="BF324" s="162"/>
      <c r="BG324" s="162"/>
      <c r="BH324" s="162"/>
    </row>
    <row r="325" spans="1:60" outlineLevel="1" x14ac:dyDescent="0.25">
      <c r="A325" s="165"/>
      <c r="B325" s="166"/>
      <c r="C325" s="193" t="s">
        <v>223</v>
      </c>
      <c r="D325" s="168"/>
      <c r="E325" s="169">
        <v>4.2300000000000004</v>
      </c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2"/>
      <c r="Z325" s="162"/>
      <c r="AA325" s="162"/>
      <c r="AB325" s="162"/>
      <c r="AC325" s="162"/>
      <c r="AD325" s="162"/>
      <c r="AE325" s="162"/>
      <c r="AF325" s="162"/>
      <c r="AG325" s="162" t="s">
        <v>133</v>
      </c>
      <c r="AH325" s="162">
        <v>0</v>
      </c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162"/>
      <c r="AZ325" s="162"/>
      <c r="BA325" s="162"/>
      <c r="BB325" s="162"/>
      <c r="BC325" s="162"/>
      <c r="BD325" s="162"/>
      <c r="BE325" s="162"/>
      <c r="BF325" s="162"/>
      <c r="BG325" s="162"/>
      <c r="BH325" s="162"/>
    </row>
    <row r="326" spans="1:60" outlineLevel="1" x14ac:dyDescent="0.25">
      <c r="A326" s="165"/>
      <c r="B326" s="166"/>
      <c r="C326" s="193" t="s">
        <v>178</v>
      </c>
      <c r="D326" s="168"/>
      <c r="E326" s="169">
        <v>8.91</v>
      </c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2"/>
      <c r="Z326" s="162"/>
      <c r="AA326" s="162"/>
      <c r="AB326" s="162"/>
      <c r="AC326" s="162"/>
      <c r="AD326" s="162"/>
      <c r="AE326" s="162"/>
      <c r="AF326" s="162"/>
      <c r="AG326" s="162" t="s">
        <v>133</v>
      </c>
      <c r="AH326" s="162">
        <v>0</v>
      </c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162"/>
      <c r="AZ326" s="162"/>
      <c r="BA326" s="162"/>
      <c r="BB326" s="162"/>
      <c r="BC326" s="162"/>
      <c r="BD326" s="162"/>
      <c r="BE326" s="162"/>
      <c r="BF326" s="162"/>
      <c r="BG326" s="162"/>
      <c r="BH326" s="162"/>
    </row>
    <row r="327" spans="1:60" outlineLevel="1" x14ac:dyDescent="0.25">
      <c r="A327" s="179">
        <v>140</v>
      </c>
      <c r="B327" s="180" t="s">
        <v>509</v>
      </c>
      <c r="C327" s="192" t="s">
        <v>510</v>
      </c>
      <c r="D327" s="181" t="s">
        <v>141</v>
      </c>
      <c r="E327" s="182">
        <v>13.14</v>
      </c>
      <c r="F327" s="183"/>
      <c r="G327" s="184">
        <f>ROUND(E327*F327,2)</f>
        <v>0</v>
      </c>
      <c r="H327" s="167">
        <v>0</v>
      </c>
      <c r="I327" s="167">
        <f>ROUND(E327*H327,2)</f>
        <v>0</v>
      </c>
      <c r="J327" s="167">
        <v>23.2</v>
      </c>
      <c r="K327" s="167">
        <f>ROUND(E327*J327,2)</f>
        <v>304.85000000000002</v>
      </c>
      <c r="L327" s="167">
        <v>21</v>
      </c>
      <c r="M327" s="167">
        <f>G327*(1+L327/100)</f>
        <v>0</v>
      </c>
      <c r="N327" s="167">
        <v>0</v>
      </c>
      <c r="O327" s="167">
        <f>ROUND(E327*N327,2)</f>
        <v>0</v>
      </c>
      <c r="P327" s="167">
        <v>0</v>
      </c>
      <c r="Q327" s="167">
        <f>ROUND(E327*P327,2)</f>
        <v>0</v>
      </c>
      <c r="R327" s="167"/>
      <c r="S327" s="167" t="s">
        <v>129</v>
      </c>
      <c r="T327" s="167" t="s">
        <v>129</v>
      </c>
      <c r="U327" s="167">
        <v>4.5999999999999999E-2</v>
      </c>
      <c r="V327" s="167">
        <f>ROUND(E327*U327,2)</f>
        <v>0.6</v>
      </c>
      <c r="W327" s="167"/>
      <c r="X327" s="167" t="s">
        <v>130</v>
      </c>
      <c r="Y327" s="162"/>
      <c r="Z327" s="162"/>
      <c r="AA327" s="162"/>
      <c r="AB327" s="162"/>
      <c r="AC327" s="162"/>
      <c r="AD327" s="162"/>
      <c r="AE327" s="162"/>
      <c r="AF327" s="162"/>
      <c r="AG327" s="162" t="s">
        <v>131</v>
      </c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162"/>
      <c r="AZ327" s="162"/>
      <c r="BA327" s="162"/>
      <c r="BB327" s="162"/>
      <c r="BC327" s="162"/>
      <c r="BD327" s="162"/>
      <c r="BE327" s="162"/>
      <c r="BF327" s="162"/>
      <c r="BG327" s="162"/>
      <c r="BH327" s="162"/>
    </row>
    <row r="328" spans="1:60" outlineLevel="1" x14ac:dyDescent="0.25">
      <c r="A328" s="165"/>
      <c r="B328" s="166"/>
      <c r="C328" s="193" t="s">
        <v>223</v>
      </c>
      <c r="D328" s="168"/>
      <c r="E328" s="169">
        <v>4.2300000000000004</v>
      </c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2"/>
      <c r="Z328" s="162"/>
      <c r="AA328" s="162"/>
      <c r="AB328" s="162"/>
      <c r="AC328" s="162"/>
      <c r="AD328" s="162"/>
      <c r="AE328" s="162"/>
      <c r="AF328" s="162"/>
      <c r="AG328" s="162" t="s">
        <v>133</v>
      </c>
      <c r="AH328" s="162">
        <v>0</v>
      </c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162"/>
      <c r="BD328" s="162"/>
      <c r="BE328" s="162"/>
      <c r="BF328" s="162"/>
      <c r="BG328" s="162"/>
      <c r="BH328" s="162"/>
    </row>
    <row r="329" spans="1:60" outlineLevel="1" x14ac:dyDescent="0.25">
      <c r="A329" s="165"/>
      <c r="B329" s="166"/>
      <c r="C329" s="193" t="s">
        <v>178</v>
      </c>
      <c r="D329" s="168"/>
      <c r="E329" s="169">
        <v>8.91</v>
      </c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2"/>
      <c r="Z329" s="162"/>
      <c r="AA329" s="162"/>
      <c r="AB329" s="162"/>
      <c r="AC329" s="162"/>
      <c r="AD329" s="162"/>
      <c r="AE329" s="162"/>
      <c r="AF329" s="162"/>
      <c r="AG329" s="162" t="s">
        <v>133</v>
      </c>
      <c r="AH329" s="162">
        <v>0</v>
      </c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162"/>
      <c r="AZ329" s="162"/>
      <c r="BA329" s="162"/>
      <c r="BB329" s="162"/>
      <c r="BC329" s="162"/>
      <c r="BD329" s="162"/>
      <c r="BE329" s="162"/>
      <c r="BF329" s="162"/>
      <c r="BG329" s="162"/>
      <c r="BH329" s="162"/>
    </row>
    <row r="330" spans="1:60" ht="20.399999999999999" outlineLevel="1" x14ac:dyDescent="0.25">
      <c r="A330" s="179">
        <v>141</v>
      </c>
      <c r="B330" s="180" t="s">
        <v>511</v>
      </c>
      <c r="C330" s="192" t="s">
        <v>512</v>
      </c>
      <c r="D330" s="181" t="s">
        <v>146</v>
      </c>
      <c r="E330" s="182">
        <v>17.3</v>
      </c>
      <c r="F330" s="183"/>
      <c r="G330" s="184">
        <f>ROUND(E330*F330,2)</f>
        <v>0</v>
      </c>
      <c r="H330" s="167">
        <v>29.85</v>
      </c>
      <c r="I330" s="167">
        <f>ROUND(E330*H330,2)</f>
        <v>516.41</v>
      </c>
      <c r="J330" s="167">
        <v>68.150000000000006</v>
      </c>
      <c r="K330" s="167">
        <f>ROUND(E330*J330,2)</f>
        <v>1179</v>
      </c>
      <c r="L330" s="167">
        <v>21</v>
      </c>
      <c r="M330" s="167">
        <f>G330*(1+L330/100)</f>
        <v>0</v>
      </c>
      <c r="N330" s="167">
        <v>8.0000000000000007E-5</v>
      </c>
      <c r="O330" s="167">
        <f>ROUND(E330*N330,2)</f>
        <v>0</v>
      </c>
      <c r="P330" s="167">
        <v>0</v>
      </c>
      <c r="Q330" s="167">
        <f>ROUND(E330*P330,2)</f>
        <v>0</v>
      </c>
      <c r="R330" s="167"/>
      <c r="S330" s="167" t="s">
        <v>129</v>
      </c>
      <c r="T330" s="167" t="s">
        <v>159</v>
      </c>
      <c r="U330" s="167">
        <v>0.13719999999999999</v>
      </c>
      <c r="V330" s="167">
        <f>ROUND(E330*U330,2)</f>
        <v>2.37</v>
      </c>
      <c r="W330" s="167"/>
      <c r="X330" s="167" t="s">
        <v>130</v>
      </c>
      <c r="Y330" s="162"/>
      <c r="Z330" s="162"/>
      <c r="AA330" s="162"/>
      <c r="AB330" s="162"/>
      <c r="AC330" s="162"/>
      <c r="AD330" s="162"/>
      <c r="AE330" s="162"/>
      <c r="AF330" s="162"/>
      <c r="AG330" s="162" t="s">
        <v>131</v>
      </c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162"/>
      <c r="AZ330" s="162"/>
      <c r="BA330" s="162"/>
      <c r="BB330" s="162"/>
      <c r="BC330" s="162"/>
      <c r="BD330" s="162"/>
      <c r="BE330" s="162"/>
      <c r="BF330" s="162"/>
      <c r="BG330" s="162"/>
      <c r="BH330" s="162"/>
    </row>
    <row r="331" spans="1:60" outlineLevel="1" x14ac:dyDescent="0.25">
      <c r="A331" s="165"/>
      <c r="B331" s="166"/>
      <c r="C331" s="193" t="s">
        <v>513</v>
      </c>
      <c r="D331" s="168"/>
      <c r="E331" s="169">
        <v>6</v>
      </c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2"/>
      <c r="Z331" s="162"/>
      <c r="AA331" s="162"/>
      <c r="AB331" s="162"/>
      <c r="AC331" s="162"/>
      <c r="AD331" s="162"/>
      <c r="AE331" s="162"/>
      <c r="AF331" s="162"/>
      <c r="AG331" s="162" t="s">
        <v>133</v>
      </c>
      <c r="AH331" s="162">
        <v>0</v>
      </c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162"/>
      <c r="AZ331" s="162"/>
      <c r="BA331" s="162"/>
      <c r="BB331" s="162"/>
      <c r="BC331" s="162"/>
      <c r="BD331" s="162"/>
      <c r="BE331" s="162"/>
      <c r="BF331" s="162"/>
      <c r="BG331" s="162"/>
      <c r="BH331" s="162"/>
    </row>
    <row r="332" spans="1:60" outlineLevel="1" x14ac:dyDescent="0.25">
      <c r="A332" s="165"/>
      <c r="B332" s="166"/>
      <c r="C332" s="193" t="s">
        <v>514</v>
      </c>
      <c r="D332" s="168"/>
      <c r="E332" s="169">
        <v>11.3</v>
      </c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2"/>
      <c r="Z332" s="162"/>
      <c r="AA332" s="162"/>
      <c r="AB332" s="162"/>
      <c r="AC332" s="162"/>
      <c r="AD332" s="162"/>
      <c r="AE332" s="162"/>
      <c r="AF332" s="162"/>
      <c r="AG332" s="162" t="s">
        <v>133</v>
      </c>
      <c r="AH332" s="162">
        <v>0</v>
      </c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162"/>
      <c r="AZ332" s="162"/>
      <c r="BA332" s="162"/>
      <c r="BB332" s="162"/>
      <c r="BC332" s="162"/>
      <c r="BD332" s="162"/>
      <c r="BE332" s="162"/>
      <c r="BF332" s="162"/>
      <c r="BG332" s="162"/>
      <c r="BH332" s="162"/>
    </row>
    <row r="333" spans="1:60" ht="20.399999999999999" outlineLevel="1" x14ac:dyDescent="0.25">
      <c r="A333" s="179">
        <v>142</v>
      </c>
      <c r="B333" s="180" t="s">
        <v>515</v>
      </c>
      <c r="C333" s="192" t="s">
        <v>516</v>
      </c>
      <c r="D333" s="181" t="s">
        <v>141</v>
      </c>
      <c r="E333" s="182">
        <v>3</v>
      </c>
      <c r="F333" s="183"/>
      <c r="G333" s="184">
        <f>ROUND(E333*F333,2)</f>
        <v>0</v>
      </c>
      <c r="H333" s="167">
        <v>0</v>
      </c>
      <c r="I333" s="167">
        <f>ROUND(E333*H333,2)</f>
        <v>0</v>
      </c>
      <c r="J333" s="167">
        <v>101</v>
      </c>
      <c r="K333" s="167">
        <f>ROUND(E333*J333,2)</f>
        <v>303</v>
      </c>
      <c r="L333" s="167">
        <v>21</v>
      </c>
      <c r="M333" s="167">
        <f>G333*(1+L333/100)</f>
        <v>0</v>
      </c>
      <c r="N333" s="167">
        <v>0</v>
      </c>
      <c r="O333" s="167">
        <f>ROUND(E333*N333,2)</f>
        <v>0</v>
      </c>
      <c r="P333" s="167">
        <v>1E-3</v>
      </c>
      <c r="Q333" s="167">
        <f>ROUND(E333*P333,2)</f>
        <v>0</v>
      </c>
      <c r="R333" s="167"/>
      <c r="S333" s="167" t="s">
        <v>129</v>
      </c>
      <c r="T333" s="167" t="s">
        <v>129</v>
      </c>
      <c r="U333" s="167">
        <v>0.255</v>
      </c>
      <c r="V333" s="167">
        <f>ROUND(E333*U333,2)</f>
        <v>0.77</v>
      </c>
      <c r="W333" s="167"/>
      <c r="X333" s="167" t="s">
        <v>130</v>
      </c>
      <c r="Y333" s="162"/>
      <c r="Z333" s="162"/>
      <c r="AA333" s="162"/>
      <c r="AB333" s="162"/>
      <c r="AC333" s="162"/>
      <c r="AD333" s="162"/>
      <c r="AE333" s="162"/>
      <c r="AF333" s="162"/>
      <c r="AG333" s="162" t="s">
        <v>131</v>
      </c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162"/>
      <c r="AZ333" s="162"/>
      <c r="BA333" s="162"/>
      <c r="BB333" s="162"/>
      <c r="BC333" s="162"/>
      <c r="BD333" s="162"/>
      <c r="BE333" s="162"/>
      <c r="BF333" s="162"/>
      <c r="BG333" s="162"/>
      <c r="BH333" s="162"/>
    </row>
    <row r="334" spans="1:60" outlineLevel="1" x14ac:dyDescent="0.25">
      <c r="A334" s="165"/>
      <c r="B334" s="166"/>
      <c r="C334" s="193" t="s">
        <v>195</v>
      </c>
      <c r="D334" s="168"/>
      <c r="E334" s="169">
        <v>0.9</v>
      </c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2"/>
      <c r="Z334" s="162"/>
      <c r="AA334" s="162"/>
      <c r="AB334" s="162"/>
      <c r="AC334" s="162"/>
      <c r="AD334" s="162"/>
      <c r="AE334" s="162"/>
      <c r="AF334" s="162"/>
      <c r="AG334" s="162" t="s">
        <v>133</v>
      </c>
      <c r="AH334" s="162">
        <v>0</v>
      </c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162"/>
      <c r="AZ334" s="162"/>
      <c r="BA334" s="162"/>
      <c r="BB334" s="162"/>
      <c r="BC334" s="162"/>
      <c r="BD334" s="162"/>
      <c r="BE334" s="162"/>
      <c r="BF334" s="162"/>
      <c r="BG334" s="162"/>
      <c r="BH334" s="162"/>
    </row>
    <row r="335" spans="1:60" outlineLevel="1" x14ac:dyDescent="0.25">
      <c r="A335" s="165"/>
      <c r="B335" s="166"/>
      <c r="C335" s="193" t="s">
        <v>517</v>
      </c>
      <c r="D335" s="168"/>
      <c r="E335" s="169">
        <v>2.1</v>
      </c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2"/>
      <c r="Z335" s="162"/>
      <c r="AA335" s="162"/>
      <c r="AB335" s="162"/>
      <c r="AC335" s="162"/>
      <c r="AD335" s="162"/>
      <c r="AE335" s="162"/>
      <c r="AF335" s="162"/>
      <c r="AG335" s="162" t="s">
        <v>133</v>
      </c>
      <c r="AH335" s="162">
        <v>0</v>
      </c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162"/>
      <c r="AZ335" s="162"/>
      <c r="BA335" s="162"/>
      <c r="BB335" s="162"/>
      <c r="BC335" s="162"/>
      <c r="BD335" s="162"/>
      <c r="BE335" s="162"/>
      <c r="BF335" s="162"/>
      <c r="BG335" s="162"/>
      <c r="BH335" s="162"/>
    </row>
    <row r="336" spans="1:60" outlineLevel="1" x14ac:dyDescent="0.25">
      <c r="A336" s="179">
        <v>143</v>
      </c>
      <c r="B336" s="180" t="s">
        <v>518</v>
      </c>
      <c r="C336" s="192" t="s">
        <v>519</v>
      </c>
      <c r="D336" s="181" t="s">
        <v>146</v>
      </c>
      <c r="E336" s="182">
        <v>3.5</v>
      </c>
      <c r="F336" s="183"/>
      <c r="G336" s="184">
        <f>ROUND(E336*F336,2)</f>
        <v>0</v>
      </c>
      <c r="H336" s="167">
        <v>0</v>
      </c>
      <c r="I336" s="167">
        <f>ROUND(E336*H336,2)</f>
        <v>0</v>
      </c>
      <c r="J336" s="167">
        <v>74</v>
      </c>
      <c r="K336" s="167">
        <f>ROUND(E336*J336,2)</f>
        <v>259</v>
      </c>
      <c r="L336" s="167">
        <v>21</v>
      </c>
      <c r="M336" s="167">
        <f>G336*(1+L336/100)</f>
        <v>0</v>
      </c>
      <c r="N336" s="167">
        <v>0</v>
      </c>
      <c r="O336" s="167">
        <f>ROUND(E336*N336,2)</f>
        <v>0</v>
      </c>
      <c r="P336" s="167">
        <v>0</v>
      </c>
      <c r="Q336" s="167">
        <f>ROUND(E336*P336,2)</f>
        <v>0</v>
      </c>
      <c r="R336" s="167"/>
      <c r="S336" s="167" t="s">
        <v>129</v>
      </c>
      <c r="T336" s="167" t="s">
        <v>159</v>
      </c>
      <c r="U336" s="167">
        <v>0.152</v>
      </c>
      <c r="V336" s="167">
        <f>ROUND(E336*U336,2)</f>
        <v>0.53</v>
      </c>
      <c r="W336" s="167"/>
      <c r="X336" s="167" t="s">
        <v>130</v>
      </c>
      <c r="Y336" s="162"/>
      <c r="Z336" s="162"/>
      <c r="AA336" s="162"/>
      <c r="AB336" s="162"/>
      <c r="AC336" s="162"/>
      <c r="AD336" s="162"/>
      <c r="AE336" s="162"/>
      <c r="AF336" s="162"/>
      <c r="AG336" s="162" t="s">
        <v>131</v>
      </c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162"/>
      <c r="AZ336" s="162"/>
      <c r="BA336" s="162"/>
      <c r="BB336" s="162"/>
      <c r="BC336" s="162"/>
      <c r="BD336" s="162"/>
      <c r="BE336" s="162"/>
      <c r="BF336" s="162"/>
      <c r="BG336" s="162"/>
      <c r="BH336" s="162"/>
    </row>
    <row r="337" spans="1:60" outlineLevel="1" x14ac:dyDescent="0.25">
      <c r="A337" s="165"/>
      <c r="B337" s="166"/>
      <c r="C337" s="193" t="s">
        <v>520</v>
      </c>
      <c r="D337" s="168"/>
      <c r="E337" s="169">
        <v>3.5</v>
      </c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2"/>
      <c r="Z337" s="162"/>
      <c r="AA337" s="162"/>
      <c r="AB337" s="162"/>
      <c r="AC337" s="162"/>
      <c r="AD337" s="162"/>
      <c r="AE337" s="162"/>
      <c r="AF337" s="162"/>
      <c r="AG337" s="162" t="s">
        <v>133</v>
      </c>
      <c r="AH337" s="162">
        <v>0</v>
      </c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162"/>
      <c r="AZ337" s="162"/>
      <c r="BA337" s="162"/>
      <c r="BB337" s="162"/>
      <c r="BC337" s="162"/>
      <c r="BD337" s="162"/>
      <c r="BE337" s="162"/>
      <c r="BF337" s="162"/>
      <c r="BG337" s="162"/>
      <c r="BH337" s="162"/>
    </row>
    <row r="338" spans="1:60" ht="20.399999999999999" outlineLevel="1" x14ac:dyDescent="0.25">
      <c r="A338" s="179">
        <v>144</v>
      </c>
      <c r="B338" s="180" t="s">
        <v>521</v>
      </c>
      <c r="C338" s="192" t="s">
        <v>522</v>
      </c>
      <c r="D338" s="181" t="s">
        <v>146</v>
      </c>
      <c r="E338" s="182">
        <v>6.57</v>
      </c>
      <c r="F338" s="183"/>
      <c r="G338" s="184">
        <f>ROUND(E338*F338,2)</f>
        <v>0</v>
      </c>
      <c r="H338" s="167">
        <v>9.9700000000000006</v>
      </c>
      <c r="I338" s="167">
        <f>ROUND(E338*H338,2)</f>
        <v>65.5</v>
      </c>
      <c r="J338" s="167">
        <v>38.53</v>
      </c>
      <c r="K338" s="167">
        <f>ROUND(E338*J338,2)</f>
        <v>253.14</v>
      </c>
      <c r="L338" s="167">
        <v>21</v>
      </c>
      <c r="M338" s="167">
        <f>G338*(1+L338/100)</f>
        <v>0</v>
      </c>
      <c r="N338" s="167">
        <v>4.0000000000000003E-5</v>
      </c>
      <c r="O338" s="167">
        <f>ROUND(E338*N338,2)</f>
        <v>0</v>
      </c>
      <c r="P338" s="167">
        <v>0</v>
      </c>
      <c r="Q338" s="167">
        <f>ROUND(E338*P338,2)</f>
        <v>0</v>
      </c>
      <c r="R338" s="167"/>
      <c r="S338" s="167" t="s">
        <v>129</v>
      </c>
      <c r="T338" s="167" t="s">
        <v>159</v>
      </c>
      <c r="U338" s="167">
        <v>7.8200000000000006E-2</v>
      </c>
      <c r="V338" s="167">
        <f>ROUND(E338*U338,2)</f>
        <v>0.51</v>
      </c>
      <c r="W338" s="167"/>
      <c r="X338" s="167" t="s">
        <v>130</v>
      </c>
      <c r="Y338" s="162"/>
      <c r="Z338" s="162"/>
      <c r="AA338" s="162"/>
      <c r="AB338" s="162"/>
      <c r="AC338" s="162"/>
      <c r="AD338" s="162"/>
      <c r="AE338" s="162"/>
      <c r="AF338" s="162"/>
      <c r="AG338" s="162" t="s">
        <v>131</v>
      </c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162"/>
      <c r="AZ338" s="162"/>
      <c r="BA338" s="162"/>
      <c r="BB338" s="162"/>
      <c r="BC338" s="162"/>
      <c r="BD338" s="162"/>
      <c r="BE338" s="162"/>
      <c r="BF338" s="162"/>
      <c r="BG338" s="162"/>
      <c r="BH338" s="162"/>
    </row>
    <row r="339" spans="1:60" outlineLevel="1" x14ac:dyDescent="0.25">
      <c r="A339" s="165"/>
      <c r="B339" s="166"/>
      <c r="C339" s="195" t="s">
        <v>473</v>
      </c>
      <c r="D339" s="170"/>
      <c r="E339" s="171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2"/>
      <c r="Z339" s="162"/>
      <c r="AA339" s="162"/>
      <c r="AB339" s="162"/>
      <c r="AC339" s="162"/>
      <c r="AD339" s="162"/>
      <c r="AE339" s="162"/>
      <c r="AF339" s="162"/>
      <c r="AG339" s="162" t="s">
        <v>133</v>
      </c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162"/>
      <c r="AZ339" s="162"/>
      <c r="BA339" s="162"/>
      <c r="BB339" s="162"/>
      <c r="BC339" s="162"/>
      <c r="BD339" s="162"/>
      <c r="BE339" s="162"/>
      <c r="BF339" s="162"/>
      <c r="BG339" s="162"/>
      <c r="BH339" s="162"/>
    </row>
    <row r="340" spans="1:60" outlineLevel="1" x14ac:dyDescent="0.25">
      <c r="A340" s="165"/>
      <c r="B340" s="166"/>
      <c r="C340" s="196" t="s">
        <v>523</v>
      </c>
      <c r="D340" s="170"/>
      <c r="E340" s="171">
        <v>4.2300000000000004</v>
      </c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2"/>
      <c r="Z340" s="162"/>
      <c r="AA340" s="162"/>
      <c r="AB340" s="162"/>
      <c r="AC340" s="162"/>
      <c r="AD340" s="162"/>
      <c r="AE340" s="162"/>
      <c r="AF340" s="162"/>
      <c r="AG340" s="162" t="s">
        <v>133</v>
      </c>
      <c r="AH340" s="162">
        <v>2</v>
      </c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162"/>
      <c r="AZ340" s="162"/>
      <c r="BA340" s="162"/>
      <c r="BB340" s="162"/>
      <c r="BC340" s="162"/>
      <c r="BD340" s="162"/>
      <c r="BE340" s="162"/>
      <c r="BF340" s="162"/>
      <c r="BG340" s="162"/>
      <c r="BH340" s="162"/>
    </row>
    <row r="341" spans="1:60" outlineLevel="1" x14ac:dyDescent="0.25">
      <c r="A341" s="165"/>
      <c r="B341" s="166"/>
      <c r="C341" s="196" t="s">
        <v>524</v>
      </c>
      <c r="D341" s="170"/>
      <c r="E341" s="171">
        <v>8.91</v>
      </c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2"/>
      <c r="Z341" s="162"/>
      <c r="AA341" s="162"/>
      <c r="AB341" s="162"/>
      <c r="AC341" s="162"/>
      <c r="AD341" s="162"/>
      <c r="AE341" s="162"/>
      <c r="AF341" s="162"/>
      <c r="AG341" s="162" t="s">
        <v>133</v>
      </c>
      <c r="AH341" s="162">
        <v>2</v>
      </c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162"/>
      <c r="AZ341" s="162"/>
      <c r="BA341" s="162"/>
      <c r="BB341" s="162"/>
      <c r="BC341" s="162"/>
      <c r="BD341" s="162"/>
      <c r="BE341" s="162"/>
      <c r="BF341" s="162"/>
      <c r="BG341" s="162"/>
      <c r="BH341" s="162"/>
    </row>
    <row r="342" spans="1:60" outlineLevel="1" x14ac:dyDescent="0.25">
      <c r="A342" s="165"/>
      <c r="B342" s="166"/>
      <c r="C342" s="195" t="s">
        <v>477</v>
      </c>
      <c r="D342" s="170"/>
      <c r="E342" s="171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2"/>
      <c r="Z342" s="162"/>
      <c r="AA342" s="162"/>
      <c r="AB342" s="162"/>
      <c r="AC342" s="162"/>
      <c r="AD342" s="162"/>
      <c r="AE342" s="162"/>
      <c r="AF342" s="162"/>
      <c r="AG342" s="162" t="s">
        <v>133</v>
      </c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162"/>
      <c r="AZ342" s="162"/>
      <c r="BA342" s="162"/>
      <c r="BB342" s="162"/>
      <c r="BC342" s="162"/>
      <c r="BD342" s="162"/>
      <c r="BE342" s="162"/>
      <c r="BF342" s="162"/>
      <c r="BG342" s="162"/>
      <c r="BH342" s="162"/>
    </row>
    <row r="343" spans="1:60" outlineLevel="1" x14ac:dyDescent="0.25">
      <c r="A343" s="165"/>
      <c r="B343" s="166"/>
      <c r="C343" s="193" t="s">
        <v>525</v>
      </c>
      <c r="D343" s="168"/>
      <c r="E343" s="169">
        <v>6.57</v>
      </c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2"/>
      <c r="Z343" s="162"/>
      <c r="AA343" s="162"/>
      <c r="AB343" s="162"/>
      <c r="AC343" s="162"/>
      <c r="AD343" s="162"/>
      <c r="AE343" s="162"/>
      <c r="AF343" s="162"/>
      <c r="AG343" s="162" t="s">
        <v>133</v>
      </c>
      <c r="AH343" s="162">
        <v>0</v>
      </c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162"/>
      <c r="AZ343" s="162"/>
      <c r="BA343" s="162"/>
      <c r="BB343" s="162"/>
      <c r="BC343" s="162"/>
      <c r="BD343" s="162"/>
      <c r="BE343" s="162"/>
      <c r="BF343" s="162"/>
      <c r="BG343" s="162"/>
      <c r="BH343" s="162"/>
    </row>
    <row r="344" spans="1:60" outlineLevel="1" x14ac:dyDescent="0.25">
      <c r="A344" s="185">
        <v>145</v>
      </c>
      <c r="B344" s="186" t="s">
        <v>526</v>
      </c>
      <c r="C344" s="194" t="s">
        <v>527</v>
      </c>
      <c r="D344" s="187" t="s">
        <v>136</v>
      </c>
      <c r="E344" s="188">
        <v>5</v>
      </c>
      <c r="F344" s="189"/>
      <c r="G344" s="190">
        <f>ROUND(E344*F344,2)</f>
        <v>0</v>
      </c>
      <c r="H344" s="167">
        <v>131.5</v>
      </c>
      <c r="I344" s="167">
        <f>ROUND(E344*H344,2)</f>
        <v>657.5</v>
      </c>
      <c r="J344" s="167">
        <v>0</v>
      </c>
      <c r="K344" s="167">
        <f>ROUND(E344*J344,2)</f>
        <v>0</v>
      </c>
      <c r="L344" s="167">
        <v>21</v>
      </c>
      <c r="M344" s="167">
        <f>G344*(1+L344/100)</f>
        <v>0</v>
      </c>
      <c r="N344" s="167">
        <v>1.3999999999999999E-4</v>
      </c>
      <c r="O344" s="167">
        <f>ROUND(E344*N344,2)</f>
        <v>0</v>
      </c>
      <c r="P344" s="167">
        <v>0</v>
      </c>
      <c r="Q344" s="167">
        <f>ROUND(E344*P344,2)</f>
        <v>0</v>
      </c>
      <c r="R344" s="167" t="s">
        <v>164</v>
      </c>
      <c r="S344" s="167" t="s">
        <v>129</v>
      </c>
      <c r="T344" s="167" t="s">
        <v>159</v>
      </c>
      <c r="U344" s="167">
        <v>0</v>
      </c>
      <c r="V344" s="167">
        <f>ROUND(E344*U344,2)</f>
        <v>0</v>
      </c>
      <c r="W344" s="167"/>
      <c r="X344" s="167" t="s">
        <v>160</v>
      </c>
      <c r="Y344" s="162"/>
      <c r="Z344" s="162"/>
      <c r="AA344" s="162"/>
      <c r="AB344" s="162"/>
      <c r="AC344" s="162"/>
      <c r="AD344" s="162"/>
      <c r="AE344" s="162"/>
      <c r="AF344" s="162"/>
      <c r="AG344" s="162" t="s">
        <v>161</v>
      </c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162"/>
      <c r="AZ344" s="162"/>
      <c r="BA344" s="162"/>
      <c r="BB344" s="162"/>
      <c r="BC344" s="162"/>
      <c r="BD344" s="162"/>
      <c r="BE344" s="162"/>
      <c r="BF344" s="162"/>
      <c r="BG344" s="162"/>
      <c r="BH344" s="162"/>
    </row>
    <row r="345" spans="1:60" ht="20.399999999999999" outlineLevel="1" x14ac:dyDescent="0.25">
      <c r="A345" s="179">
        <v>146</v>
      </c>
      <c r="B345" s="180" t="s">
        <v>528</v>
      </c>
      <c r="C345" s="192" t="s">
        <v>529</v>
      </c>
      <c r="D345" s="181" t="s">
        <v>141</v>
      </c>
      <c r="E345" s="182">
        <v>13.14</v>
      </c>
      <c r="F345" s="183"/>
      <c r="G345" s="184">
        <f>ROUND(E345*F345,2)</f>
        <v>0</v>
      </c>
      <c r="H345" s="167">
        <v>0</v>
      </c>
      <c r="I345" s="167">
        <f>ROUND(E345*H345,2)</f>
        <v>0</v>
      </c>
      <c r="J345" s="167">
        <v>541</v>
      </c>
      <c r="K345" s="167">
        <f>ROUND(E345*J345,2)</f>
        <v>7108.74</v>
      </c>
      <c r="L345" s="167">
        <v>21</v>
      </c>
      <c r="M345" s="167">
        <f>G345*(1+L345/100)</f>
        <v>0</v>
      </c>
      <c r="N345" s="167">
        <v>3.63E-3</v>
      </c>
      <c r="O345" s="167">
        <f>ROUND(E345*N345,2)</f>
        <v>0.05</v>
      </c>
      <c r="P345" s="167">
        <v>0</v>
      </c>
      <c r="Q345" s="167">
        <f>ROUND(E345*P345,2)</f>
        <v>0</v>
      </c>
      <c r="R345" s="167"/>
      <c r="S345" s="167" t="s">
        <v>129</v>
      </c>
      <c r="T345" s="167" t="s">
        <v>142</v>
      </c>
      <c r="U345" s="167">
        <v>0</v>
      </c>
      <c r="V345" s="167">
        <f>ROUND(E345*U345,2)</f>
        <v>0</v>
      </c>
      <c r="W345" s="167"/>
      <c r="X345" s="167" t="s">
        <v>167</v>
      </c>
      <c r="Y345" s="162"/>
      <c r="Z345" s="162"/>
      <c r="AA345" s="162"/>
      <c r="AB345" s="162"/>
      <c r="AC345" s="162"/>
      <c r="AD345" s="162"/>
      <c r="AE345" s="162"/>
      <c r="AF345" s="162"/>
      <c r="AG345" s="162" t="s">
        <v>168</v>
      </c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162"/>
      <c r="AZ345" s="162"/>
      <c r="BA345" s="162"/>
      <c r="BB345" s="162"/>
      <c r="BC345" s="162"/>
      <c r="BD345" s="162"/>
      <c r="BE345" s="162"/>
      <c r="BF345" s="162"/>
      <c r="BG345" s="162"/>
      <c r="BH345" s="162"/>
    </row>
    <row r="346" spans="1:60" outlineLevel="1" x14ac:dyDescent="0.25">
      <c r="A346" s="165"/>
      <c r="B346" s="166"/>
      <c r="C346" s="193" t="s">
        <v>223</v>
      </c>
      <c r="D346" s="168"/>
      <c r="E346" s="169">
        <v>4.2300000000000004</v>
      </c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2"/>
      <c r="Z346" s="162"/>
      <c r="AA346" s="162"/>
      <c r="AB346" s="162"/>
      <c r="AC346" s="162"/>
      <c r="AD346" s="162"/>
      <c r="AE346" s="162"/>
      <c r="AF346" s="162"/>
      <c r="AG346" s="162" t="s">
        <v>133</v>
      </c>
      <c r="AH346" s="162">
        <v>0</v>
      </c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162"/>
      <c r="AZ346" s="162"/>
      <c r="BA346" s="162"/>
      <c r="BB346" s="162"/>
      <c r="BC346" s="162"/>
      <c r="BD346" s="162"/>
      <c r="BE346" s="162"/>
      <c r="BF346" s="162"/>
      <c r="BG346" s="162"/>
      <c r="BH346" s="162"/>
    </row>
    <row r="347" spans="1:60" outlineLevel="1" x14ac:dyDescent="0.25">
      <c r="A347" s="165"/>
      <c r="B347" s="166"/>
      <c r="C347" s="193" t="s">
        <v>178</v>
      </c>
      <c r="D347" s="168"/>
      <c r="E347" s="169">
        <v>8.91</v>
      </c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2"/>
      <c r="Z347" s="162"/>
      <c r="AA347" s="162"/>
      <c r="AB347" s="162"/>
      <c r="AC347" s="162"/>
      <c r="AD347" s="162"/>
      <c r="AE347" s="162"/>
      <c r="AF347" s="162"/>
      <c r="AG347" s="162" t="s">
        <v>133</v>
      </c>
      <c r="AH347" s="162">
        <v>0</v>
      </c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162"/>
      <c r="AZ347" s="162"/>
      <c r="BA347" s="162"/>
      <c r="BB347" s="162"/>
      <c r="BC347" s="162"/>
      <c r="BD347" s="162"/>
      <c r="BE347" s="162"/>
      <c r="BF347" s="162"/>
      <c r="BG347" s="162"/>
      <c r="BH347" s="162"/>
    </row>
    <row r="348" spans="1:60" outlineLevel="1" x14ac:dyDescent="0.25">
      <c r="A348" s="185">
        <v>147</v>
      </c>
      <c r="B348" s="186" t="s">
        <v>530</v>
      </c>
      <c r="C348" s="194" t="s">
        <v>531</v>
      </c>
      <c r="D348" s="187" t="s">
        <v>0</v>
      </c>
      <c r="E348" s="188">
        <v>107.36490000000001</v>
      </c>
      <c r="F348" s="189"/>
      <c r="G348" s="190">
        <f>ROUND(E348*F348,2)</f>
        <v>0</v>
      </c>
      <c r="H348" s="167">
        <v>0</v>
      </c>
      <c r="I348" s="167">
        <f>ROUND(E348*H348,2)</f>
        <v>0</v>
      </c>
      <c r="J348" s="167">
        <v>0.77</v>
      </c>
      <c r="K348" s="167">
        <f>ROUND(E348*J348,2)</f>
        <v>82.67</v>
      </c>
      <c r="L348" s="167">
        <v>21</v>
      </c>
      <c r="M348" s="167">
        <f>G348*(1+L348/100)</f>
        <v>0</v>
      </c>
      <c r="N348" s="167">
        <v>0</v>
      </c>
      <c r="O348" s="167">
        <f>ROUND(E348*N348,2)</f>
        <v>0</v>
      </c>
      <c r="P348" s="167">
        <v>0</v>
      </c>
      <c r="Q348" s="167">
        <f>ROUND(E348*P348,2)</f>
        <v>0</v>
      </c>
      <c r="R348" s="167"/>
      <c r="S348" s="167" t="s">
        <v>129</v>
      </c>
      <c r="T348" s="167" t="s">
        <v>159</v>
      </c>
      <c r="U348" s="167">
        <v>0</v>
      </c>
      <c r="V348" s="167">
        <f>ROUND(E348*U348,2)</f>
        <v>0</v>
      </c>
      <c r="W348" s="167"/>
      <c r="X348" s="167" t="s">
        <v>264</v>
      </c>
      <c r="Y348" s="162"/>
      <c r="Z348" s="162"/>
      <c r="AA348" s="162"/>
      <c r="AB348" s="162"/>
      <c r="AC348" s="162"/>
      <c r="AD348" s="162"/>
      <c r="AE348" s="162"/>
      <c r="AF348" s="162"/>
      <c r="AG348" s="162" t="s">
        <v>265</v>
      </c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162"/>
      <c r="AZ348" s="162"/>
      <c r="BA348" s="162"/>
      <c r="BB348" s="162"/>
      <c r="BC348" s="162"/>
      <c r="BD348" s="162"/>
      <c r="BE348" s="162"/>
      <c r="BF348" s="162"/>
      <c r="BG348" s="162"/>
      <c r="BH348" s="162"/>
    </row>
    <row r="349" spans="1:60" x14ac:dyDescent="0.25">
      <c r="A349" s="173" t="s">
        <v>124</v>
      </c>
      <c r="B349" s="174" t="s">
        <v>84</v>
      </c>
      <c r="C349" s="191" t="s">
        <v>85</v>
      </c>
      <c r="D349" s="175"/>
      <c r="E349" s="176"/>
      <c r="F349" s="177"/>
      <c r="G349" s="178">
        <f>SUMIF(AG350:AG377,"&lt;&gt;NOR",G350:G377)</f>
        <v>0</v>
      </c>
      <c r="H349" s="172"/>
      <c r="I349" s="172">
        <f>SUM(I350:I377)</f>
        <v>10731.2</v>
      </c>
      <c r="J349" s="172"/>
      <c r="K349" s="172">
        <f>SUM(K350:K377)</f>
        <v>13906.23</v>
      </c>
      <c r="L349" s="172"/>
      <c r="M349" s="172">
        <f>SUM(M350:M377)</f>
        <v>0</v>
      </c>
      <c r="N349" s="172"/>
      <c r="O349" s="172">
        <f>SUM(O350:O377)</f>
        <v>0.11</v>
      </c>
      <c r="P349" s="172"/>
      <c r="Q349" s="172">
        <f>SUM(Q350:Q377)</f>
        <v>0</v>
      </c>
      <c r="R349" s="172"/>
      <c r="S349" s="172"/>
      <c r="T349" s="172"/>
      <c r="U349" s="172"/>
      <c r="V349" s="172">
        <f>SUM(V350:V377)</f>
        <v>25.49</v>
      </c>
      <c r="W349" s="172"/>
      <c r="X349" s="172"/>
      <c r="AG349" t="s">
        <v>125</v>
      </c>
    </row>
    <row r="350" spans="1:60" outlineLevel="1" x14ac:dyDescent="0.25">
      <c r="A350" s="179">
        <v>148</v>
      </c>
      <c r="B350" s="180" t="s">
        <v>532</v>
      </c>
      <c r="C350" s="192" t="s">
        <v>533</v>
      </c>
      <c r="D350" s="181" t="s">
        <v>141</v>
      </c>
      <c r="E350" s="182">
        <v>17.2</v>
      </c>
      <c r="F350" s="183"/>
      <c r="G350" s="184">
        <f>ROUND(E350*F350,2)</f>
        <v>0</v>
      </c>
      <c r="H350" s="167">
        <v>24.5</v>
      </c>
      <c r="I350" s="167">
        <f>ROUND(E350*H350,2)</f>
        <v>421.4</v>
      </c>
      <c r="J350" s="167">
        <v>25.6</v>
      </c>
      <c r="K350" s="167">
        <f>ROUND(E350*J350,2)</f>
        <v>440.32</v>
      </c>
      <c r="L350" s="167">
        <v>21</v>
      </c>
      <c r="M350" s="167">
        <f>G350*(1+L350/100)</f>
        <v>0</v>
      </c>
      <c r="N350" s="167">
        <v>2.1000000000000001E-4</v>
      </c>
      <c r="O350" s="167">
        <f>ROUND(E350*N350,2)</f>
        <v>0</v>
      </c>
      <c r="P350" s="167">
        <v>0</v>
      </c>
      <c r="Q350" s="167">
        <f>ROUND(E350*P350,2)</f>
        <v>0</v>
      </c>
      <c r="R350" s="167"/>
      <c r="S350" s="167" t="s">
        <v>129</v>
      </c>
      <c r="T350" s="167" t="s">
        <v>159</v>
      </c>
      <c r="U350" s="167">
        <v>0.05</v>
      </c>
      <c r="V350" s="167">
        <f>ROUND(E350*U350,2)</f>
        <v>0.86</v>
      </c>
      <c r="W350" s="167"/>
      <c r="X350" s="167" t="s">
        <v>130</v>
      </c>
      <c r="Y350" s="162"/>
      <c r="Z350" s="162"/>
      <c r="AA350" s="162"/>
      <c r="AB350" s="162"/>
      <c r="AC350" s="162"/>
      <c r="AD350" s="162"/>
      <c r="AE350" s="162"/>
      <c r="AF350" s="162"/>
      <c r="AG350" s="162" t="s">
        <v>131</v>
      </c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162"/>
      <c r="AZ350" s="162"/>
      <c r="BA350" s="162"/>
      <c r="BB350" s="162"/>
      <c r="BC350" s="162"/>
      <c r="BD350" s="162"/>
      <c r="BE350" s="162"/>
      <c r="BF350" s="162"/>
      <c r="BG350" s="162"/>
      <c r="BH350" s="162"/>
    </row>
    <row r="351" spans="1:60" outlineLevel="1" x14ac:dyDescent="0.25">
      <c r="A351" s="165"/>
      <c r="B351" s="166"/>
      <c r="C351" s="193" t="s">
        <v>534</v>
      </c>
      <c r="D351" s="168"/>
      <c r="E351" s="169">
        <v>15.6</v>
      </c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2"/>
      <c r="Z351" s="162"/>
      <c r="AA351" s="162"/>
      <c r="AB351" s="162"/>
      <c r="AC351" s="162"/>
      <c r="AD351" s="162"/>
      <c r="AE351" s="162"/>
      <c r="AF351" s="162"/>
      <c r="AG351" s="162" t="s">
        <v>133</v>
      </c>
      <c r="AH351" s="162">
        <v>0</v>
      </c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162"/>
      <c r="AZ351" s="162"/>
      <c r="BA351" s="162"/>
      <c r="BB351" s="162"/>
      <c r="BC351" s="162"/>
      <c r="BD351" s="162"/>
      <c r="BE351" s="162"/>
      <c r="BF351" s="162"/>
      <c r="BG351" s="162"/>
      <c r="BH351" s="162"/>
    </row>
    <row r="352" spans="1:60" outlineLevel="1" x14ac:dyDescent="0.25">
      <c r="A352" s="165"/>
      <c r="B352" s="166"/>
      <c r="C352" s="193" t="s">
        <v>206</v>
      </c>
      <c r="D352" s="168"/>
      <c r="E352" s="169">
        <v>-1.2</v>
      </c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2"/>
      <c r="Z352" s="162"/>
      <c r="AA352" s="162"/>
      <c r="AB352" s="162"/>
      <c r="AC352" s="162"/>
      <c r="AD352" s="162"/>
      <c r="AE352" s="162"/>
      <c r="AF352" s="162"/>
      <c r="AG352" s="162" t="s">
        <v>133</v>
      </c>
      <c r="AH352" s="162">
        <v>0</v>
      </c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</row>
    <row r="353" spans="1:60" outlineLevel="1" x14ac:dyDescent="0.25">
      <c r="A353" s="165"/>
      <c r="B353" s="166"/>
      <c r="C353" s="193" t="s">
        <v>535</v>
      </c>
      <c r="D353" s="168"/>
      <c r="E353" s="169">
        <v>2.8</v>
      </c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2"/>
      <c r="Z353" s="162"/>
      <c r="AA353" s="162"/>
      <c r="AB353" s="162"/>
      <c r="AC353" s="162"/>
      <c r="AD353" s="162"/>
      <c r="AE353" s="162"/>
      <c r="AF353" s="162"/>
      <c r="AG353" s="162" t="s">
        <v>133</v>
      </c>
      <c r="AH353" s="162">
        <v>0</v>
      </c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</row>
    <row r="354" spans="1:60" outlineLevel="1" x14ac:dyDescent="0.25">
      <c r="A354" s="179">
        <v>149</v>
      </c>
      <c r="B354" s="180" t="s">
        <v>536</v>
      </c>
      <c r="C354" s="192" t="s">
        <v>537</v>
      </c>
      <c r="D354" s="181" t="s">
        <v>141</v>
      </c>
      <c r="E354" s="182">
        <v>17.2</v>
      </c>
      <c r="F354" s="183"/>
      <c r="G354" s="184">
        <f>ROUND(E354*F354,2)</f>
        <v>0</v>
      </c>
      <c r="H354" s="167">
        <v>0</v>
      </c>
      <c r="I354" s="167">
        <f>ROUND(E354*H354,2)</f>
        <v>0</v>
      </c>
      <c r="J354" s="167">
        <v>49.1</v>
      </c>
      <c r="K354" s="167">
        <f>ROUND(E354*J354,2)</f>
        <v>844.52</v>
      </c>
      <c r="L354" s="167">
        <v>21</v>
      </c>
      <c r="M354" s="167">
        <f>G354*(1+L354/100)</f>
        <v>0</v>
      </c>
      <c r="N354" s="167">
        <v>0</v>
      </c>
      <c r="O354" s="167">
        <f>ROUND(E354*N354,2)</f>
        <v>0</v>
      </c>
      <c r="P354" s="167">
        <v>0</v>
      </c>
      <c r="Q354" s="167">
        <f>ROUND(E354*P354,2)</f>
        <v>0</v>
      </c>
      <c r="R354" s="167"/>
      <c r="S354" s="167" t="s">
        <v>129</v>
      </c>
      <c r="T354" s="167" t="s">
        <v>159</v>
      </c>
      <c r="U354" s="167">
        <v>0.1</v>
      </c>
      <c r="V354" s="167">
        <f>ROUND(E354*U354,2)</f>
        <v>1.72</v>
      </c>
      <c r="W354" s="167"/>
      <c r="X354" s="167" t="s">
        <v>130</v>
      </c>
      <c r="Y354" s="162"/>
      <c r="Z354" s="162"/>
      <c r="AA354" s="162"/>
      <c r="AB354" s="162"/>
      <c r="AC354" s="162"/>
      <c r="AD354" s="162"/>
      <c r="AE354" s="162"/>
      <c r="AF354" s="162"/>
      <c r="AG354" s="162" t="s">
        <v>131</v>
      </c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</row>
    <row r="355" spans="1:60" outlineLevel="1" x14ac:dyDescent="0.25">
      <c r="A355" s="165"/>
      <c r="B355" s="166"/>
      <c r="C355" s="193" t="s">
        <v>534</v>
      </c>
      <c r="D355" s="168"/>
      <c r="E355" s="169">
        <v>15.6</v>
      </c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2"/>
      <c r="Z355" s="162"/>
      <c r="AA355" s="162"/>
      <c r="AB355" s="162"/>
      <c r="AC355" s="162"/>
      <c r="AD355" s="162"/>
      <c r="AE355" s="162"/>
      <c r="AF355" s="162"/>
      <c r="AG355" s="162" t="s">
        <v>133</v>
      </c>
      <c r="AH355" s="162">
        <v>0</v>
      </c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</row>
    <row r="356" spans="1:60" outlineLevel="1" x14ac:dyDescent="0.25">
      <c r="A356" s="165"/>
      <c r="B356" s="166"/>
      <c r="C356" s="193" t="s">
        <v>206</v>
      </c>
      <c r="D356" s="168"/>
      <c r="E356" s="169">
        <v>-1.2</v>
      </c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2"/>
      <c r="Z356" s="162"/>
      <c r="AA356" s="162"/>
      <c r="AB356" s="162"/>
      <c r="AC356" s="162"/>
      <c r="AD356" s="162"/>
      <c r="AE356" s="162"/>
      <c r="AF356" s="162"/>
      <c r="AG356" s="162" t="s">
        <v>133</v>
      </c>
      <c r="AH356" s="162">
        <v>0</v>
      </c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</row>
    <row r="357" spans="1:60" outlineLevel="1" x14ac:dyDescent="0.25">
      <c r="A357" s="165"/>
      <c r="B357" s="166"/>
      <c r="C357" s="193" t="s">
        <v>535</v>
      </c>
      <c r="D357" s="168"/>
      <c r="E357" s="169">
        <v>2.8</v>
      </c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2"/>
      <c r="Z357" s="162"/>
      <c r="AA357" s="162"/>
      <c r="AB357" s="162"/>
      <c r="AC357" s="162"/>
      <c r="AD357" s="162"/>
      <c r="AE357" s="162"/>
      <c r="AF357" s="162"/>
      <c r="AG357" s="162" t="s">
        <v>133</v>
      </c>
      <c r="AH357" s="162">
        <v>0</v>
      </c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</row>
    <row r="358" spans="1:60" outlineLevel="1" x14ac:dyDescent="0.25">
      <c r="A358" s="179">
        <v>150</v>
      </c>
      <c r="B358" s="180" t="s">
        <v>538</v>
      </c>
      <c r="C358" s="192" t="s">
        <v>539</v>
      </c>
      <c r="D358" s="181" t="s">
        <v>141</v>
      </c>
      <c r="E358" s="182">
        <v>17.2</v>
      </c>
      <c r="F358" s="183"/>
      <c r="G358" s="184">
        <f>ROUND(E358*F358,2)</f>
        <v>0</v>
      </c>
      <c r="H358" s="167">
        <v>134.80000000000001</v>
      </c>
      <c r="I358" s="167">
        <f>ROUND(E358*H358,2)</f>
        <v>2318.56</v>
      </c>
      <c r="J358" s="167">
        <v>661.2</v>
      </c>
      <c r="K358" s="167">
        <f>ROUND(E358*J358,2)</f>
        <v>11372.64</v>
      </c>
      <c r="L358" s="167">
        <v>21</v>
      </c>
      <c r="M358" s="167">
        <f>G358*(1+L358/100)</f>
        <v>0</v>
      </c>
      <c r="N358" s="167">
        <v>5.3499999999999997E-3</v>
      </c>
      <c r="O358" s="167">
        <f>ROUND(E358*N358,2)</f>
        <v>0.09</v>
      </c>
      <c r="P358" s="167">
        <v>0</v>
      </c>
      <c r="Q358" s="167">
        <f>ROUND(E358*P358,2)</f>
        <v>0</v>
      </c>
      <c r="R358" s="167"/>
      <c r="S358" s="167" t="s">
        <v>129</v>
      </c>
      <c r="T358" s="167" t="s">
        <v>159</v>
      </c>
      <c r="U358" s="167">
        <v>1.288</v>
      </c>
      <c r="V358" s="167">
        <f>ROUND(E358*U358,2)</f>
        <v>22.15</v>
      </c>
      <c r="W358" s="167"/>
      <c r="X358" s="167" t="s">
        <v>130</v>
      </c>
      <c r="Y358" s="162"/>
      <c r="Z358" s="162"/>
      <c r="AA358" s="162"/>
      <c r="AB358" s="162"/>
      <c r="AC358" s="162"/>
      <c r="AD358" s="162"/>
      <c r="AE358" s="162"/>
      <c r="AF358" s="162"/>
      <c r="AG358" s="162" t="s">
        <v>131</v>
      </c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</row>
    <row r="359" spans="1:60" outlineLevel="1" x14ac:dyDescent="0.25">
      <c r="A359" s="165"/>
      <c r="B359" s="166"/>
      <c r="C359" s="193" t="s">
        <v>534</v>
      </c>
      <c r="D359" s="168"/>
      <c r="E359" s="169">
        <v>15.6</v>
      </c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2"/>
      <c r="Z359" s="162"/>
      <c r="AA359" s="162"/>
      <c r="AB359" s="162"/>
      <c r="AC359" s="162"/>
      <c r="AD359" s="162"/>
      <c r="AE359" s="162"/>
      <c r="AF359" s="162"/>
      <c r="AG359" s="162" t="s">
        <v>133</v>
      </c>
      <c r="AH359" s="162">
        <v>0</v>
      </c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</row>
    <row r="360" spans="1:60" outlineLevel="1" x14ac:dyDescent="0.25">
      <c r="A360" s="165"/>
      <c r="B360" s="166"/>
      <c r="C360" s="193" t="s">
        <v>206</v>
      </c>
      <c r="D360" s="168"/>
      <c r="E360" s="169">
        <v>-1.2</v>
      </c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2"/>
      <c r="Z360" s="162"/>
      <c r="AA360" s="162"/>
      <c r="AB360" s="162"/>
      <c r="AC360" s="162"/>
      <c r="AD360" s="162"/>
      <c r="AE360" s="162"/>
      <c r="AF360" s="162"/>
      <c r="AG360" s="162" t="s">
        <v>133</v>
      </c>
      <c r="AH360" s="162">
        <v>0</v>
      </c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</row>
    <row r="361" spans="1:60" outlineLevel="1" x14ac:dyDescent="0.25">
      <c r="A361" s="165"/>
      <c r="B361" s="166"/>
      <c r="C361" s="193" t="s">
        <v>535</v>
      </c>
      <c r="D361" s="168"/>
      <c r="E361" s="169">
        <v>2.8</v>
      </c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2"/>
      <c r="Z361" s="162"/>
      <c r="AA361" s="162"/>
      <c r="AB361" s="162"/>
      <c r="AC361" s="162"/>
      <c r="AD361" s="162"/>
      <c r="AE361" s="162"/>
      <c r="AF361" s="162"/>
      <c r="AG361" s="162" t="s">
        <v>133</v>
      </c>
      <c r="AH361" s="162">
        <v>0</v>
      </c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</row>
    <row r="362" spans="1:60" outlineLevel="1" x14ac:dyDescent="0.25">
      <c r="A362" s="179">
        <v>151</v>
      </c>
      <c r="B362" s="180" t="s">
        <v>540</v>
      </c>
      <c r="C362" s="192" t="s">
        <v>541</v>
      </c>
      <c r="D362" s="181" t="s">
        <v>141</v>
      </c>
      <c r="E362" s="182">
        <v>17.2</v>
      </c>
      <c r="F362" s="183"/>
      <c r="G362" s="184">
        <f>ROUND(E362*F362,2)</f>
        <v>0</v>
      </c>
      <c r="H362" s="167">
        <v>9.1999999999999993</v>
      </c>
      <c r="I362" s="167">
        <f>ROUND(E362*H362,2)</f>
        <v>158.24</v>
      </c>
      <c r="J362" s="167">
        <v>0</v>
      </c>
      <c r="K362" s="167">
        <f>ROUND(E362*J362,2)</f>
        <v>0</v>
      </c>
      <c r="L362" s="167">
        <v>21</v>
      </c>
      <c r="M362" s="167">
        <f>G362*(1+L362/100)</f>
        <v>0</v>
      </c>
      <c r="N362" s="167">
        <v>8.9999999999999998E-4</v>
      </c>
      <c r="O362" s="167">
        <f>ROUND(E362*N362,2)</f>
        <v>0.02</v>
      </c>
      <c r="P362" s="167">
        <v>0</v>
      </c>
      <c r="Q362" s="167">
        <f>ROUND(E362*P362,2)</f>
        <v>0</v>
      </c>
      <c r="R362" s="167"/>
      <c r="S362" s="167" t="s">
        <v>129</v>
      </c>
      <c r="T362" s="167" t="s">
        <v>159</v>
      </c>
      <c r="U362" s="167">
        <v>0</v>
      </c>
      <c r="V362" s="167">
        <f>ROUND(E362*U362,2)</f>
        <v>0</v>
      </c>
      <c r="W362" s="167"/>
      <c r="X362" s="167" t="s">
        <v>130</v>
      </c>
      <c r="Y362" s="162"/>
      <c r="Z362" s="162"/>
      <c r="AA362" s="162"/>
      <c r="AB362" s="162"/>
      <c r="AC362" s="162"/>
      <c r="AD362" s="162"/>
      <c r="AE362" s="162"/>
      <c r="AF362" s="162"/>
      <c r="AG362" s="162" t="s">
        <v>131</v>
      </c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</row>
    <row r="363" spans="1:60" outlineLevel="1" x14ac:dyDescent="0.25">
      <c r="A363" s="165"/>
      <c r="B363" s="166"/>
      <c r="C363" s="193" t="s">
        <v>534</v>
      </c>
      <c r="D363" s="168"/>
      <c r="E363" s="169">
        <v>15.6</v>
      </c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2"/>
      <c r="Z363" s="162"/>
      <c r="AA363" s="162"/>
      <c r="AB363" s="162"/>
      <c r="AC363" s="162"/>
      <c r="AD363" s="162"/>
      <c r="AE363" s="162"/>
      <c r="AF363" s="162"/>
      <c r="AG363" s="162" t="s">
        <v>133</v>
      </c>
      <c r="AH363" s="162">
        <v>0</v>
      </c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</row>
    <row r="364" spans="1:60" outlineLevel="1" x14ac:dyDescent="0.25">
      <c r="A364" s="165"/>
      <c r="B364" s="166"/>
      <c r="C364" s="193" t="s">
        <v>206</v>
      </c>
      <c r="D364" s="168"/>
      <c r="E364" s="169">
        <v>-1.2</v>
      </c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2"/>
      <c r="Z364" s="162"/>
      <c r="AA364" s="162"/>
      <c r="AB364" s="162"/>
      <c r="AC364" s="162"/>
      <c r="AD364" s="162"/>
      <c r="AE364" s="162"/>
      <c r="AF364" s="162"/>
      <c r="AG364" s="162" t="s">
        <v>133</v>
      </c>
      <c r="AH364" s="162">
        <v>0</v>
      </c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</row>
    <row r="365" spans="1:60" outlineLevel="1" x14ac:dyDescent="0.25">
      <c r="A365" s="165"/>
      <c r="B365" s="166"/>
      <c r="C365" s="193" t="s">
        <v>535</v>
      </c>
      <c r="D365" s="168"/>
      <c r="E365" s="169">
        <v>2.8</v>
      </c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2"/>
      <c r="Z365" s="162"/>
      <c r="AA365" s="162"/>
      <c r="AB365" s="162"/>
      <c r="AC365" s="162"/>
      <c r="AD365" s="162"/>
      <c r="AE365" s="162"/>
      <c r="AF365" s="162"/>
      <c r="AG365" s="162" t="s">
        <v>133</v>
      </c>
      <c r="AH365" s="162">
        <v>0</v>
      </c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</row>
    <row r="366" spans="1:60" outlineLevel="1" x14ac:dyDescent="0.25">
      <c r="A366" s="179">
        <v>152</v>
      </c>
      <c r="B366" s="180" t="s">
        <v>542</v>
      </c>
      <c r="C366" s="192" t="s">
        <v>543</v>
      </c>
      <c r="D366" s="181" t="s">
        <v>146</v>
      </c>
      <c r="E366" s="182">
        <v>6.3</v>
      </c>
      <c r="F366" s="183"/>
      <c r="G366" s="184">
        <f>ROUND(E366*F366,2)</f>
        <v>0</v>
      </c>
      <c r="H366" s="167">
        <v>0</v>
      </c>
      <c r="I366" s="167">
        <f>ROUND(E366*H366,2)</f>
        <v>0</v>
      </c>
      <c r="J366" s="167">
        <v>60.5</v>
      </c>
      <c r="K366" s="167">
        <f>ROUND(E366*J366,2)</f>
        <v>381.15</v>
      </c>
      <c r="L366" s="167">
        <v>21</v>
      </c>
      <c r="M366" s="167">
        <f>G366*(1+L366/100)</f>
        <v>0</v>
      </c>
      <c r="N366" s="167">
        <v>0</v>
      </c>
      <c r="O366" s="167">
        <f>ROUND(E366*N366,2)</f>
        <v>0</v>
      </c>
      <c r="P366" s="167">
        <v>0</v>
      </c>
      <c r="Q366" s="167">
        <f>ROUND(E366*P366,2)</f>
        <v>0</v>
      </c>
      <c r="R366" s="167"/>
      <c r="S366" s="167" t="s">
        <v>129</v>
      </c>
      <c r="T366" s="167" t="s">
        <v>159</v>
      </c>
      <c r="U366" s="167">
        <v>0.12</v>
      </c>
      <c r="V366" s="167">
        <f>ROUND(E366*U366,2)</f>
        <v>0.76</v>
      </c>
      <c r="W366" s="167"/>
      <c r="X366" s="167" t="s">
        <v>130</v>
      </c>
      <c r="Y366" s="162"/>
      <c r="Z366" s="162"/>
      <c r="AA366" s="162"/>
      <c r="AB366" s="162"/>
      <c r="AC366" s="162"/>
      <c r="AD366" s="162"/>
      <c r="AE366" s="162"/>
      <c r="AF366" s="162"/>
      <c r="AG366" s="162" t="s">
        <v>131</v>
      </c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</row>
    <row r="367" spans="1:60" outlineLevel="1" x14ac:dyDescent="0.25">
      <c r="A367" s="165"/>
      <c r="B367" s="166"/>
      <c r="C367" s="193" t="s">
        <v>544</v>
      </c>
      <c r="D367" s="168"/>
      <c r="E367" s="169">
        <v>2.2999999999999998</v>
      </c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2"/>
      <c r="Z367" s="162"/>
      <c r="AA367" s="162"/>
      <c r="AB367" s="162"/>
      <c r="AC367" s="162"/>
      <c r="AD367" s="162"/>
      <c r="AE367" s="162"/>
      <c r="AF367" s="162"/>
      <c r="AG367" s="162" t="s">
        <v>133</v>
      </c>
      <c r="AH367" s="162">
        <v>0</v>
      </c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</row>
    <row r="368" spans="1:60" outlineLevel="1" x14ac:dyDescent="0.25">
      <c r="A368" s="165"/>
      <c r="B368" s="166"/>
      <c r="C368" s="193" t="s">
        <v>545</v>
      </c>
      <c r="D368" s="168"/>
      <c r="E368" s="169">
        <v>4</v>
      </c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2"/>
      <c r="Z368" s="162"/>
      <c r="AA368" s="162"/>
      <c r="AB368" s="162"/>
      <c r="AC368" s="162"/>
      <c r="AD368" s="162"/>
      <c r="AE368" s="162"/>
      <c r="AF368" s="162"/>
      <c r="AG368" s="162" t="s">
        <v>133</v>
      </c>
      <c r="AH368" s="162">
        <v>0</v>
      </c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</row>
    <row r="369" spans="1:60" outlineLevel="1" x14ac:dyDescent="0.25">
      <c r="A369" s="179">
        <v>153</v>
      </c>
      <c r="B369" s="180" t="s">
        <v>546</v>
      </c>
      <c r="C369" s="192" t="s">
        <v>547</v>
      </c>
      <c r="D369" s="181" t="s">
        <v>141</v>
      </c>
      <c r="E369" s="182">
        <v>18.059999999999999</v>
      </c>
      <c r="F369" s="183"/>
      <c r="G369" s="184">
        <f>ROUND(E369*F369,2)</f>
        <v>0</v>
      </c>
      <c r="H369" s="167">
        <v>400</v>
      </c>
      <c r="I369" s="167">
        <f>ROUND(E369*H369,2)</f>
        <v>7224</v>
      </c>
      <c r="J369" s="167">
        <v>0</v>
      </c>
      <c r="K369" s="167">
        <f>ROUND(E369*J369,2)</f>
        <v>0</v>
      </c>
      <c r="L369" s="167">
        <v>21</v>
      </c>
      <c r="M369" s="167">
        <f>G369*(1+L369/100)</f>
        <v>0</v>
      </c>
      <c r="N369" s="167">
        <v>0</v>
      </c>
      <c r="O369" s="167">
        <f>ROUND(E369*N369,2)</f>
        <v>0</v>
      </c>
      <c r="P369" s="167">
        <v>0</v>
      </c>
      <c r="Q369" s="167">
        <f>ROUND(E369*P369,2)</f>
        <v>0</v>
      </c>
      <c r="R369" s="167"/>
      <c r="S369" s="167" t="s">
        <v>158</v>
      </c>
      <c r="T369" s="167" t="s">
        <v>159</v>
      </c>
      <c r="U369" s="167">
        <v>0</v>
      </c>
      <c r="V369" s="167">
        <f>ROUND(E369*U369,2)</f>
        <v>0</v>
      </c>
      <c r="W369" s="167"/>
      <c r="X369" s="167" t="s">
        <v>167</v>
      </c>
      <c r="Y369" s="162"/>
      <c r="Z369" s="162"/>
      <c r="AA369" s="162"/>
      <c r="AB369" s="162"/>
      <c r="AC369" s="162"/>
      <c r="AD369" s="162"/>
      <c r="AE369" s="162"/>
      <c r="AF369" s="162"/>
      <c r="AG369" s="162" t="s">
        <v>381</v>
      </c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</row>
    <row r="370" spans="1:60" outlineLevel="1" x14ac:dyDescent="0.25">
      <c r="A370" s="165"/>
      <c r="B370" s="166"/>
      <c r="C370" s="195" t="s">
        <v>473</v>
      </c>
      <c r="D370" s="170"/>
      <c r="E370" s="171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2"/>
      <c r="Z370" s="162"/>
      <c r="AA370" s="162"/>
      <c r="AB370" s="162"/>
      <c r="AC370" s="162"/>
      <c r="AD370" s="162"/>
      <c r="AE370" s="162"/>
      <c r="AF370" s="162"/>
      <c r="AG370" s="162" t="s">
        <v>133</v>
      </c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</row>
    <row r="371" spans="1:60" outlineLevel="1" x14ac:dyDescent="0.25">
      <c r="A371" s="165"/>
      <c r="B371" s="166"/>
      <c r="C371" s="196" t="s">
        <v>548</v>
      </c>
      <c r="D371" s="170"/>
      <c r="E371" s="171">
        <v>15.6</v>
      </c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2"/>
      <c r="Z371" s="162"/>
      <c r="AA371" s="162"/>
      <c r="AB371" s="162"/>
      <c r="AC371" s="162"/>
      <c r="AD371" s="162"/>
      <c r="AE371" s="162"/>
      <c r="AF371" s="162"/>
      <c r="AG371" s="162" t="s">
        <v>133</v>
      </c>
      <c r="AH371" s="162">
        <v>2</v>
      </c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</row>
    <row r="372" spans="1:60" outlineLevel="1" x14ac:dyDescent="0.25">
      <c r="A372" s="165"/>
      <c r="B372" s="166"/>
      <c r="C372" s="196" t="s">
        <v>549</v>
      </c>
      <c r="D372" s="170"/>
      <c r="E372" s="171">
        <v>-1.2</v>
      </c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2"/>
      <c r="Z372" s="162"/>
      <c r="AA372" s="162"/>
      <c r="AB372" s="162"/>
      <c r="AC372" s="162"/>
      <c r="AD372" s="162"/>
      <c r="AE372" s="162"/>
      <c r="AF372" s="162"/>
      <c r="AG372" s="162" t="s">
        <v>133</v>
      </c>
      <c r="AH372" s="162">
        <v>2</v>
      </c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  <c r="BA372" s="162"/>
      <c r="BB372" s="162"/>
      <c r="BC372" s="162"/>
      <c r="BD372" s="162"/>
      <c r="BE372" s="162"/>
      <c r="BF372" s="162"/>
      <c r="BG372" s="162"/>
      <c r="BH372" s="162"/>
    </row>
    <row r="373" spans="1:60" outlineLevel="1" x14ac:dyDescent="0.25">
      <c r="A373" s="165"/>
      <c r="B373" s="166"/>
      <c r="C373" s="196" t="s">
        <v>550</v>
      </c>
      <c r="D373" s="170"/>
      <c r="E373" s="171">
        <v>2.8</v>
      </c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2"/>
      <c r="Z373" s="162"/>
      <c r="AA373" s="162"/>
      <c r="AB373" s="162"/>
      <c r="AC373" s="162"/>
      <c r="AD373" s="162"/>
      <c r="AE373" s="162"/>
      <c r="AF373" s="162"/>
      <c r="AG373" s="162" t="s">
        <v>133</v>
      </c>
      <c r="AH373" s="162">
        <v>2</v>
      </c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</row>
    <row r="374" spans="1:60" outlineLevel="1" x14ac:dyDescent="0.25">
      <c r="A374" s="165"/>
      <c r="B374" s="166"/>
      <c r="C374" s="195" t="s">
        <v>477</v>
      </c>
      <c r="D374" s="170"/>
      <c r="E374" s="171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2"/>
      <c r="Z374" s="162"/>
      <c r="AA374" s="162"/>
      <c r="AB374" s="162"/>
      <c r="AC374" s="162"/>
      <c r="AD374" s="162"/>
      <c r="AE374" s="162"/>
      <c r="AF374" s="162"/>
      <c r="AG374" s="162" t="s">
        <v>133</v>
      </c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</row>
    <row r="375" spans="1:60" outlineLevel="1" x14ac:dyDescent="0.25">
      <c r="A375" s="165"/>
      <c r="B375" s="166"/>
      <c r="C375" s="193" t="s">
        <v>551</v>
      </c>
      <c r="D375" s="168"/>
      <c r="E375" s="169">
        <v>18.059999999999999</v>
      </c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2"/>
      <c r="Z375" s="162"/>
      <c r="AA375" s="162"/>
      <c r="AB375" s="162"/>
      <c r="AC375" s="162"/>
      <c r="AD375" s="162"/>
      <c r="AE375" s="162"/>
      <c r="AF375" s="162"/>
      <c r="AG375" s="162" t="s">
        <v>133</v>
      </c>
      <c r="AH375" s="162">
        <v>0</v>
      </c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  <c r="BA375" s="162"/>
      <c r="BB375" s="162"/>
      <c r="BC375" s="162"/>
      <c r="BD375" s="162"/>
      <c r="BE375" s="162"/>
      <c r="BF375" s="162"/>
      <c r="BG375" s="162"/>
      <c r="BH375" s="162"/>
    </row>
    <row r="376" spans="1:60" outlineLevel="1" x14ac:dyDescent="0.25">
      <c r="A376" s="185">
        <v>154</v>
      </c>
      <c r="B376" s="186" t="s">
        <v>552</v>
      </c>
      <c r="C376" s="194" t="s">
        <v>553</v>
      </c>
      <c r="D376" s="187" t="s">
        <v>146</v>
      </c>
      <c r="E376" s="188">
        <v>7</v>
      </c>
      <c r="F376" s="189"/>
      <c r="G376" s="190">
        <f>ROUND(E376*F376,2)</f>
        <v>0</v>
      </c>
      <c r="H376" s="167">
        <v>87</v>
      </c>
      <c r="I376" s="167">
        <f>ROUND(E376*H376,2)</f>
        <v>609</v>
      </c>
      <c r="J376" s="167">
        <v>0</v>
      </c>
      <c r="K376" s="167">
        <f>ROUND(E376*J376,2)</f>
        <v>0</v>
      </c>
      <c r="L376" s="167">
        <v>21</v>
      </c>
      <c r="M376" s="167">
        <f>G376*(1+L376/100)</f>
        <v>0</v>
      </c>
      <c r="N376" s="167">
        <v>2.2000000000000001E-4</v>
      </c>
      <c r="O376" s="167">
        <f>ROUND(E376*N376,2)</f>
        <v>0</v>
      </c>
      <c r="P376" s="167">
        <v>0</v>
      </c>
      <c r="Q376" s="167">
        <f>ROUND(E376*P376,2)</f>
        <v>0</v>
      </c>
      <c r="R376" s="167"/>
      <c r="S376" s="167" t="s">
        <v>158</v>
      </c>
      <c r="T376" s="167" t="s">
        <v>159</v>
      </c>
      <c r="U376" s="167">
        <v>0</v>
      </c>
      <c r="V376" s="167">
        <f>ROUND(E376*U376,2)</f>
        <v>0</v>
      </c>
      <c r="W376" s="167"/>
      <c r="X376" s="167" t="s">
        <v>167</v>
      </c>
      <c r="Y376" s="162"/>
      <c r="Z376" s="162"/>
      <c r="AA376" s="162"/>
      <c r="AB376" s="162"/>
      <c r="AC376" s="162"/>
      <c r="AD376" s="162"/>
      <c r="AE376" s="162"/>
      <c r="AF376" s="162"/>
      <c r="AG376" s="162" t="s">
        <v>381</v>
      </c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</row>
    <row r="377" spans="1:60" outlineLevel="1" x14ac:dyDescent="0.25">
      <c r="A377" s="185">
        <v>155</v>
      </c>
      <c r="B377" s="186" t="s">
        <v>554</v>
      </c>
      <c r="C377" s="194" t="s">
        <v>555</v>
      </c>
      <c r="D377" s="187" t="s">
        <v>0</v>
      </c>
      <c r="E377" s="188">
        <v>237.69829999999999</v>
      </c>
      <c r="F377" s="189"/>
      <c r="G377" s="190">
        <f>ROUND(E377*F377,2)</f>
        <v>0</v>
      </c>
      <c r="H377" s="167">
        <v>0</v>
      </c>
      <c r="I377" s="167">
        <f>ROUND(E377*H377,2)</f>
        <v>0</v>
      </c>
      <c r="J377" s="167">
        <v>3.65</v>
      </c>
      <c r="K377" s="167">
        <f>ROUND(E377*J377,2)</f>
        <v>867.6</v>
      </c>
      <c r="L377" s="167">
        <v>21</v>
      </c>
      <c r="M377" s="167">
        <f>G377*(1+L377/100)</f>
        <v>0</v>
      </c>
      <c r="N377" s="167">
        <v>0</v>
      </c>
      <c r="O377" s="167">
        <f>ROUND(E377*N377,2)</f>
        <v>0</v>
      </c>
      <c r="P377" s="167">
        <v>0</v>
      </c>
      <c r="Q377" s="167">
        <f>ROUND(E377*P377,2)</f>
        <v>0</v>
      </c>
      <c r="R377" s="167"/>
      <c r="S377" s="167" t="s">
        <v>129</v>
      </c>
      <c r="T377" s="167" t="s">
        <v>159</v>
      </c>
      <c r="U377" s="167">
        <v>0</v>
      </c>
      <c r="V377" s="167">
        <f>ROUND(E377*U377,2)</f>
        <v>0</v>
      </c>
      <c r="W377" s="167"/>
      <c r="X377" s="167" t="s">
        <v>264</v>
      </c>
      <c r="Y377" s="162"/>
      <c r="Z377" s="162"/>
      <c r="AA377" s="162"/>
      <c r="AB377" s="162"/>
      <c r="AC377" s="162"/>
      <c r="AD377" s="162"/>
      <c r="AE377" s="162"/>
      <c r="AF377" s="162"/>
      <c r="AG377" s="162" t="s">
        <v>265</v>
      </c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</row>
    <row r="378" spans="1:60" x14ac:dyDescent="0.25">
      <c r="A378" s="173" t="s">
        <v>124</v>
      </c>
      <c r="B378" s="174" t="s">
        <v>86</v>
      </c>
      <c r="C378" s="191" t="s">
        <v>87</v>
      </c>
      <c r="D378" s="175"/>
      <c r="E378" s="176"/>
      <c r="F378" s="177"/>
      <c r="G378" s="178">
        <f>SUMIF(AG379:AG384,"&lt;&gt;NOR",G379:G384)</f>
        <v>0</v>
      </c>
      <c r="H378" s="172"/>
      <c r="I378" s="172">
        <f>SUM(I379:I384)</f>
        <v>681.2</v>
      </c>
      <c r="J378" s="172"/>
      <c r="K378" s="172">
        <f>SUM(K379:K384)</f>
        <v>2681.21</v>
      </c>
      <c r="L378" s="172"/>
      <c r="M378" s="172">
        <f>SUM(M379:M384)</f>
        <v>0</v>
      </c>
      <c r="N378" s="172"/>
      <c r="O378" s="172">
        <f>SUM(O379:O384)</f>
        <v>0</v>
      </c>
      <c r="P378" s="172"/>
      <c r="Q378" s="172">
        <f>SUM(Q379:Q384)</f>
        <v>0</v>
      </c>
      <c r="R378" s="172"/>
      <c r="S378" s="172"/>
      <c r="T378" s="172"/>
      <c r="U378" s="172"/>
      <c r="V378" s="172">
        <f>SUM(V379:V384)</f>
        <v>5.49</v>
      </c>
      <c r="W378" s="172"/>
      <c r="X378" s="172"/>
      <c r="AG378" t="s">
        <v>125</v>
      </c>
    </row>
    <row r="379" spans="1:60" outlineLevel="1" x14ac:dyDescent="0.25">
      <c r="A379" s="179">
        <v>156</v>
      </c>
      <c r="B379" s="180" t="s">
        <v>556</v>
      </c>
      <c r="C379" s="192" t="s">
        <v>557</v>
      </c>
      <c r="D379" s="181" t="s">
        <v>146</v>
      </c>
      <c r="E379" s="182">
        <v>21</v>
      </c>
      <c r="F379" s="183"/>
      <c r="G379" s="184">
        <f>ROUND(E379*F379,2)</f>
        <v>0</v>
      </c>
      <c r="H379" s="167">
        <v>15.69</v>
      </c>
      <c r="I379" s="167">
        <f>ROUND(E379*H379,2)</f>
        <v>329.49</v>
      </c>
      <c r="J379" s="167">
        <v>58.91</v>
      </c>
      <c r="K379" s="167">
        <f>ROUND(E379*J379,2)</f>
        <v>1237.1099999999999</v>
      </c>
      <c r="L379" s="167">
        <v>21</v>
      </c>
      <c r="M379" s="167">
        <f>G379*(1+L379/100)</f>
        <v>0</v>
      </c>
      <c r="N379" s="167">
        <v>9.0000000000000006E-5</v>
      </c>
      <c r="O379" s="167">
        <f>ROUND(E379*N379,2)</f>
        <v>0</v>
      </c>
      <c r="P379" s="167">
        <v>0</v>
      </c>
      <c r="Q379" s="167">
        <f>ROUND(E379*P379,2)</f>
        <v>0</v>
      </c>
      <c r="R379" s="167"/>
      <c r="S379" s="167" t="s">
        <v>129</v>
      </c>
      <c r="T379" s="167" t="s">
        <v>159</v>
      </c>
      <c r="U379" s="167">
        <v>0.11600000000000001</v>
      </c>
      <c r="V379" s="167">
        <f>ROUND(E379*U379,2)</f>
        <v>2.44</v>
      </c>
      <c r="W379" s="167"/>
      <c r="X379" s="167" t="s">
        <v>130</v>
      </c>
      <c r="Y379" s="162"/>
      <c r="Z379" s="162"/>
      <c r="AA379" s="162"/>
      <c r="AB379" s="162"/>
      <c r="AC379" s="162"/>
      <c r="AD379" s="162"/>
      <c r="AE379" s="162"/>
      <c r="AF379" s="162"/>
      <c r="AG379" s="162" t="s">
        <v>131</v>
      </c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</row>
    <row r="380" spans="1:60" outlineLevel="1" x14ac:dyDescent="0.25">
      <c r="A380" s="165"/>
      <c r="B380" s="166"/>
      <c r="C380" s="193" t="s">
        <v>558</v>
      </c>
      <c r="D380" s="168"/>
      <c r="E380" s="169">
        <v>21</v>
      </c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2"/>
      <c r="Z380" s="162"/>
      <c r="AA380" s="162"/>
      <c r="AB380" s="162"/>
      <c r="AC380" s="162"/>
      <c r="AD380" s="162"/>
      <c r="AE380" s="162"/>
      <c r="AF380" s="162"/>
      <c r="AG380" s="162" t="s">
        <v>133</v>
      </c>
      <c r="AH380" s="162">
        <v>0</v>
      </c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  <c r="BA380" s="162"/>
      <c r="BB380" s="162"/>
      <c r="BC380" s="162"/>
      <c r="BD380" s="162"/>
      <c r="BE380" s="162"/>
      <c r="BF380" s="162"/>
      <c r="BG380" s="162"/>
      <c r="BH380" s="162"/>
    </row>
    <row r="381" spans="1:60" outlineLevel="1" x14ac:dyDescent="0.25">
      <c r="A381" s="179">
        <v>157</v>
      </c>
      <c r="B381" s="180" t="s">
        <v>559</v>
      </c>
      <c r="C381" s="192" t="s">
        <v>560</v>
      </c>
      <c r="D381" s="181" t="s">
        <v>141</v>
      </c>
      <c r="E381" s="182">
        <v>7.375</v>
      </c>
      <c r="F381" s="183"/>
      <c r="G381" s="184">
        <f>ROUND(E381*F381,2)</f>
        <v>0</v>
      </c>
      <c r="H381" s="167">
        <v>47.69</v>
      </c>
      <c r="I381" s="167">
        <f>ROUND(E381*H381,2)</f>
        <v>351.71</v>
      </c>
      <c r="J381" s="167">
        <v>195.81</v>
      </c>
      <c r="K381" s="167">
        <f>ROUND(E381*J381,2)</f>
        <v>1444.1</v>
      </c>
      <c r="L381" s="167">
        <v>21</v>
      </c>
      <c r="M381" s="167">
        <f>G381*(1+L381/100)</f>
        <v>0</v>
      </c>
      <c r="N381" s="167">
        <v>3.6000000000000002E-4</v>
      </c>
      <c r="O381" s="167">
        <f>ROUND(E381*N381,2)</f>
        <v>0</v>
      </c>
      <c r="P381" s="167">
        <v>0</v>
      </c>
      <c r="Q381" s="167">
        <f>ROUND(E381*P381,2)</f>
        <v>0</v>
      </c>
      <c r="R381" s="167"/>
      <c r="S381" s="167" t="s">
        <v>158</v>
      </c>
      <c r="T381" s="167" t="s">
        <v>159</v>
      </c>
      <c r="U381" s="167">
        <v>0.41299999999999998</v>
      </c>
      <c r="V381" s="167">
        <f>ROUND(E381*U381,2)</f>
        <v>3.05</v>
      </c>
      <c r="W381" s="167"/>
      <c r="X381" s="167" t="s">
        <v>130</v>
      </c>
      <c r="Y381" s="162"/>
      <c r="Z381" s="162"/>
      <c r="AA381" s="162"/>
      <c r="AB381" s="162"/>
      <c r="AC381" s="162"/>
      <c r="AD381" s="162"/>
      <c r="AE381" s="162"/>
      <c r="AF381" s="162"/>
      <c r="AG381" s="162" t="s">
        <v>131</v>
      </c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</row>
    <row r="382" spans="1:60" outlineLevel="1" x14ac:dyDescent="0.25">
      <c r="A382" s="165"/>
      <c r="B382" s="166"/>
      <c r="C382" s="193" t="s">
        <v>561</v>
      </c>
      <c r="D382" s="168"/>
      <c r="E382" s="169">
        <v>2.4</v>
      </c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2"/>
      <c r="Z382" s="162"/>
      <c r="AA382" s="162"/>
      <c r="AB382" s="162"/>
      <c r="AC382" s="162"/>
      <c r="AD382" s="162"/>
      <c r="AE382" s="162"/>
      <c r="AF382" s="162"/>
      <c r="AG382" s="162" t="s">
        <v>133</v>
      </c>
      <c r="AH382" s="162">
        <v>0</v>
      </c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</row>
    <row r="383" spans="1:60" outlineLevel="1" x14ac:dyDescent="0.25">
      <c r="A383" s="165"/>
      <c r="B383" s="166"/>
      <c r="C383" s="193" t="s">
        <v>562</v>
      </c>
      <c r="D383" s="168"/>
      <c r="E383" s="169">
        <v>3.75</v>
      </c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2"/>
      <c r="Z383" s="162"/>
      <c r="AA383" s="162"/>
      <c r="AB383" s="162"/>
      <c r="AC383" s="162"/>
      <c r="AD383" s="162"/>
      <c r="AE383" s="162"/>
      <c r="AF383" s="162"/>
      <c r="AG383" s="162" t="s">
        <v>133</v>
      </c>
      <c r="AH383" s="162">
        <v>0</v>
      </c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  <c r="BA383" s="162"/>
      <c r="BB383" s="162"/>
      <c r="BC383" s="162"/>
      <c r="BD383" s="162"/>
      <c r="BE383" s="162"/>
      <c r="BF383" s="162"/>
      <c r="BG383" s="162"/>
      <c r="BH383" s="162"/>
    </row>
    <row r="384" spans="1:60" outlineLevel="1" x14ac:dyDescent="0.25">
      <c r="A384" s="165"/>
      <c r="B384" s="166"/>
      <c r="C384" s="193" t="s">
        <v>563</v>
      </c>
      <c r="D384" s="168"/>
      <c r="E384" s="169">
        <v>1.2250000000000001</v>
      </c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2"/>
      <c r="Z384" s="162"/>
      <c r="AA384" s="162"/>
      <c r="AB384" s="162"/>
      <c r="AC384" s="162"/>
      <c r="AD384" s="162"/>
      <c r="AE384" s="162"/>
      <c r="AF384" s="162"/>
      <c r="AG384" s="162" t="s">
        <v>133</v>
      </c>
      <c r="AH384" s="162">
        <v>0</v>
      </c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</row>
    <row r="385" spans="1:60" x14ac:dyDescent="0.25">
      <c r="A385" s="173" t="s">
        <v>124</v>
      </c>
      <c r="B385" s="174" t="s">
        <v>88</v>
      </c>
      <c r="C385" s="191" t="s">
        <v>89</v>
      </c>
      <c r="D385" s="175"/>
      <c r="E385" s="176"/>
      <c r="F385" s="177"/>
      <c r="G385" s="178">
        <f>SUMIF(AG386:AG425,"&lt;&gt;NOR",G386:G425)</f>
        <v>0</v>
      </c>
      <c r="H385" s="172"/>
      <c r="I385" s="172">
        <f>SUM(I386:I425)</f>
        <v>1296.43</v>
      </c>
      <c r="J385" s="172"/>
      <c r="K385" s="172">
        <f>SUM(K386:K425)</f>
        <v>17362.73</v>
      </c>
      <c r="L385" s="172"/>
      <c r="M385" s="172">
        <f>SUM(M386:M425)</f>
        <v>0</v>
      </c>
      <c r="N385" s="172"/>
      <c r="O385" s="172">
        <f>SUM(O386:O425)</f>
        <v>0.05</v>
      </c>
      <c r="P385" s="172"/>
      <c r="Q385" s="172">
        <f>SUM(Q386:Q425)</f>
        <v>0</v>
      </c>
      <c r="R385" s="172"/>
      <c r="S385" s="172"/>
      <c r="T385" s="172"/>
      <c r="U385" s="172"/>
      <c r="V385" s="172">
        <f>SUM(V386:V425)</f>
        <v>35.510000000000005</v>
      </c>
      <c r="W385" s="172"/>
      <c r="X385" s="172"/>
      <c r="AG385" t="s">
        <v>125</v>
      </c>
    </row>
    <row r="386" spans="1:60" outlineLevel="1" x14ac:dyDescent="0.25">
      <c r="A386" s="179">
        <v>158</v>
      </c>
      <c r="B386" s="180" t="s">
        <v>564</v>
      </c>
      <c r="C386" s="192" t="s">
        <v>565</v>
      </c>
      <c r="D386" s="181" t="s">
        <v>141</v>
      </c>
      <c r="E386" s="182">
        <v>185.35</v>
      </c>
      <c r="F386" s="183"/>
      <c r="G386" s="184">
        <f>ROUND(E386*F386,2)</f>
        <v>0</v>
      </c>
      <c r="H386" s="167">
        <v>0.1</v>
      </c>
      <c r="I386" s="167">
        <f>ROUND(E386*H386,2)</f>
        <v>18.54</v>
      </c>
      <c r="J386" s="167">
        <v>34</v>
      </c>
      <c r="K386" s="167">
        <f>ROUND(E386*J386,2)</f>
        <v>6301.9</v>
      </c>
      <c r="L386" s="167">
        <v>21</v>
      </c>
      <c r="M386" s="167">
        <f>G386*(1+L386/100)</f>
        <v>0</v>
      </c>
      <c r="N386" s="167">
        <v>0</v>
      </c>
      <c r="O386" s="167">
        <f>ROUND(E386*N386,2)</f>
        <v>0</v>
      </c>
      <c r="P386" s="167">
        <v>0</v>
      </c>
      <c r="Q386" s="167">
        <f>ROUND(E386*P386,2)</f>
        <v>0</v>
      </c>
      <c r="R386" s="167"/>
      <c r="S386" s="167" t="s">
        <v>129</v>
      </c>
      <c r="T386" s="167" t="s">
        <v>129</v>
      </c>
      <c r="U386" s="167">
        <v>6.9709999999999994E-2</v>
      </c>
      <c r="V386" s="167">
        <f>ROUND(E386*U386,2)</f>
        <v>12.92</v>
      </c>
      <c r="W386" s="167"/>
      <c r="X386" s="167" t="s">
        <v>130</v>
      </c>
      <c r="Y386" s="162"/>
      <c r="Z386" s="162"/>
      <c r="AA386" s="162"/>
      <c r="AB386" s="162"/>
      <c r="AC386" s="162"/>
      <c r="AD386" s="162"/>
      <c r="AE386" s="162"/>
      <c r="AF386" s="162"/>
      <c r="AG386" s="162" t="s">
        <v>131</v>
      </c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</row>
    <row r="387" spans="1:60" outlineLevel="1" x14ac:dyDescent="0.25">
      <c r="A387" s="165"/>
      <c r="B387" s="166"/>
      <c r="C387" s="193" t="s">
        <v>566</v>
      </c>
      <c r="D387" s="168"/>
      <c r="E387" s="169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2"/>
      <c r="Z387" s="162"/>
      <c r="AA387" s="162"/>
      <c r="AB387" s="162"/>
      <c r="AC387" s="162"/>
      <c r="AD387" s="162"/>
      <c r="AE387" s="162"/>
      <c r="AF387" s="162"/>
      <c r="AG387" s="162" t="s">
        <v>133</v>
      </c>
      <c r="AH387" s="162">
        <v>0</v>
      </c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</row>
    <row r="388" spans="1:60" outlineLevel="1" x14ac:dyDescent="0.25">
      <c r="A388" s="165"/>
      <c r="B388" s="166"/>
      <c r="C388" s="193" t="s">
        <v>198</v>
      </c>
      <c r="D388" s="168"/>
      <c r="E388" s="169">
        <v>23.76</v>
      </c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2"/>
      <c r="Z388" s="162"/>
      <c r="AA388" s="162"/>
      <c r="AB388" s="162"/>
      <c r="AC388" s="162"/>
      <c r="AD388" s="162"/>
      <c r="AE388" s="162"/>
      <c r="AF388" s="162"/>
      <c r="AG388" s="162" t="s">
        <v>133</v>
      </c>
      <c r="AH388" s="162">
        <v>0</v>
      </c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</row>
    <row r="389" spans="1:60" outlineLevel="1" x14ac:dyDescent="0.25">
      <c r="A389" s="165"/>
      <c r="B389" s="166"/>
      <c r="C389" s="193" t="s">
        <v>567</v>
      </c>
      <c r="D389" s="168"/>
      <c r="E389" s="169">
        <v>1.6</v>
      </c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2"/>
      <c r="Z389" s="162"/>
      <c r="AA389" s="162"/>
      <c r="AB389" s="162"/>
      <c r="AC389" s="162"/>
      <c r="AD389" s="162"/>
      <c r="AE389" s="162"/>
      <c r="AF389" s="162"/>
      <c r="AG389" s="162" t="s">
        <v>133</v>
      </c>
      <c r="AH389" s="162">
        <v>0</v>
      </c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</row>
    <row r="390" spans="1:60" outlineLevel="1" x14ac:dyDescent="0.25">
      <c r="A390" s="165"/>
      <c r="B390" s="166"/>
      <c r="C390" s="193" t="s">
        <v>199</v>
      </c>
      <c r="D390" s="168"/>
      <c r="E390" s="169">
        <v>46.98</v>
      </c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2"/>
      <c r="Z390" s="162"/>
      <c r="AA390" s="162"/>
      <c r="AB390" s="162"/>
      <c r="AC390" s="162"/>
      <c r="AD390" s="162"/>
      <c r="AE390" s="162"/>
      <c r="AF390" s="162"/>
      <c r="AG390" s="162" t="s">
        <v>133</v>
      </c>
      <c r="AH390" s="162">
        <v>0</v>
      </c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</row>
    <row r="391" spans="1:60" outlineLevel="1" x14ac:dyDescent="0.25">
      <c r="A391" s="165"/>
      <c r="B391" s="166"/>
      <c r="C391" s="193" t="s">
        <v>203</v>
      </c>
      <c r="D391" s="168"/>
      <c r="E391" s="169">
        <v>42.12</v>
      </c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2"/>
      <c r="Z391" s="162"/>
      <c r="AA391" s="162"/>
      <c r="AB391" s="162"/>
      <c r="AC391" s="162"/>
      <c r="AD391" s="162"/>
      <c r="AE391" s="162"/>
      <c r="AF391" s="162"/>
      <c r="AG391" s="162" t="s">
        <v>133</v>
      </c>
      <c r="AH391" s="162">
        <v>0</v>
      </c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</row>
    <row r="392" spans="1:60" outlineLevel="1" x14ac:dyDescent="0.25">
      <c r="A392" s="165"/>
      <c r="B392" s="166"/>
      <c r="C392" s="193" t="s">
        <v>205</v>
      </c>
      <c r="D392" s="168"/>
      <c r="E392" s="169">
        <v>23.49</v>
      </c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2"/>
      <c r="Z392" s="162"/>
      <c r="AA392" s="162"/>
      <c r="AB392" s="162"/>
      <c r="AC392" s="162"/>
      <c r="AD392" s="162"/>
      <c r="AE392" s="162"/>
      <c r="AF392" s="162"/>
      <c r="AG392" s="162" t="s">
        <v>133</v>
      </c>
      <c r="AH392" s="162">
        <v>0</v>
      </c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</row>
    <row r="393" spans="1:60" outlineLevel="1" x14ac:dyDescent="0.25">
      <c r="A393" s="165"/>
      <c r="B393" s="166"/>
      <c r="C393" s="193" t="s">
        <v>169</v>
      </c>
      <c r="D393" s="168"/>
      <c r="E393" s="169">
        <v>2.4300000000000002</v>
      </c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2"/>
      <c r="Z393" s="162"/>
      <c r="AA393" s="162"/>
      <c r="AB393" s="162"/>
      <c r="AC393" s="162"/>
      <c r="AD393" s="162"/>
      <c r="AE393" s="162"/>
      <c r="AF393" s="162"/>
      <c r="AG393" s="162" t="s">
        <v>133</v>
      </c>
      <c r="AH393" s="162">
        <v>0</v>
      </c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</row>
    <row r="394" spans="1:60" outlineLevel="1" x14ac:dyDescent="0.25">
      <c r="A394" s="165"/>
      <c r="B394" s="166"/>
      <c r="C394" s="193" t="s">
        <v>568</v>
      </c>
      <c r="D394" s="168"/>
      <c r="E394" s="169">
        <v>2.66</v>
      </c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2"/>
      <c r="Z394" s="162"/>
      <c r="AA394" s="162"/>
      <c r="AB394" s="162"/>
      <c r="AC394" s="162"/>
      <c r="AD394" s="162"/>
      <c r="AE394" s="162"/>
      <c r="AF394" s="162"/>
      <c r="AG394" s="162" t="s">
        <v>133</v>
      </c>
      <c r="AH394" s="162">
        <v>0</v>
      </c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</row>
    <row r="395" spans="1:60" outlineLevel="1" x14ac:dyDescent="0.25">
      <c r="A395" s="165"/>
      <c r="B395" s="166"/>
      <c r="C395" s="193" t="s">
        <v>569</v>
      </c>
      <c r="D395" s="168"/>
      <c r="E395" s="169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2"/>
      <c r="Z395" s="162"/>
      <c r="AA395" s="162"/>
      <c r="AB395" s="162"/>
      <c r="AC395" s="162"/>
      <c r="AD395" s="162"/>
      <c r="AE395" s="162"/>
      <c r="AF395" s="162"/>
      <c r="AG395" s="162" t="s">
        <v>133</v>
      </c>
      <c r="AH395" s="162">
        <v>0</v>
      </c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  <c r="BA395" s="162"/>
      <c r="BB395" s="162"/>
      <c r="BC395" s="162"/>
      <c r="BD395" s="162"/>
      <c r="BE395" s="162"/>
      <c r="BF395" s="162"/>
      <c r="BG395" s="162"/>
      <c r="BH395" s="162"/>
    </row>
    <row r="396" spans="1:60" outlineLevel="1" x14ac:dyDescent="0.25">
      <c r="A396" s="165"/>
      <c r="B396" s="166"/>
      <c r="C396" s="193" t="s">
        <v>192</v>
      </c>
      <c r="D396" s="168"/>
      <c r="E396" s="169">
        <v>18.5</v>
      </c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2"/>
      <c r="Z396" s="162"/>
      <c r="AA396" s="162"/>
      <c r="AB396" s="162"/>
      <c r="AC396" s="162"/>
      <c r="AD396" s="162"/>
      <c r="AE396" s="162"/>
      <c r="AF396" s="162"/>
      <c r="AG396" s="162" t="s">
        <v>133</v>
      </c>
      <c r="AH396" s="162">
        <v>0</v>
      </c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</row>
    <row r="397" spans="1:60" outlineLevel="1" x14ac:dyDescent="0.25">
      <c r="A397" s="165"/>
      <c r="B397" s="166"/>
      <c r="C397" s="193" t="s">
        <v>193</v>
      </c>
      <c r="D397" s="168"/>
      <c r="E397" s="169">
        <v>14</v>
      </c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2"/>
      <c r="Z397" s="162"/>
      <c r="AA397" s="162"/>
      <c r="AB397" s="162"/>
      <c r="AC397" s="162"/>
      <c r="AD397" s="162"/>
      <c r="AE397" s="162"/>
      <c r="AF397" s="162"/>
      <c r="AG397" s="162" t="s">
        <v>133</v>
      </c>
      <c r="AH397" s="162">
        <v>0</v>
      </c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</row>
    <row r="398" spans="1:60" outlineLevel="1" x14ac:dyDescent="0.25">
      <c r="A398" s="165"/>
      <c r="B398" s="166"/>
      <c r="C398" s="193" t="s">
        <v>194</v>
      </c>
      <c r="D398" s="168"/>
      <c r="E398" s="169">
        <v>8.91</v>
      </c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2"/>
      <c r="Z398" s="162"/>
      <c r="AA398" s="162"/>
      <c r="AB398" s="162"/>
      <c r="AC398" s="162"/>
      <c r="AD398" s="162"/>
      <c r="AE398" s="162"/>
      <c r="AF398" s="162"/>
      <c r="AG398" s="162" t="s">
        <v>133</v>
      </c>
      <c r="AH398" s="162">
        <v>0</v>
      </c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</row>
    <row r="399" spans="1:60" outlineLevel="1" x14ac:dyDescent="0.25">
      <c r="A399" s="165"/>
      <c r="B399" s="166"/>
      <c r="C399" s="193" t="s">
        <v>195</v>
      </c>
      <c r="D399" s="168"/>
      <c r="E399" s="169">
        <v>0.9</v>
      </c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2"/>
      <c r="Z399" s="162"/>
      <c r="AA399" s="162"/>
      <c r="AB399" s="162"/>
      <c r="AC399" s="162"/>
      <c r="AD399" s="162"/>
      <c r="AE399" s="162"/>
      <c r="AF399" s="162"/>
      <c r="AG399" s="162" t="s">
        <v>133</v>
      </c>
      <c r="AH399" s="162">
        <v>0</v>
      </c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</row>
    <row r="400" spans="1:60" outlineLevel="1" x14ac:dyDescent="0.25">
      <c r="A400" s="179">
        <v>159</v>
      </c>
      <c r="B400" s="180" t="s">
        <v>570</v>
      </c>
      <c r="C400" s="192" t="s">
        <v>571</v>
      </c>
      <c r="D400" s="181" t="s">
        <v>141</v>
      </c>
      <c r="E400" s="182">
        <v>7.23</v>
      </c>
      <c r="F400" s="183"/>
      <c r="G400" s="184">
        <f>ROUND(E400*F400,2)</f>
        <v>0</v>
      </c>
      <c r="H400" s="167">
        <v>4.68</v>
      </c>
      <c r="I400" s="167">
        <f>ROUND(E400*H400,2)</f>
        <v>33.840000000000003</v>
      </c>
      <c r="J400" s="167">
        <v>16.420000000000002</v>
      </c>
      <c r="K400" s="167">
        <f>ROUND(E400*J400,2)</f>
        <v>118.72</v>
      </c>
      <c r="L400" s="167">
        <v>21</v>
      </c>
      <c r="M400" s="167">
        <f>G400*(1+L400/100)</f>
        <v>0</v>
      </c>
      <c r="N400" s="167">
        <v>6.9999999999999994E-5</v>
      </c>
      <c r="O400" s="167">
        <f>ROUND(E400*N400,2)</f>
        <v>0</v>
      </c>
      <c r="P400" s="167">
        <v>0</v>
      </c>
      <c r="Q400" s="167">
        <f>ROUND(E400*P400,2)</f>
        <v>0</v>
      </c>
      <c r="R400" s="167"/>
      <c r="S400" s="167" t="s">
        <v>129</v>
      </c>
      <c r="T400" s="167" t="s">
        <v>129</v>
      </c>
      <c r="U400" s="167">
        <v>3.2480000000000002E-2</v>
      </c>
      <c r="V400" s="167">
        <f>ROUND(E400*U400,2)</f>
        <v>0.23</v>
      </c>
      <c r="W400" s="167"/>
      <c r="X400" s="167" t="s">
        <v>130</v>
      </c>
      <c r="Y400" s="162"/>
      <c r="Z400" s="162"/>
      <c r="AA400" s="162"/>
      <c r="AB400" s="162"/>
      <c r="AC400" s="162"/>
      <c r="AD400" s="162"/>
      <c r="AE400" s="162"/>
      <c r="AF400" s="162"/>
      <c r="AG400" s="162" t="s">
        <v>131</v>
      </c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</row>
    <row r="401" spans="1:60" outlineLevel="1" x14ac:dyDescent="0.25">
      <c r="A401" s="165"/>
      <c r="B401" s="166"/>
      <c r="C401" s="193" t="s">
        <v>154</v>
      </c>
      <c r="D401" s="168"/>
      <c r="E401" s="169">
        <v>3.63</v>
      </c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2"/>
      <c r="Z401" s="162"/>
      <c r="AA401" s="162"/>
      <c r="AB401" s="162"/>
      <c r="AC401" s="162"/>
      <c r="AD401" s="162"/>
      <c r="AE401" s="162"/>
      <c r="AF401" s="162"/>
      <c r="AG401" s="162" t="s">
        <v>133</v>
      </c>
      <c r="AH401" s="162">
        <v>0</v>
      </c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</row>
    <row r="402" spans="1:60" outlineLevel="1" x14ac:dyDescent="0.25">
      <c r="A402" s="165"/>
      <c r="B402" s="166"/>
      <c r="C402" s="193" t="s">
        <v>174</v>
      </c>
      <c r="D402" s="168"/>
      <c r="E402" s="169">
        <v>3.6</v>
      </c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2"/>
      <c r="Z402" s="162"/>
      <c r="AA402" s="162"/>
      <c r="AB402" s="162"/>
      <c r="AC402" s="162"/>
      <c r="AD402" s="162"/>
      <c r="AE402" s="162"/>
      <c r="AF402" s="162"/>
      <c r="AG402" s="162" t="s">
        <v>133</v>
      </c>
      <c r="AH402" s="162">
        <v>0</v>
      </c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  <c r="BA402" s="162"/>
      <c r="BB402" s="162"/>
      <c r="BC402" s="162"/>
      <c r="BD402" s="162"/>
      <c r="BE402" s="162"/>
      <c r="BF402" s="162"/>
      <c r="BG402" s="162"/>
      <c r="BH402" s="162"/>
    </row>
    <row r="403" spans="1:60" outlineLevel="1" x14ac:dyDescent="0.25">
      <c r="A403" s="179">
        <v>160</v>
      </c>
      <c r="B403" s="180" t="s">
        <v>572</v>
      </c>
      <c r="C403" s="192" t="s">
        <v>573</v>
      </c>
      <c r="D403" s="181" t="s">
        <v>141</v>
      </c>
      <c r="E403" s="182">
        <v>212.88</v>
      </c>
      <c r="F403" s="183"/>
      <c r="G403" s="184">
        <f>ROUND(E403*F403,2)</f>
        <v>0</v>
      </c>
      <c r="H403" s="167">
        <v>3.61</v>
      </c>
      <c r="I403" s="167">
        <f>ROUND(E403*H403,2)</f>
        <v>768.5</v>
      </c>
      <c r="J403" s="167">
        <v>49.79</v>
      </c>
      <c r="K403" s="167">
        <f>ROUND(E403*J403,2)</f>
        <v>10599.3</v>
      </c>
      <c r="L403" s="167">
        <v>21</v>
      </c>
      <c r="M403" s="167">
        <f>G403*(1+L403/100)</f>
        <v>0</v>
      </c>
      <c r="N403" s="167">
        <v>1.3999999999999999E-4</v>
      </c>
      <c r="O403" s="167">
        <f>ROUND(E403*N403,2)</f>
        <v>0.03</v>
      </c>
      <c r="P403" s="167">
        <v>0</v>
      </c>
      <c r="Q403" s="167">
        <f>ROUND(E403*P403,2)</f>
        <v>0</v>
      </c>
      <c r="R403" s="167"/>
      <c r="S403" s="167" t="s">
        <v>129</v>
      </c>
      <c r="T403" s="167" t="s">
        <v>159</v>
      </c>
      <c r="U403" s="167">
        <v>0.10191</v>
      </c>
      <c r="V403" s="167">
        <f>ROUND(E403*U403,2)</f>
        <v>21.69</v>
      </c>
      <c r="W403" s="167"/>
      <c r="X403" s="167" t="s">
        <v>130</v>
      </c>
      <c r="Y403" s="162"/>
      <c r="Z403" s="162"/>
      <c r="AA403" s="162"/>
      <c r="AB403" s="162"/>
      <c r="AC403" s="162"/>
      <c r="AD403" s="162"/>
      <c r="AE403" s="162"/>
      <c r="AF403" s="162"/>
      <c r="AG403" s="162" t="s">
        <v>131</v>
      </c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</row>
    <row r="404" spans="1:60" outlineLevel="1" x14ac:dyDescent="0.25">
      <c r="A404" s="165"/>
      <c r="B404" s="166"/>
      <c r="C404" s="193" t="s">
        <v>566</v>
      </c>
      <c r="D404" s="168"/>
      <c r="E404" s="169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2"/>
      <c r="Z404" s="162"/>
      <c r="AA404" s="162"/>
      <c r="AB404" s="162"/>
      <c r="AC404" s="162"/>
      <c r="AD404" s="162"/>
      <c r="AE404" s="162"/>
      <c r="AF404" s="162"/>
      <c r="AG404" s="162" t="s">
        <v>133</v>
      </c>
      <c r="AH404" s="162">
        <v>0</v>
      </c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</row>
    <row r="405" spans="1:60" outlineLevel="1" x14ac:dyDescent="0.25">
      <c r="A405" s="165"/>
      <c r="B405" s="166"/>
      <c r="C405" s="193" t="s">
        <v>198</v>
      </c>
      <c r="D405" s="168"/>
      <c r="E405" s="169">
        <v>23.76</v>
      </c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2"/>
      <c r="Z405" s="162"/>
      <c r="AA405" s="162"/>
      <c r="AB405" s="162"/>
      <c r="AC405" s="162"/>
      <c r="AD405" s="162"/>
      <c r="AE405" s="162"/>
      <c r="AF405" s="162"/>
      <c r="AG405" s="162" t="s">
        <v>133</v>
      </c>
      <c r="AH405" s="162">
        <v>0</v>
      </c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2"/>
      <c r="BF405" s="162"/>
      <c r="BG405" s="162"/>
      <c r="BH405" s="162"/>
    </row>
    <row r="406" spans="1:60" outlineLevel="1" x14ac:dyDescent="0.25">
      <c r="A406" s="165"/>
      <c r="B406" s="166"/>
      <c r="C406" s="193" t="s">
        <v>567</v>
      </c>
      <c r="D406" s="168"/>
      <c r="E406" s="169">
        <v>1.6</v>
      </c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2"/>
      <c r="Z406" s="162"/>
      <c r="AA406" s="162"/>
      <c r="AB406" s="162"/>
      <c r="AC406" s="162"/>
      <c r="AD406" s="162"/>
      <c r="AE406" s="162"/>
      <c r="AF406" s="162"/>
      <c r="AG406" s="162" t="s">
        <v>133</v>
      </c>
      <c r="AH406" s="162">
        <v>0</v>
      </c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2"/>
      <c r="BF406" s="162"/>
      <c r="BG406" s="162"/>
      <c r="BH406" s="162"/>
    </row>
    <row r="407" spans="1:60" outlineLevel="1" x14ac:dyDescent="0.25">
      <c r="A407" s="165"/>
      <c r="B407" s="166"/>
      <c r="C407" s="193" t="s">
        <v>199</v>
      </c>
      <c r="D407" s="168"/>
      <c r="E407" s="169">
        <v>46.98</v>
      </c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2"/>
      <c r="Z407" s="162"/>
      <c r="AA407" s="162"/>
      <c r="AB407" s="162"/>
      <c r="AC407" s="162"/>
      <c r="AD407" s="162"/>
      <c r="AE407" s="162"/>
      <c r="AF407" s="162"/>
      <c r="AG407" s="162" t="s">
        <v>133</v>
      </c>
      <c r="AH407" s="162">
        <v>0</v>
      </c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2"/>
      <c r="BF407" s="162"/>
      <c r="BG407" s="162"/>
      <c r="BH407" s="162"/>
    </row>
    <row r="408" spans="1:60" outlineLevel="1" x14ac:dyDescent="0.25">
      <c r="A408" s="165"/>
      <c r="B408" s="166"/>
      <c r="C408" s="193" t="s">
        <v>203</v>
      </c>
      <c r="D408" s="168"/>
      <c r="E408" s="169">
        <v>42.12</v>
      </c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2"/>
      <c r="Z408" s="162"/>
      <c r="AA408" s="162"/>
      <c r="AB408" s="162"/>
      <c r="AC408" s="162"/>
      <c r="AD408" s="162"/>
      <c r="AE408" s="162"/>
      <c r="AF408" s="162"/>
      <c r="AG408" s="162" t="s">
        <v>133</v>
      </c>
      <c r="AH408" s="162">
        <v>0</v>
      </c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2"/>
      <c r="BF408" s="162"/>
      <c r="BG408" s="162"/>
      <c r="BH408" s="162"/>
    </row>
    <row r="409" spans="1:60" outlineLevel="1" x14ac:dyDescent="0.25">
      <c r="A409" s="165"/>
      <c r="B409" s="166"/>
      <c r="C409" s="193" t="s">
        <v>574</v>
      </c>
      <c r="D409" s="168"/>
      <c r="E409" s="169">
        <v>32.4</v>
      </c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2"/>
      <c r="Z409" s="162"/>
      <c r="AA409" s="162"/>
      <c r="AB409" s="162"/>
      <c r="AC409" s="162"/>
      <c r="AD409" s="162"/>
      <c r="AE409" s="162"/>
      <c r="AF409" s="162"/>
      <c r="AG409" s="162" t="s">
        <v>133</v>
      </c>
      <c r="AH409" s="162">
        <v>0</v>
      </c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  <c r="BA409" s="162"/>
      <c r="BB409" s="162"/>
      <c r="BC409" s="162"/>
      <c r="BD409" s="162"/>
      <c r="BE409" s="162"/>
      <c r="BF409" s="162"/>
      <c r="BG409" s="162"/>
      <c r="BH409" s="162"/>
    </row>
    <row r="410" spans="1:60" outlineLevel="1" x14ac:dyDescent="0.25">
      <c r="A410" s="165"/>
      <c r="B410" s="166"/>
      <c r="C410" s="193" t="s">
        <v>575</v>
      </c>
      <c r="D410" s="168"/>
      <c r="E410" s="169">
        <v>10.8</v>
      </c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2"/>
      <c r="Z410" s="162"/>
      <c r="AA410" s="162"/>
      <c r="AB410" s="162"/>
      <c r="AC410" s="162"/>
      <c r="AD410" s="162"/>
      <c r="AE410" s="162"/>
      <c r="AF410" s="162"/>
      <c r="AG410" s="162" t="s">
        <v>133</v>
      </c>
      <c r="AH410" s="162">
        <v>0</v>
      </c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</row>
    <row r="411" spans="1:60" outlineLevel="1" x14ac:dyDescent="0.25">
      <c r="A411" s="165"/>
      <c r="B411" s="166"/>
      <c r="C411" s="193" t="s">
        <v>576</v>
      </c>
      <c r="D411" s="168"/>
      <c r="E411" s="169">
        <v>5.32</v>
      </c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2"/>
      <c r="Z411" s="162"/>
      <c r="AA411" s="162"/>
      <c r="AB411" s="162"/>
      <c r="AC411" s="162"/>
      <c r="AD411" s="162"/>
      <c r="AE411" s="162"/>
      <c r="AF411" s="162"/>
      <c r="AG411" s="162" t="s">
        <v>133</v>
      </c>
      <c r="AH411" s="162">
        <v>0</v>
      </c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  <c r="BA411" s="162"/>
      <c r="BB411" s="162"/>
      <c r="BC411" s="162"/>
      <c r="BD411" s="162"/>
      <c r="BE411" s="162"/>
      <c r="BF411" s="162"/>
      <c r="BG411" s="162"/>
      <c r="BH411" s="162"/>
    </row>
    <row r="412" spans="1:60" outlineLevel="1" x14ac:dyDescent="0.25">
      <c r="A412" s="165"/>
      <c r="B412" s="166"/>
      <c r="C412" s="193" t="s">
        <v>569</v>
      </c>
      <c r="D412" s="168"/>
      <c r="E412" s="169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2"/>
      <c r="Z412" s="162"/>
      <c r="AA412" s="162"/>
      <c r="AB412" s="162"/>
      <c r="AC412" s="162"/>
      <c r="AD412" s="162"/>
      <c r="AE412" s="162"/>
      <c r="AF412" s="162"/>
      <c r="AG412" s="162" t="s">
        <v>133</v>
      </c>
      <c r="AH412" s="162">
        <v>0</v>
      </c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  <c r="BA412" s="162"/>
      <c r="BB412" s="162"/>
      <c r="BC412" s="162"/>
      <c r="BD412" s="162"/>
      <c r="BE412" s="162"/>
      <c r="BF412" s="162"/>
      <c r="BG412" s="162"/>
      <c r="BH412" s="162"/>
    </row>
    <row r="413" spans="1:60" outlineLevel="1" x14ac:dyDescent="0.25">
      <c r="A413" s="165"/>
      <c r="B413" s="166"/>
      <c r="C413" s="193" t="s">
        <v>577</v>
      </c>
      <c r="D413" s="168"/>
      <c r="E413" s="169">
        <v>4.2300000000000004</v>
      </c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2"/>
      <c r="Z413" s="162"/>
      <c r="AA413" s="162"/>
      <c r="AB413" s="162"/>
      <c r="AC413" s="162"/>
      <c r="AD413" s="162"/>
      <c r="AE413" s="162"/>
      <c r="AF413" s="162"/>
      <c r="AG413" s="162" t="s">
        <v>133</v>
      </c>
      <c r="AH413" s="162">
        <v>0</v>
      </c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  <c r="BA413" s="162"/>
      <c r="BB413" s="162"/>
      <c r="BC413" s="162"/>
      <c r="BD413" s="162"/>
      <c r="BE413" s="162"/>
      <c r="BF413" s="162"/>
      <c r="BG413" s="162"/>
      <c r="BH413" s="162"/>
    </row>
    <row r="414" spans="1:60" outlineLevel="1" x14ac:dyDescent="0.25">
      <c r="A414" s="165"/>
      <c r="B414" s="166"/>
      <c r="C414" s="193" t="s">
        <v>192</v>
      </c>
      <c r="D414" s="168"/>
      <c r="E414" s="169">
        <v>18.5</v>
      </c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2"/>
      <c r="Z414" s="162"/>
      <c r="AA414" s="162"/>
      <c r="AB414" s="162"/>
      <c r="AC414" s="162"/>
      <c r="AD414" s="162"/>
      <c r="AE414" s="162"/>
      <c r="AF414" s="162"/>
      <c r="AG414" s="162" t="s">
        <v>133</v>
      </c>
      <c r="AH414" s="162">
        <v>0</v>
      </c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  <c r="BA414" s="162"/>
      <c r="BB414" s="162"/>
      <c r="BC414" s="162"/>
      <c r="BD414" s="162"/>
      <c r="BE414" s="162"/>
      <c r="BF414" s="162"/>
      <c r="BG414" s="162"/>
      <c r="BH414" s="162"/>
    </row>
    <row r="415" spans="1:60" outlineLevel="1" x14ac:dyDescent="0.25">
      <c r="A415" s="165"/>
      <c r="B415" s="166"/>
      <c r="C415" s="193" t="s">
        <v>193</v>
      </c>
      <c r="D415" s="168"/>
      <c r="E415" s="169">
        <v>14</v>
      </c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2"/>
      <c r="Z415" s="162"/>
      <c r="AA415" s="162"/>
      <c r="AB415" s="162"/>
      <c r="AC415" s="162"/>
      <c r="AD415" s="162"/>
      <c r="AE415" s="162"/>
      <c r="AF415" s="162"/>
      <c r="AG415" s="162" t="s">
        <v>133</v>
      </c>
      <c r="AH415" s="162">
        <v>0</v>
      </c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  <c r="BA415" s="162"/>
      <c r="BB415" s="162"/>
      <c r="BC415" s="162"/>
      <c r="BD415" s="162"/>
      <c r="BE415" s="162"/>
      <c r="BF415" s="162"/>
      <c r="BG415" s="162"/>
      <c r="BH415" s="162"/>
    </row>
    <row r="416" spans="1:60" outlineLevel="1" x14ac:dyDescent="0.25">
      <c r="A416" s="165"/>
      <c r="B416" s="166"/>
      <c r="C416" s="193" t="s">
        <v>194</v>
      </c>
      <c r="D416" s="168"/>
      <c r="E416" s="169">
        <v>8.91</v>
      </c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2"/>
      <c r="Z416" s="162"/>
      <c r="AA416" s="162"/>
      <c r="AB416" s="162"/>
      <c r="AC416" s="162"/>
      <c r="AD416" s="162"/>
      <c r="AE416" s="162"/>
      <c r="AF416" s="162"/>
      <c r="AG416" s="162" t="s">
        <v>133</v>
      </c>
      <c r="AH416" s="162">
        <v>0</v>
      </c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  <c r="BA416" s="162"/>
      <c r="BB416" s="162"/>
      <c r="BC416" s="162"/>
      <c r="BD416" s="162"/>
      <c r="BE416" s="162"/>
      <c r="BF416" s="162"/>
      <c r="BG416" s="162"/>
      <c r="BH416" s="162"/>
    </row>
    <row r="417" spans="1:60" outlineLevel="1" x14ac:dyDescent="0.25">
      <c r="A417" s="165"/>
      <c r="B417" s="166"/>
      <c r="C417" s="193" t="s">
        <v>195</v>
      </c>
      <c r="D417" s="168"/>
      <c r="E417" s="169">
        <v>0.9</v>
      </c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2"/>
      <c r="Z417" s="162"/>
      <c r="AA417" s="162"/>
      <c r="AB417" s="162"/>
      <c r="AC417" s="162"/>
      <c r="AD417" s="162"/>
      <c r="AE417" s="162"/>
      <c r="AF417" s="162"/>
      <c r="AG417" s="162" t="s">
        <v>133</v>
      </c>
      <c r="AH417" s="162">
        <v>0</v>
      </c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2"/>
      <c r="BB417" s="162"/>
      <c r="BC417" s="162"/>
      <c r="BD417" s="162"/>
      <c r="BE417" s="162"/>
      <c r="BF417" s="162"/>
      <c r="BG417" s="162"/>
      <c r="BH417" s="162"/>
    </row>
    <row r="418" spans="1:60" outlineLevel="1" x14ac:dyDescent="0.25">
      <c r="A418" s="165"/>
      <c r="B418" s="166"/>
      <c r="C418" s="193" t="s">
        <v>578</v>
      </c>
      <c r="D418" s="168"/>
      <c r="E418" s="169">
        <v>3.36</v>
      </c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2"/>
      <c r="Z418" s="162"/>
      <c r="AA418" s="162"/>
      <c r="AB418" s="162"/>
      <c r="AC418" s="162"/>
      <c r="AD418" s="162"/>
      <c r="AE418" s="162"/>
      <c r="AF418" s="162"/>
      <c r="AG418" s="162" t="s">
        <v>133</v>
      </c>
      <c r="AH418" s="162">
        <v>0</v>
      </c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2"/>
      <c r="BB418" s="162"/>
      <c r="BC418" s="162"/>
      <c r="BD418" s="162"/>
      <c r="BE418" s="162"/>
      <c r="BF418" s="162"/>
      <c r="BG418" s="162"/>
      <c r="BH418" s="162"/>
    </row>
    <row r="419" spans="1:60" outlineLevel="1" x14ac:dyDescent="0.25">
      <c r="A419" s="179">
        <v>161</v>
      </c>
      <c r="B419" s="180" t="s">
        <v>579</v>
      </c>
      <c r="C419" s="192" t="s">
        <v>580</v>
      </c>
      <c r="D419" s="181" t="s">
        <v>141</v>
      </c>
      <c r="E419" s="182">
        <v>49.9</v>
      </c>
      <c r="F419" s="183"/>
      <c r="G419" s="184">
        <f>ROUND(E419*F419,2)</f>
        <v>0</v>
      </c>
      <c r="H419" s="167">
        <v>9.5299999999999994</v>
      </c>
      <c r="I419" s="167">
        <f>ROUND(E419*H419,2)</f>
        <v>475.55</v>
      </c>
      <c r="J419" s="167">
        <v>6.87</v>
      </c>
      <c r="K419" s="167">
        <f>ROUND(E419*J419,2)</f>
        <v>342.81</v>
      </c>
      <c r="L419" s="167">
        <v>21</v>
      </c>
      <c r="M419" s="167">
        <f>G419*(1+L419/100)</f>
        <v>0</v>
      </c>
      <c r="N419" s="167">
        <v>3.5E-4</v>
      </c>
      <c r="O419" s="167">
        <f>ROUND(E419*N419,2)</f>
        <v>0.02</v>
      </c>
      <c r="P419" s="167">
        <v>0</v>
      </c>
      <c r="Q419" s="167">
        <f>ROUND(E419*P419,2)</f>
        <v>0</v>
      </c>
      <c r="R419" s="167"/>
      <c r="S419" s="167" t="s">
        <v>129</v>
      </c>
      <c r="T419" s="167" t="s">
        <v>159</v>
      </c>
      <c r="U419" s="167">
        <v>1.35E-2</v>
      </c>
      <c r="V419" s="167">
        <f>ROUND(E419*U419,2)</f>
        <v>0.67</v>
      </c>
      <c r="W419" s="167"/>
      <c r="X419" s="167" t="s">
        <v>130</v>
      </c>
      <c r="Y419" s="162"/>
      <c r="Z419" s="162"/>
      <c r="AA419" s="162"/>
      <c r="AB419" s="162"/>
      <c r="AC419" s="162"/>
      <c r="AD419" s="162"/>
      <c r="AE419" s="162"/>
      <c r="AF419" s="162"/>
      <c r="AG419" s="162" t="s">
        <v>131</v>
      </c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2"/>
      <c r="BB419" s="162"/>
      <c r="BC419" s="162"/>
      <c r="BD419" s="162"/>
      <c r="BE419" s="162"/>
      <c r="BF419" s="162"/>
      <c r="BG419" s="162"/>
      <c r="BH419" s="162"/>
    </row>
    <row r="420" spans="1:60" outlineLevel="1" x14ac:dyDescent="0.25">
      <c r="A420" s="165"/>
      <c r="B420" s="166"/>
      <c r="C420" s="193" t="s">
        <v>577</v>
      </c>
      <c r="D420" s="168"/>
      <c r="E420" s="169">
        <v>4.2300000000000004</v>
      </c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2"/>
      <c r="Z420" s="162"/>
      <c r="AA420" s="162"/>
      <c r="AB420" s="162"/>
      <c r="AC420" s="162"/>
      <c r="AD420" s="162"/>
      <c r="AE420" s="162"/>
      <c r="AF420" s="162"/>
      <c r="AG420" s="162" t="s">
        <v>133</v>
      </c>
      <c r="AH420" s="162">
        <v>0</v>
      </c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162"/>
      <c r="BD420" s="162"/>
      <c r="BE420" s="162"/>
      <c r="BF420" s="162"/>
      <c r="BG420" s="162"/>
      <c r="BH420" s="162"/>
    </row>
    <row r="421" spans="1:60" outlineLevel="1" x14ac:dyDescent="0.25">
      <c r="A421" s="165"/>
      <c r="B421" s="166"/>
      <c r="C421" s="193" t="s">
        <v>192</v>
      </c>
      <c r="D421" s="168"/>
      <c r="E421" s="169">
        <v>18.5</v>
      </c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2"/>
      <c r="Z421" s="162"/>
      <c r="AA421" s="162"/>
      <c r="AB421" s="162"/>
      <c r="AC421" s="162"/>
      <c r="AD421" s="162"/>
      <c r="AE421" s="162"/>
      <c r="AF421" s="162"/>
      <c r="AG421" s="162" t="s">
        <v>133</v>
      </c>
      <c r="AH421" s="162">
        <v>0</v>
      </c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  <c r="BA421" s="162"/>
      <c r="BB421" s="162"/>
      <c r="BC421" s="162"/>
      <c r="BD421" s="162"/>
      <c r="BE421" s="162"/>
      <c r="BF421" s="162"/>
      <c r="BG421" s="162"/>
      <c r="BH421" s="162"/>
    </row>
    <row r="422" spans="1:60" outlineLevel="1" x14ac:dyDescent="0.25">
      <c r="A422" s="165"/>
      <c r="B422" s="166"/>
      <c r="C422" s="193" t="s">
        <v>193</v>
      </c>
      <c r="D422" s="168"/>
      <c r="E422" s="169">
        <v>14</v>
      </c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2"/>
      <c r="Z422" s="162"/>
      <c r="AA422" s="162"/>
      <c r="AB422" s="162"/>
      <c r="AC422" s="162"/>
      <c r="AD422" s="162"/>
      <c r="AE422" s="162"/>
      <c r="AF422" s="162"/>
      <c r="AG422" s="162" t="s">
        <v>133</v>
      </c>
      <c r="AH422" s="162">
        <v>0</v>
      </c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  <c r="BA422" s="162"/>
      <c r="BB422" s="162"/>
      <c r="BC422" s="162"/>
      <c r="BD422" s="162"/>
      <c r="BE422" s="162"/>
      <c r="BF422" s="162"/>
      <c r="BG422" s="162"/>
      <c r="BH422" s="162"/>
    </row>
    <row r="423" spans="1:60" outlineLevel="1" x14ac:dyDescent="0.25">
      <c r="A423" s="165"/>
      <c r="B423" s="166"/>
      <c r="C423" s="193" t="s">
        <v>194</v>
      </c>
      <c r="D423" s="168"/>
      <c r="E423" s="169">
        <v>8.91</v>
      </c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2"/>
      <c r="Z423" s="162"/>
      <c r="AA423" s="162"/>
      <c r="AB423" s="162"/>
      <c r="AC423" s="162"/>
      <c r="AD423" s="162"/>
      <c r="AE423" s="162"/>
      <c r="AF423" s="162"/>
      <c r="AG423" s="162" t="s">
        <v>133</v>
      </c>
      <c r="AH423" s="162">
        <v>0</v>
      </c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  <c r="BA423" s="162"/>
      <c r="BB423" s="162"/>
      <c r="BC423" s="162"/>
      <c r="BD423" s="162"/>
      <c r="BE423" s="162"/>
      <c r="BF423" s="162"/>
      <c r="BG423" s="162"/>
      <c r="BH423" s="162"/>
    </row>
    <row r="424" spans="1:60" outlineLevel="1" x14ac:dyDescent="0.25">
      <c r="A424" s="165"/>
      <c r="B424" s="166"/>
      <c r="C424" s="193" t="s">
        <v>195</v>
      </c>
      <c r="D424" s="168"/>
      <c r="E424" s="169">
        <v>0.9</v>
      </c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2"/>
      <c r="Z424" s="162"/>
      <c r="AA424" s="162"/>
      <c r="AB424" s="162"/>
      <c r="AC424" s="162"/>
      <c r="AD424" s="162"/>
      <c r="AE424" s="162"/>
      <c r="AF424" s="162"/>
      <c r="AG424" s="162" t="s">
        <v>133</v>
      </c>
      <c r="AH424" s="162">
        <v>0</v>
      </c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  <c r="BA424" s="162"/>
      <c r="BB424" s="162"/>
      <c r="BC424" s="162"/>
      <c r="BD424" s="162"/>
      <c r="BE424" s="162"/>
      <c r="BF424" s="162"/>
      <c r="BG424" s="162"/>
      <c r="BH424" s="162"/>
    </row>
    <row r="425" spans="1:60" outlineLevel="1" x14ac:dyDescent="0.25">
      <c r="A425" s="165"/>
      <c r="B425" s="166"/>
      <c r="C425" s="193" t="s">
        <v>578</v>
      </c>
      <c r="D425" s="168"/>
      <c r="E425" s="169">
        <v>3.36</v>
      </c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2"/>
      <c r="Z425" s="162"/>
      <c r="AA425" s="162"/>
      <c r="AB425" s="162"/>
      <c r="AC425" s="162"/>
      <c r="AD425" s="162"/>
      <c r="AE425" s="162"/>
      <c r="AF425" s="162"/>
      <c r="AG425" s="162" t="s">
        <v>133</v>
      </c>
      <c r="AH425" s="162">
        <v>0</v>
      </c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  <c r="BA425" s="162"/>
      <c r="BB425" s="162"/>
      <c r="BC425" s="162"/>
      <c r="BD425" s="162"/>
      <c r="BE425" s="162"/>
      <c r="BF425" s="162"/>
      <c r="BG425" s="162"/>
      <c r="BH425" s="162"/>
    </row>
    <row r="426" spans="1:60" x14ac:dyDescent="0.25">
      <c r="A426" s="173" t="s">
        <v>124</v>
      </c>
      <c r="B426" s="174" t="s">
        <v>90</v>
      </c>
      <c r="C426" s="191" t="s">
        <v>91</v>
      </c>
      <c r="D426" s="175"/>
      <c r="E426" s="176"/>
      <c r="F426" s="177"/>
      <c r="G426" s="178">
        <f>SUMIF(AG427:AG430,"&lt;&gt;NOR",G427:G430)</f>
        <v>0</v>
      </c>
      <c r="H426" s="172"/>
      <c r="I426" s="172">
        <f>SUM(I427:I430)</f>
        <v>504.08</v>
      </c>
      <c r="J426" s="172"/>
      <c r="K426" s="172">
        <f>SUM(K427:K430)</f>
        <v>225.23</v>
      </c>
      <c r="L426" s="172"/>
      <c r="M426" s="172">
        <f>SUM(M427:M430)</f>
        <v>0</v>
      </c>
      <c r="N426" s="172"/>
      <c r="O426" s="172">
        <f>SUM(O427:O430)</f>
        <v>0.03</v>
      </c>
      <c r="P426" s="172"/>
      <c r="Q426" s="172">
        <f>SUM(Q427:Q430)</f>
        <v>0</v>
      </c>
      <c r="R426" s="172"/>
      <c r="S426" s="172"/>
      <c r="T426" s="172"/>
      <c r="U426" s="172"/>
      <c r="V426" s="172">
        <f>SUM(V427:V430)</f>
        <v>2.57</v>
      </c>
      <c r="W426" s="172"/>
      <c r="X426" s="172"/>
      <c r="AG426" t="s">
        <v>125</v>
      </c>
    </row>
    <row r="427" spans="1:60" outlineLevel="1" x14ac:dyDescent="0.25">
      <c r="A427" s="179">
        <v>162</v>
      </c>
      <c r="B427" s="180" t="s">
        <v>581</v>
      </c>
      <c r="C427" s="192" t="s">
        <v>582</v>
      </c>
      <c r="D427" s="181" t="s">
        <v>141</v>
      </c>
      <c r="E427" s="182">
        <v>8.58</v>
      </c>
      <c r="F427" s="183"/>
      <c r="G427" s="184">
        <f>ROUND(E427*F427,2)</f>
        <v>0</v>
      </c>
      <c r="H427" s="167">
        <v>58.75</v>
      </c>
      <c r="I427" s="167">
        <f>ROUND(E427*H427,2)</f>
        <v>504.08</v>
      </c>
      <c r="J427" s="167">
        <v>26.25</v>
      </c>
      <c r="K427" s="167">
        <f>ROUND(E427*J427,2)</f>
        <v>225.23</v>
      </c>
      <c r="L427" s="167">
        <v>21</v>
      </c>
      <c r="M427" s="167">
        <f>G427*(1+L427/100)</f>
        <v>0</v>
      </c>
      <c r="N427" s="167">
        <v>3.82E-3</v>
      </c>
      <c r="O427" s="167">
        <f>ROUND(E427*N427,2)</f>
        <v>0.03</v>
      </c>
      <c r="P427" s="167">
        <v>0</v>
      </c>
      <c r="Q427" s="167">
        <f>ROUND(E427*P427,2)</f>
        <v>0</v>
      </c>
      <c r="R427" s="167"/>
      <c r="S427" s="167" t="s">
        <v>129</v>
      </c>
      <c r="T427" s="167" t="s">
        <v>159</v>
      </c>
      <c r="U427" s="167">
        <v>0.3</v>
      </c>
      <c r="V427" s="167">
        <f>ROUND(E427*U427,2)</f>
        <v>2.57</v>
      </c>
      <c r="W427" s="167"/>
      <c r="X427" s="167" t="s">
        <v>130</v>
      </c>
      <c r="Y427" s="162"/>
      <c r="Z427" s="162"/>
      <c r="AA427" s="162"/>
      <c r="AB427" s="162"/>
      <c r="AC427" s="162"/>
      <c r="AD427" s="162"/>
      <c r="AE427" s="162"/>
      <c r="AF427" s="162"/>
      <c r="AG427" s="162" t="s">
        <v>131</v>
      </c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  <c r="BA427" s="162"/>
      <c r="BB427" s="162"/>
      <c r="BC427" s="162"/>
      <c r="BD427" s="162"/>
      <c r="BE427" s="162"/>
      <c r="BF427" s="162"/>
      <c r="BG427" s="162"/>
      <c r="BH427" s="162"/>
    </row>
    <row r="428" spans="1:60" outlineLevel="1" x14ac:dyDescent="0.25">
      <c r="A428" s="165"/>
      <c r="B428" s="166"/>
      <c r="C428" s="193" t="s">
        <v>188</v>
      </c>
      <c r="D428" s="168"/>
      <c r="E428" s="169">
        <v>3.78</v>
      </c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2"/>
      <c r="Z428" s="162"/>
      <c r="AA428" s="162"/>
      <c r="AB428" s="162"/>
      <c r="AC428" s="162"/>
      <c r="AD428" s="162"/>
      <c r="AE428" s="162"/>
      <c r="AF428" s="162"/>
      <c r="AG428" s="162" t="s">
        <v>133</v>
      </c>
      <c r="AH428" s="162">
        <v>0</v>
      </c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  <c r="BA428" s="162"/>
      <c r="BB428" s="162"/>
      <c r="BC428" s="162"/>
      <c r="BD428" s="162"/>
      <c r="BE428" s="162"/>
      <c r="BF428" s="162"/>
      <c r="BG428" s="162"/>
      <c r="BH428" s="162"/>
    </row>
    <row r="429" spans="1:60" outlineLevel="1" x14ac:dyDescent="0.25">
      <c r="A429" s="165"/>
      <c r="B429" s="166"/>
      <c r="C429" s="193" t="s">
        <v>189</v>
      </c>
      <c r="D429" s="168"/>
      <c r="E429" s="169">
        <v>2.4</v>
      </c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2"/>
      <c r="Z429" s="162"/>
      <c r="AA429" s="162"/>
      <c r="AB429" s="162"/>
      <c r="AC429" s="162"/>
      <c r="AD429" s="162"/>
      <c r="AE429" s="162"/>
      <c r="AF429" s="162"/>
      <c r="AG429" s="162" t="s">
        <v>133</v>
      </c>
      <c r="AH429" s="162">
        <v>0</v>
      </c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  <c r="BA429" s="162"/>
      <c r="BB429" s="162"/>
      <c r="BC429" s="162"/>
      <c r="BD429" s="162"/>
      <c r="BE429" s="162"/>
      <c r="BF429" s="162"/>
      <c r="BG429" s="162"/>
      <c r="BH429" s="162"/>
    </row>
    <row r="430" spans="1:60" outlineLevel="1" x14ac:dyDescent="0.25">
      <c r="A430" s="165"/>
      <c r="B430" s="166"/>
      <c r="C430" s="193" t="s">
        <v>189</v>
      </c>
      <c r="D430" s="168"/>
      <c r="E430" s="169">
        <v>2.4</v>
      </c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2"/>
      <c r="Z430" s="162"/>
      <c r="AA430" s="162"/>
      <c r="AB430" s="162"/>
      <c r="AC430" s="162"/>
      <c r="AD430" s="162"/>
      <c r="AE430" s="162"/>
      <c r="AF430" s="162"/>
      <c r="AG430" s="162" t="s">
        <v>133</v>
      </c>
      <c r="AH430" s="162">
        <v>0</v>
      </c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  <c r="BA430" s="162"/>
      <c r="BB430" s="162"/>
      <c r="BC430" s="162"/>
      <c r="BD430" s="162"/>
      <c r="BE430" s="162"/>
      <c r="BF430" s="162"/>
      <c r="BG430" s="162"/>
      <c r="BH430" s="162"/>
    </row>
    <row r="431" spans="1:60" x14ac:dyDescent="0.25">
      <c r="A431" s="173" t="s">
        <v>124</v>
      </c>
      <c r="B431" s="174" t="s">
        <v>92</v>
      </c>
      <c r="C431" s="191" t="s">
        <v>93</v>
      </c>
      <c r="D431" s="175"/>
      <c r="E431" s="176"/>
      <c r="F431" s="177"/>
      <c r="G431" s="178">
        <f>SUMIF(AG432:AG459,"&lt;&gt;NOR",G432:G459)</f>
        <v>0</v>
      </c>
      <c r="H431" s="172"/>
      <c r="I431" s="172">
        <f>SUM(I432:I459)</f>
        <v>8676.2999999999993</v>
      </c>
      <c r="J431" s="172"/>
      <c r="K431" s="172">
        <f>SUM(K432:K459)</f>
        <v>14667.3</v>
      </c>
      <c r="L431" s="172"/>
      <c r="M431" s="172">
        <f>SUM(M432:M459)</f>
        <v>0</v>
      </c>
      <c r="N431" s="172"/>
      <c r="O431" s="172">
        <f>SUM(O432:O459)</f>
        <v>5.04</v>
      </c>
      <c r="P431" s="172"/>
      <c r="Q431" s="172">
        <f>SUM(Q432:Q459)</f>
        <v>0</v>
      </c>
      <c r="R431" s="172"/>
      <c r="S431" s="172"/>
      <c r="T431" s="172"/>
      <c r="U431" s="172"/>
      <c r="V431" s="172">
        <f>SUM(V432:V459)</f>
        <v>10.98</v>
      </c>
      <c r="W431" s="172"/>
      <c r="X431" s="172"/>
      <c r="AG431" t="s">
        <v>125</v>
      </c>
    </row>
    <row r="432" spans="1:60" outlineLevel="1" x14ac:dyDescent="0.25">
      <c r="A432" s="185">
        <v>163</v>
      </c>
      <c r="B432" s="186" t="s">
        <v>583</v>
      </c>
      <c r="C432" s="194" t="s">
        <v>584</v>
      </c>
      <c r="D432" s="187" t="s">
        <v>136</v>
      </c>
      <c r="E432" s="188">
        <v>2</v>
      </c>
      <c r="F432" s="189"/>
      <c r="G432" s="190">
        <f>ROUND(E432*F432,2)</f>
        <v>0</v>
      </c>
      <c r="H432" s="167">
        <v>0</v>
      </c>
      <c r="I432" s="167">
        <f>ROUND(E432*H432,2)</f>
        <v>0</v>
      </c>
      <c r="J432" s="167">
        <v>28</v>
      </c>
      <c r="K432" s="167">
        <f>ROUND(E432*J432,2)</f>
        <v>56</v>
      </c>
      <c r="L432" s="167">
        <v>21</v>
      </c>
      <c r="M432" s="167">
        <f>G432*(1+L432/100)</f>
        <v>0</v>
      </c>
      <c r="N432" s="167">
        <v>0</v>
      </c>
      <c r="O432" s="167">
        <f>ROUND(E432*N432,2)</f>
        <v>0</v>
      </c>
      <c r="P432" s="167">
        <v>0</v>
      </c>
      <c r="Q432" s="167">
        <f>ROUND(E432*P432,2)</f>
        <v>0</v>
      </c>
      <c r="R432" s="167"/>
      <c r="S432" s="167" t="s">
        <v>129</v>
      </c>
      <c r="T432" s="167" t="s">
        <v>159</v>
      </c>
      <c r="U432" s="167">
        <v>5.0500000000000003E-2</v>
      </c>
      <c r="V432" s="167">
        <f>ROUND(E432*U432,2)</f>
        <v>0.1</v>
      </c>
      <c r="W432" s="167"/>
      <c r="X432" s="167" t="s">
        <v>130</v>
      </c>
      <c r="Y432" s="162"/>
      <c r="Z432" s="162"/>
      <c r="AA432" s="162"/>
      <c r="AB432" s="162"/>
      <c r="AC432" s="162"/>
      <c r="AD432" s="162"/>
      <c r="AE432" s="162"/>
      <c r="AF432" s="162"/>
      <c r="AG432" s="162" t="s">
        <v>131</v>
      </c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  <c r="BA432" s="162"/>
      <c r="BB432" s="162"/>
      <c r="BC432" s="162"/>
      <c r="BD432" s="162"/>
      <c r="BE432" s="162"/>
      <c r="BF432" s="162"/>
      <c r="BG432" s="162"/>
      <c r="BH432" s="162"/>
    </row>
    <row r="433" spans="1:60" outlineLevel="1" x14ac:dyDescent="0.25">
      <c r="A433" s="185">
        <v>164</v>
      </c>
      <c r="B433" s="186" t="s">
        <v>585</v>
      </c>
      <c r="C433" s="194" t="s">
        <v>586</v>
      </c>
      <c r="D433" s="187" t="s">
        <v>136</v>
      </c>
      <c r="E433" s="188">
        <v>1</v>
      </c>
      <c r="F433" s="189"/>
      <c r="G433" s="190">
        <f>ROUND(E433*F433,2)</f>
        <v>0</v>
      </c>
      <c r="H433" s="167">
        <v>0</v>
      </c>
      <c r="I433" s="167">
        <f>ROUND(E433*H433,2)</f>
        <v>0</v>
      </c>
      <c r="J433" s="167">
        <v>33</v>
      </c>
      <c r="K433" s="167">
        <f>ROUND(E433*J433,2)</f>
        <v>33</v>
      </c>
      <c r="L433" s="167">
        <v>21</v>
      </c>
      <c r="M433" s="167">
        <f>G433*(1+L433/100)</f>
        <v>0</v>
      </c>
      <c r="N433" s="167">
        <v>0</v>
      </c>
      <c r="O433" s="167">
        <f>ROUND(E433*N433,2)</f>
        <v>0</v>
      </c>
      <c r="P433" s="167">
        <v>0</v>
      </c>
      <c r="Q433" s="167">
        <f>ROUND(E433*P433,2)</f>
        <v>0</v>
      </c>
      <c r="R433" s="167"/>
      <c r="S433" s="167" t="s">
        <v>129</v>
      </c>
      <c r="T433" s="167" t="s">
        <v>159</v>
      </c>
      <c r="U433" s="167">
        <v>0.06</v>
      </c>
      <c r="V433" s="167">
        <f>ROUND(E433*U433,2)</f>
        <v>0.06</v>
      </c>
      <c r="W433" s="167"/>
      <c r="X433" s="167" t="s">
        <v>130</v>
      </c>
      <c r="Y433" s="162"/>
      <c r="Z433" s="162"/>
      <c r="AA433" s="162"/>
      <c r="AB433" s="162"/>
      <c r="AC433" s="162"/>
      <c r="AD433" s="162"/>
      <c r="AE433" s="162"/>
      <c r="AF433" s="162"/>
      <c r="AG433" s="162" t="s">
        <v>131</v>
      </c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  <c r="BA433" s="162"/>
      <c r="BB433" s="162"/>
      <c r="BC433" s="162"/>
      <c r="BD433" s="162"/>
      <c r="BE433" s="162"/>
      <c r="BF433" s="162"/>
      <c r="BG433" s="162"/>
      <c r="BH433" s="162"/>
    </row>
    <row r="434" spans="1:60" outlineLevel="1" x14ac:dyDescent="0.25">
      <c r="A434" s="185">
        <v>165</v>
      </c>
      <c r="B434" s="186" t="s">
        <v>587</v>
      </c>
      <c r="C434" s="194" t="s">
        <v>588</v>
      </c>
      <c r="D434" s="187" t="s">
        <v>136</v>
      </c>
      <c r="E434" s="188">
        <v>2</v>
      </c>
      <c r="F434" s="189"/>
      <c r="G434" s="190">
        <f>ROUND(E434*F434,2)</f>
        <v>0</v>
      </c>
      <c r="H434" s="167">
        <v>0</v>
      </c>
      <c r="I434" s="167">
        <f>ROUND(E434*H434,2)</f>
        <v>0</v>
      </c>
      <c r="J434" s="167">
        <v>167</v>
      </c>
      <c r="K434" s="167">
        <f>ROUND(E434*J434,2)</f>
        <v>334</v>
      </c>
      <c r="L434" s="167">
        <v>21</v>
      </c>
      <c r="M434" s="167">
        <f>G434*(1+L434/100)</f>
        <v>0</v>
      </c>
      <c r="N434" s="167">
        <v>0</v>
      </c>
      <c r="O434" s="167">
        <f>ROUND(E434*N434,2)</f>
        <v>0</v>
      </c>
      <c r="P434" s="167">
        <v>0</v>
      </c>
      <c r="Q434" s="167">
        <f>ROUND(E434*P434,2)</f>
        <v>0</v>
      </c>
      <c r="R434" s="167"/>
      <c r="S434" s="167" t="s">
        <v>129</v>
      </c>
      <c r="T434" s="167" t="s">
        <v>159</v>
      </c>
      <c r="U434" s="167">
        <v>0.30567</v>
      </c>
      <c r="V434" s="167">
        <f>ROUND(E434*U434,2)</f>
        <v>0.61</v>
      </c>
      <c r="W434" s="167"/>
      <c r="X434" s="167" t="s">
        <v>130</v>
      </c>
      <c r="Y434" s="162"/>
      <c r="Z434" s="162"/>
      <c r="AA434" s="162"/>
      <c r="AB434" s="162"/>
      <c r="AC434" s="162"/>
      <c r="AD434" s="162"/>
      <c r="AE434" s="162"/>
      <c r="AF434" s="162"/>
      <c r="AG434" s="162" t="s">
        <v>131</v>
      </c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  <c r="BA434" s="162"/>
      <c r="BB434" s="162"/>
      <c r="BC434" s="162"/>
      <c r="BD434" s="162"/>
      <c r="BE434" s="162"/>
      <c r="BF434" s="162"/>
      <c r="BG434" s="162"/>
      <c r="BH434" s="162"/>
    </row>
    <row r="435" spans="1:60" ht="20.399999999999999" outlineLevel="1" x14ac:dyDescent="0.25">
      <c r="A435" s="185">
        <v>166</v>
      </c>
      <c r="B435" s="186" t="s">
        <v>589</v>
      </c>
      <c r="C435" s="194" t="s">
        <v>590</v>
      </c>
      <c r="D435" s="187" t="s">
        <v>136</v>
      </c>
      <c r="E435" s="188">
        <v>3</v>
      </c>
      <c r="F435" s="189"/>
      <c r="G435" s="190">
        <f>ROUND(E435*F435,2)</f>
        <v>0</v>
      </c>
      <c r="H435" s="167">
        <v>256.45</v>
      </c>
      <c r="I435" s="167">
        <f>ROUND(E435*H435,2)</f>
        <v>769.35</v>
      </c>
      <c r="J435" s="167">
        <v>151.55000000000001</v>
      </c>
      <c r="K435" s="167">
        <f>ROUND(E435*J435,2)</f>
        <v>454.65</v>
      </c>
      <c r="L435" s="167">
        <v>21</v>
      </c>
      <c r="M435" s="167">
        <f>G435*(1+L435/100)</f>
        <v>0</v>
      </c>
      <c r="N435" s="167">
        <v>1E-4</v>
      </c>
      <c r="O435" s="167">
        <f>ROUND(E435*N435,2)</f>
        <v>0</v>
      </c>
      <c r="P435" s="167">
        <v>0</v>
      </c>
      <c r="Q435" s="167">
        <f>ROUND(E435*P435,2)</f>
        <v>0</v>
      </c>
      <c r="R435" s="167"/>
      <c r="S435" s="167" t="s">
        <v>129</v>
      </c>
      <c r="T435" s="167" t="s">
        <v>159</v>
      </c>
      <c r="U435" s="167">
        <v>0.249</v>
      </c>
      <c r="V435" s="167">
        <f>ROUND(E435*U435,2)</f>
        <v>0.75</v>
      </c>
      <c r="W435" s="167"/>
      <c r="X435" s="167" t="s">
        <v>130</v>
      </c>
      <c r="Y435" s="162"/>
      <c r="Z435" s="162"/>
      <c r="AA435" s="162"/>
      <c r="AB435" s="162"/>
      <c r="AC435" s="162"/>
      <c r="AD435" s="162"/>
      <c r="AE435" s="162"/>
      <c r="AF435" s="162"/>
      <c r="AG435" s="162" t="s">
        <v>131</v>
      </c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  <c r="BA435" s="162"/>
      <c r="BB435" s="162"/>
      <c r="BC435" s="162"/>
      <c r="BD435" s="162"/>
      <c r="BE435" s="162"/>
      <c r="BF435" s="162"/>
      <c r="BG435" s="162"/>
      <c r="BH435" s="162"/>
    </row>
    <row r="436" spans="1:60" outlineLevel="1" x14ac:dyDescent="0.25">
      <c r="A436" s="185">
        <v>167</v>
      </c>
      <c r="B436" s="186" t="s">
        <v>591</v>
      </c>
      <c r="C436" s="194" t="s">
        <v>592</v>
      </c>
      <c r="D436" s="187" t="s">
        <v>136</v>
      </c>
      <c r="E436" s="188">
        <v>2</v>
      </c>
      <c r="F436" s="189"/>
      <c r="G436" s="190">
        <f>ROUND(E436*F436,2)</f>
        <v>0</v>
      </c>
      <c r="H436" s="167">
        <v>0</v>
      </c>
      <c r="I436" s="167">
        <f>ROUND(E436*H436,2)</f>
        <v>0</v>
      </c>
      <c r="J436" s="167">
        <v>186</v>
      </c>
      <c r="K436" s="167">
        <f>ROUND(E436*J436,2)</f>
        <v>372</v>
      </c>
      <c r="L436" s="167">
        <v>21</v>
      </c>
      <c r="M436" s="167">
        <f>G436*(1+L436/100)</f>
        <v>0</v>
      </c>
      <c r="N436" s="167">
        <v>0</v>
      </c>
      <c r="O436" s="167">
        <f>ROUND(E436*N436,2)</f>
        <v>0</v>
      </c>
      <c r="P436" s="167">
        <v>0</v>
      </c>
      <c r="Q436" s="167">
        <f>ROUND(E436*P436,2)</f>
        <v>0</v>
      </c>
      <c r="R436" s="167"/>
      <c r="S436" s="167" t="s">
        <v>129</v>
      </c>
      <c r="T436" s="167" t="s">
        <v>159</v>
      </c>
      <c r="U436" s="167">
        <v>0.34</v>
      </c>
      <c r="V436" s="167">
        <f>ROUND(E436*U436,2)</f>
        <v>0.68</v>
      </c>
      <c r="W436" s="167"/>
      <c r="X436" s="167" t="s">
        <v>130</v>
      </c>
      <c r="Y436" s="162"/>
      <c r="Z436" s="162"/>
      <c r="AA436" s="162"/>
      <c r="AB436" s="162"/>
      <c r="AC436" s="162"/>
      <c r="AD436" s="162"/>
      <c r="AE436" s="162"/>
      <c r="AF436" s="162"/>
      <c r="AG436" s="162" t="s">
        <v>131</v>
      </c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  <c r="BA436" s="162"/>
      <c r="BB436" s="162"/>
      <c r="BC436" s="162"/>
      <c r="BD436" s="162"/>
      <c r="BE436" s="162"/>
      <c r="BF436" s="162"/>
      <c r="BG436" s="162"/>
      <c r="BH436" s="162"/>
    </row>
    <row r="437" spans="1:60" outlineLevel="1" x14ac:dyDescent="0.25">
      <c r="A437" s="185">
        <v>168</v>
      </c>
      <c r="B437" s="186" t="s">
        <v>593</v>
      </c>
      <c r="C437" s="194" t="s">
        <v>594</v>
      </c>
      <c r="D437" s="187" t="s">
        <v>136</v>
      </c>
      <c r="E437" s="188">
        <v>6</v>
      </c>
      <c r="F437" s="189"/>
      <c r="G437" s="190">
        <f>ROUND(E437*F437,2)</f>
        <v>0</v>
      </c>
      <c r="H437" s="167">
        <v>0</v>
      </c>
      <c r="I437" s="167">
        <f>ROUND(E437*H437,2)</f>
        <v>0</v>
      </c>
      <c r="J437" s="167">
        <v>212</v>
      </c>
      <c r="K437" s="167">
        <f>ROUND(E437*J437,2)</f>
        <v>1272</v>
      </c>
      <c r="L437" s="167">
        <v>21</v>
      </c>
      <c r="M437" s="167">
        <f>G437*(1+L437/100)</f>
        <v>0</v>
      </c>
      <c r="N437" s="167">
        <v>0</v>
      </c>
      <c r="O437" s="167">
        <f>ROUND(E437*N437,2)</f>
        <v>0</v>
      </c>
      <c r="P437" s="167">
        <v>0</v>
      </c>
      <c r="Q437" s="167">
        <f>ROUND(E437*P437,2)</f>
        <v>0</v>
      </c>
      <c r="R437" s="167"/>
      <c r="S437" s="167" t="s">
        <v>129</v>
      </c>
      <c r="T437" s="167" t="s">
        <v>129</v>
      </c>
      <c r="U437" s="167">
        <v>0.43</v>
      </c>
      <c r="V437" s="167">
        <f>ROUND(E437*U437,2)</f>
        <v>2.58</v>
      </c>
      <c r="W437" s="167"/>
      <c r="X437" s="167" t="s">
        <v>130</v>
      </c>
      <c r="Y437" s="162"/>
      <c r="Z437" s="162"/>
      <c r="AA437" s="162"/>
      <c r="AB437" s="162"/>
      <c r="AC437" s="162"/>
      <c r="AD437" s="162"/>
      <c r="AE437" s="162"/>
      <c r="AF437" s="162"/>
      <c r="AG437" s="162" t="s">
        <v>131</v>
      </c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  <c r="BA437" s="162"/>
      <c r="BB437" s="162"/>
      <c r="BC437" s="162"/>
      <c r="BD437" s="162"/>
      <c r="BE437" s="162"/>
      <c r="BF437" s="162"/>
      <c r="BG437" s="162"/>
      <c r="BH437" s="162"/>
    </row>
    <row r="438" spans="1:60" outlineLevel="1" x14ac:dyDescent="0.25">
      <c r="A438" s="185">
        <v>169</v>
      </c>
      <c r="B438" s="186" t="s">
        <v>595</v>
      </c>
      <c r="C438" s="194" t="s">
        <v>596</v>
      </c>
      <c r="D438" s="187" t="s">
        <v>146</v>
      </c>
      <c r="E438" s="188">
        <v>6</v>
      </c>
      <c r="F438" s="189"/>
      <c r="G438" s="190">
        <f>ROUND(E438*F438,2)</f>
        <v>0</v>
      </c>
      <c r="H438" s="167">
        <v>0</v>
      </c>
      <c r="I438" s="167">
        <f>ROUND(E438*H438,2)</f>
        <v>0</v>
      </c>
      <c r="J438" s="167">
        <v>35</v>
      </c>
      <c r="K438" s="167">
        <f>ROUND(E438*J438,2)</f>
        <v>210</v>
      </c>
      <c r="L438" s="167">
        <v>21</v>
      </c>
      <c r="M438" s="167">
        <f>G438*(1+L438/100)</f>
        <v>0</v>
      </c>
      <c r="N438" s="167">
        <v>0</v>
      </c>
      <c r="O438" s="167">
        <f>ROUND(E438*N438,2)</f>
        <v>0</v>
      </c>
      <c r="P438" s="167">
        <v>0</v>
      </c>
      <c r="Q438" s="167">
        <f>ROUND(E438*P438,2)</f>
        <v>0</v>
      </c>
      <c r="R438" s="167"/>
      <c r="S438" s="167" t="s">
        <v>129</v>
      </c>
      <c r="T438" s="167" t="s">
        <v>159</v>
      </c>
      <c r="U438" s="167">
        <v>6.4149999999999999E-2</v>
      </c>
      <c r="V438" s="167">
        <f>ROUND(E438*U438,2)</f>
        <v>0.38</v>
      </c>
      <c r="W438" s="167"/>
      <c r="X438" s="167" t="s">
        <v>130</v>
      </c>
      <c r="Y438" s="162"/>
      <c r="Z438" s="162"/>
      <c r="AA438" s="162"/>
      <c r="AB438" s="162"/>
      <c r="AC438" s="162"/>
      <c r="AD438" s="162"/>
      <c r="AE438" s="162"/>
      <c r="AF438" s="162"/>
      <c r="AG438" s="162" t="s">
        <v>131</v>
      </c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  <c r="BA438" s="162"/>
      <c r="BB438" s="162"/>
      <c r="BC438" s="162"/>
      <c r="BD438" s="162"/>
      <c r="BE438" s="162"/>
      <c r="BF438" s="162"/>
      <c r="BG438" s="162"/>
      <c r="BH438" s="162"/>
    </row>
    <row r="439" spans="1:60" outlineLevel="1" x14ac:dyDescent="0.25">
      <c r="A439" s="185">
        <v>170</v>
      </c>
      <c r="B439" s="186" t="s">
        <v>597</v>
      </c>
      <c r="C439" s="194" t="s">
        <v>598</v>
      </c>
      <c r="D439" s="187" t="s">
        <v>146</v>
      </c>
      <c r="E439" s="188">
        <v>0.2</v>
      </c>
      <c r="F439" s="189"/>
      <c r="G439" s="190">
        <f>ROUND(E439*F439,2)</f>
        <v>0</v>
      </c>
      <c r="H439" s="167">
        <v>0</v>
      </c>
      <c r="I439" s="167">
        <f>ROUND(E439*H439,2)</f>
        <v>0</v>
      </c>
      <c r="J439" s="167">
        <v>81</v>
      </c>
      <c r="K439" s="167">
        <f>ROUND(E439*J439,2)</f>
        <v>16.2</v>
      </c>
      <c r="L439" s="167">
        <v>21</v>
      </c>
      <c r="M439" s="167">
        <f>G439*(1+L439/100)</f>
        <v>0</v>
      </c>
      <c r="N439" s="167">
        <v>0</v>
      </c>
      <c r="O439" s="167">
        <f>ROUND(E439*N439,2)</f>
        <v>0</v>
      </c>
      <c r="P439" s="167">
        <v>0</v>
      </c>
      <c r="Q439" s="167">
        <f>ROUND(E439*P439,2)</f>
        <v>0</v>
      </c>
      <c r="R439" s="167"/>
      <c r="S439" s="167" t="s">
        <v>129</v>
      </c>
      <c r="T439" s="167" t="s">
        <v>159</v>
      </c>
      <c r="U439" s="167">
        <v>0.14868000000000001</v>
      </c>
      <c r="V439" s="167">
        <f>ROUND(E439*U439,2)</f>
        <v>0.03</v>
      </c>
      <c r="W439" s="167"/>
      <c r="X439" s="167" t="s">
        <v>130</v>
      </c>
      <c r="Y439" s="162"/>
      <c r="Z439" s="162"/>
      <c r="AA439" s="162"/>
      <c r="AB439" s="162"/>
      <c r="AC439" s="162"/>
      <c r="AD439" s="162"/>
      <c r="AE439" s="162"/>
      <c r="AF439" s="162"/>
      <c r="AG439" s="162" t="s">
        <v>131</v>
      </c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  <c r="BA439" s="162"/>
      <c r="BB439" s="162"/>
      <c r="BC439" s="162"/>
      <c r="BD439" s="162"/>
      <c r="BE439" s="162"/>
      <c r="BF439" s="162"/>
      <c r="BG439" s="162"/>
      <c r="BH439" s="162"/>
    </row>
    <row r="440" spans="1:60" ht="20.399999999999999" outlineLevel="1" x14ac:dyDescent="0.25">
      <c r="A440" s="185">
        <v>171</v>
      </c>
      <c r="B440" s="186" t="s">
        <v>599</v>
      </c>
      <c r="C440" s="194" t="s">
        <v>600</v>
      </c>
      <c r="D440" s="187" t="s">
        <v>146</v>
      </c>
      <c r="E440" s="188">
        <v>20</v>
      </c>
      <c r="F440" s="189"/>
      <c r="G440" s="190">
        <f>ROUND(E440*F440,2)</f>
        <v>0</v>
      </c>
      <c r="H440" s="167">
        <v>15.04</v>
      </c>
      <c r="I440" s="167">
        <f>ROUND(E440*H440,2)</f>
        <v>300.8</v>
      </c>
      <c r="J440" s="167">
        <v>39.96</v>
      </c>
      <c r="K440" s="167">
        <f>ROUND(E440*J440,2)</f>
        <v>799.2</v>
      </c>
      <c r="L440" s="167">
        <v>21</v>
      </c>
      <c r="M440" s="167">
        <f>G440*(1+L440/100)</f>
        <v>0</v>
      </c>
      <c r="N440" s="167">
        <v>1.6000000000000001E-4</v>
      </c>
      <c r="O440" s="167">
        <f>ROUND(E440*N440,2)</f>
        <v>0</v>
      </c>
      <c r="P440" s="167">
        <v>0</v>
      </c>
      <c r="Q440" s="167">
        <f>ROUND(E440*P440,2)</f>
        <v>0</v>
      </c>
      <c r="R440" s="167"/>
      <c r="S440" s="167" t="s">
        <v>129</v>
      </c>
      <c r="T440" s="167" t="s">
        <v>159</v>
      </c>
      <c r="U440" s="167">
        <v>7.0000000000000007E-2</v>
      </c>
      <c r="V440" s="167">
        <f>ROUND(E440*U440,2)</f>
        <v>1.4</v>
      </c>
      <c r="W440" s="167"/>
      <c r="X440" s="167" t="s">
        <v>130</v>
      </c>
      <c r="Y440" s="162"/>
      <c r="Z440" s="162"/>
      <c r="AA440" s="162"/>
      <c r="AB440" s="162"/>
      <c r="AC440" s="162"/>
      <c r="AD440" s="162"/>
      <c r="AE440" s="162"/>
      <c r="AF440" s="162"/>
      <c r="AG440" s="162" t="s">
        <v>131</v>
      </c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  <c r="BA440" s="162"/>
      <c r="BB440" s="162"/>
      <c r="BC440" s="162"/>
      <c r="BD440" s="162"/>
      <c r="BE440" s="162"/>
      <c r="BF440" s="162"/>
      <c r="BG440" s="162"/>
      <c r="BH440" s="162"/>
    </row>
    <row r="441" spans="1:60" ht="20.399999999999999" outlineLevel="1" x14ac:dyDescent="0.25">
      <c r="A441" s="185">
        <v>172</v>
      </c>
      <c r="B441" s="186" t="s">
        <v>601</v>
      </c>
      <c r="C441" s="194" t="s">
        <v>602</v>
      </c>
      <c r="D441" s="187" t="s">
        <v>146</v>
      </c>
      <c r="E441" s="188">
        <v>25</v>
      </c>
      <c r="F441" s="189"/>
      <c r="G441" s="190">
        <f>ROUND(E441*F441,2)</f>
        <v>0</v>
      </c>
      <c r="H441" s="167">
        <v>24.99</v>
      </c>
      <c r="I441" s="167">
        <f>ROUND(E441*H441,2)</f>
        <v>624.75</v>
      </c>
      <c r="J441" s="167">
        <v>41.01</v>
      </c>
      <c r="K441" s="167">
        <f>ROUND(E441*J441,2)</f>
        <v>1025.25</v>
      </c>
      <c r="L441" s="167">
        <v>21</v>
      </c>
      <c r="M441" s="167">
        <f>G441*(1+L441/100)</f>
        <v>0</v>
      </c>
      <c r="N441" s="167">
        <v>2.1000000000000001E-4</v>
      </c>
      <c r="O441" s="167">
        <f>ROUND(E441*N441,2)</f>
        <v>0.01</v>
      </c>
      <c r="P441" s="167">
        <v>0</v>
      </c>
      <c r="Q441" s="167">
        <f>ROUND(E441*P441,2)</f>
        <v>0</v>
      </c>
      <c r="R441" s="167"/>
      <c r="S441" s="167" t="s">
        <v>129</v>
      </c>
      <c r="T441" s="167" t="s">
        <v>159</v>
      </c>
      <c r="U441" s="167">
        <v>7.0000000000000007E-2</v>
      </c>
      <c r="V441" s="167">
        <f>ROUND(E441*U441,2)</f>
        <v>1.75</v>
      </c>
      <c r="W441" s="167"/>
      <c r="X441" s="167" t="s">
        <v>130</v>
      </c>
      <c r="Y441" s="162"/>
      <c r="Z441" s="162"/>
      <c r="AA441" s="162"/>
      <c r="AB441" s="162"/>
      <c r="AC441" s="162"/>
      <c r="AD441" s="162"/>
      <c r="AE441" s="162"/>
      <c r="AF441" s="162"/>
      <c r="AG441" s="162" t="s">
        <v>131</v>
      </c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  <c r="BA441" s="162"/>
      <c r="BB441" s="162"/>
      <c r="BC441" s="162"/>
      <c r="BD441" s="162"/>
      <c r="BE441" s="162"/>
      <c r="BF441" s="162"/>
      <c r="BG441" s="162"/>
      <c r="BH441" s="162"/>
    </row>
    <row r="442" spans="1:60" outlineLevel="1" x14ac:dyDescent="0.25">
      <c r="A442" s="185">
        <v>173</v>
      </c>
      <c r="B442" s="186" t="s">
        <v>603</v>
      </c>
      <c r="C442" s="194" t="s">
        <v>604</v>
      </c>
      <c r="D442" s="187" t="s">
        <v>136</v>
      </c>
      <c r="E442" s="188">
        <v>8</v>
      </c>
      <c r="F442" s="189"/>
      <c r="G442" s="190">
        <f>ROUND(E442*F442,2)</f>
        <v>0</v>
      </c>
      <c r="H442" s="167">
        <v>0</v>
      </c>
      <c r="I442" s="167">
        <f>ROUND(E442*H442,2)</f>
        <v>0</v>
      </c>
      <c r="J442" s="167">
        <v>181</v>
      </c>
      <c r="K442" s="167">
        <f>ROUND(E442*J442,2)</f>
        <v>1448</v>
      </c>
      <c r="L442" s="167">
        <v>21</v>
      </c>
      <c r="M442" s="167">
        <f>G442*(1+L442/100)</f>
        <v>0</v>
      </c>
      <c r="N442" s="167">
        <v>0</v>
      </c>
      <c r="O442" s="167">
        <f>ROUND(E442*N442,2)</f>
        <v>0</v>
      </c>
      <c r="P442" s="167">
        <v>0</v>
      </c>
      <c r="Q442" s="167">
        <f>ROUND(E442*P442,2)</f>
        <v>0</v>
      </c>
      <c r="R442" s="167"/>
      <c r="S442" s="167" t="s">
        <v>129</v>
      </c>
      <c r="T442" s="167" t="s">
        <v>159</v>
      </c>
      <c r="U442" s="167">
        <v>0.33050000000000002</v>
      </c>
      <c r="V442" s="167">
        <f>ROUND(E442*U442,2)</f>
        <v>2.64</v>
      </c>
      <c r="W442" s="167"/>
      <c r="X442" s="167" t="s">
        <v>130</v>
      </c>
      <c r="Y442" s="162"/>
      <c r="Z442" s="162"/>
      <c r="AA442" s="162"/>
      <c r="AB442" s="162"/>
      <c r="AC442" s="162"/>
      <c r="AD442" s="162"/>
      <c r="AE442" s="162"/>
      <c r="AF442" s="162"/>
      <c r="AG442" s="162" t="s">
        <v>131</v>
      </c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  <c r="BA442" s="162"/>
      <c r="BB442" s="162"/>
      <c r="BC442" s="162"/>
      <c r="BD442" s="162"/>
      <c r="BE442" s="162"/>
      <c r="BF442" s="162"/>
      <c r="BG442" s="162"/>
      <c r="BH442" s="162"/>
    </row>
    <row r="443" spans="1:60" outlineLevel="1" x14ac:dyDescent="0.25">
      <c r="A443" s="185">
        <v>174</v>
      </c>
      <c r="B443" s="186" t="s">
        <v>605</v>
      </c>
      <c r="C443" s="194" t="s">
        <v>606</v>
      </c>
      <c r="D443" s="187" t="s">
        <v>278</v>
      </c>
      <c r="E443" s="188">
        <v>1</v>
      </c>
      <c r="F443" s="189"/>
      <c r="G443" s="190">
        <f>ROUND(E443*F443,2)</f>
        <v>0</v>
      </c>
      <c r="H443" s="167">
        <v>0</v>
      </c>
      <c r="I443" s="167">
        <f>ROUND(E443*H443,2)</f>
        <v>0</v>
      </c>
      <c r="J443" s="167">
        <v>1500</v>
      </c>
      <c r="K443" s="167">
        <f>ROUND(E443*J443,2)</f>
        <v>1500</v>
      </c>
      <c r="L443" s="167">
        <v>21</v>
      </c>
      <c r="M443" s="167">
        <f>G443*(1+L443/100)</f>
        <v>0</v>
      </c>
      <c r="N443" s="167">
        <v>0</v>
      </c>
      <c r="O443" s="167">
        <f>ROUND(E443*N443,2)</f>
        <v>0</v>
      </c>
      <c r="P443" s="167">
        <v>0</v>
      </c>
      <c r="Q443" s="167">
        <f>ROUND(E443*P443,2)</f>
        <v>0</v>
      </c>
      <c r="R443" s="167"/>
      <c r="S443" s="167" t="s">
        <v>158</v>
      </c>
      <c r="T443" s="167" t="s">
        <v>159</v>
      </c>
      <c r="U443" s="167">
        <v>0</v>
      </c>
      <c r="V443" s="167">
        <f>ROUND(E443*U443,2)</f>
        <v>0</v>
      </c>
      <c r="W443" s="167"/>
      <c r="X443" s="167" t="s">
        <v>130</v>
      </c>
      <c r="Y443" s="162"/>
      <c r="Z443" s="162"/>
      <c r="AA443" s="162"/>
      <c r="AB443" s="162"/>
      <c r="AC443" s="162"/>
      <c r="AD443" s="162"/>
      <c r="AE443" s="162"/>
      <c r="AF443" s="162"/>
      <c r="AG443" s="162" t="s">
        <v>131</v>
      </c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  <c r="BA443" s="162"/>
      <c r="BB443" s="162"/>
      <c r="BC443" s="162"/>
      <c r="BD443" s="162"/>
      <c r="BE443" s="162"/>
      <c r="BF443" s="162"/>
      <c r="BG443" s="162"/>
      <c r="BH443" s="162"/>
    </row>
    <row r="444" spans="1:60" outlineLevel="1" x14ac:dyDescent="0.25">
      <c r="A444" s="185">
        <v>175</v>
      </c>
      <c r="B444" s="186" t="s">
        <v>607</v>
      </c>
      <c r="C444" s="194" t="s">
        <v>608</v>
      </c>
      <c r="D444" s="187" t="s">
        <v>291</v>
      </c>
      <c r="E444" s="188">
        <v>1</v>
      </c>
      <c r="F444" s="189"/>
      <c r="G444" s="190">
        <f>ROUND(E444*F444,2)</f>
        <v>0</v>
      </c>
      <c r="H444" s="167">
        <v>0</v>
      </c>
      <c r="I444" s="167">
        <f>ROUND(E444*H444,2)</f>
        <v>0</v>
      </c>
      <c r="J444" s="167">
        <v>518</v>
      </c>
      <c r="K444" s="167">
        <f>ROUND(E444*J444,2)</f>
        <v>518</v>
      </c>
      <c r="L444" s="167">
        <v>21</v>
      </c>
      <c r="M444" s="167">
        <f>G444*(1+L444/100)</f>
        <v>0</v>
      </c>
      <c r="N444" s="167">
        <v>0</v>
      </c>
      <c r="O444" s="167">
        <f>ROUND(E444*N444,2)</f>
        <v>0</v>
      </c>
      <c r="P444" s="167">
        <v>0</v>
      </c>
      <c r="Q444" s="167">
        <f>ROUND(E444*P444,2)</f>
        <v>0</v>
      </c>
      <c r="R444" s="167"/>
      <c r="S444" s="167" t="s">
        <v>158</v>
      </c>
      <c r="T444" s="167" t="s">
        <v>159</v>
      </c>
      <c r="U444" s="167">
        <v>0</v>
      </c>
      <c r="V444" s="167">
        <f>ROUND(E444*U444,2)</f>
        <v>0</v>
      </c>
      <c r="W444" s="167"/>
      <c r="X444" s="167" t="s">
        <v>130</v>
      </c>
      <c r="Y444" s="162"/>
      <c r="Z444" s="162"/>
      <c r="AA444" s="162"/>
      <c r="AB444" s="162"/>
      <c r="AC444" s="162"/>
      <c r="AD444" s="162"/>
      <c r="AE444" s="162"/>
      <c r="AF444" s="162"/>
      <c r="AG444" s="162" t="s">
        <v>131</v>
      </c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  <c r="BA444" s="162"/>
      <c r="BB444" s="162"/>
      <c r="BC444" s="162"/>
      <c r="BD444" s="162"/>
      <c r="BE444" s="162"/>
      <c r="BF444" s="162"/>
      <c r="BG444" s="162"/>
      <c r="BH444" s="162"/>
    </row>
    <row r="445" spans="1:60" outlineLevel="1" x14ac:dyDescent="0.25">
      <c r="A445" s="185">
        <v>176</v>
      </c>
      <c r="B445" s="186" t="s">
        <v>609</v>
      </c>
      <c r="C445" s="194" t="s">
        <v>610</v>
      </c>
      <c r="D445" s="187" t="s">
        <v>291</v>
      </c>
      <c r="E445" s="188">
        <v>1</v>
      </c>
      <c r="F445" s="189"/>
      <c r="G445" s="190">
        <f>ROUND(E445*F445,2)</f>
        <v>0</v>
      </c>
      <c r="H445" s="167">
        <v>0</v>
      </c>
      <c r="I445" s="167">
        <f>ROUND(E445*H445,2)</f>
        <v>0</v>
      </c>
      <c r="J445" s="167">
        <v>350</v>
      </c>
      <c r="K445" s="167">
        <f>ROUND(E445*J445,2)</f>
        <v>350</v>
      </c>
      <c r="L445" s="167">
        <v>21</v>
      </c>
      <c r="M445" s="167">
        <f>G445*(1+L445/100)</f>
        <v>0</v>
      </c>
      <c r="N445" s="167">
        <v>0</v>
      </c>
      <c r="O445" s="167">
        <f>ROUND(E445*N445,2)</f>
        <v>0</v>
      </c>
      <c r="P445" s="167">
        <v>0</v>
      </c>
      <c r="Q445" s="167">
        <f>ROUND(E445*P445,2)</f>
        <v>0</v>
      </c>
      <c r="R445" s="167"/>
      <c r="S445" s="167" t="s">
        <v>158</v>
      </c>
      <c r="T445" s="167" t="s">
        <v>159</v>
      </c>
      <c r="U445" s="167">
        <v>0</v>
      </c>
      <c r="V445" s="167">
        <f>ROUND(E445*U445,2)</f>
        <v>0</v>
      </c>
      <c r="W445" s="167"/>
      <c r="X445" s="167" t="s">
        <v>130</v>
      </c>
      <c r="Y445" s="162"/>
      <c r="Z445" s="162"/>
      <c r="AA445" s="162"/>
      <c r="AB445" s="162"/>
      <c r="AC445" s="162"/>
      <c r="AD445" s="162"/>
      <c r="AE445" s="162"/>
      <c r="AF445" s="162"/>
      <c r="AG445" s="162" t="s">
        <v>131</v>
      </c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  <c r="BA445" s="162"/>
      <c r="BB445" s="162"/>
      <c r="BC445" s="162"/>
      <c r="BD445" s="162"/>
      <c r="BE445" s="162"/>
      <c r="BF445" s="162"/>
      <c r="BG445" s="162"/>
      <c r="BH445" s="162"/>
    </row>
    <row r="446" spans="1:60" outlineLevel="1" x14ac:dyDescent="0.25">
      <c r="A446" s="185">
        <v>177</v>
      </c>
      <c r="B446" s="186" t="s">
        <v>611</v>
      </c>
      <c r="C446" s="194" t="s">
        <v>612</v>
      </c>
      <c r="D446" s="187" t="s">
        <v>146</v>
      </c>
      <c r="E446" s="188">
        <v>6</v>
      </c>
      <c r="F446" s="189"/>
      <c r="G446" s="190">
        <f>ROUND(E446*F446,2)</f>
        <v>0</v>
      </c>
      <c r="H446" s="167">
        <v>16</v>
      </c>
      <c r="I446" s="167">
        <f>ROUND(E446*H446,2)</f>
        <v>96</v>
      </c>
      <c r="J446" s="167">
        <v>0</v>
      </c>
      <c r="K446" s="167">
        <f>ROUND(E446*J446,2)</f>
        <v>0</v>
      </c>
      <c r="L446" s="167">
        <v>21</v>
      </c>
      <c r="M446" s="167">
        <f>G446*(1+L446/100)</f>
        <v>0</v>
      </c>
      <c r="N446" s="167">
        <v>8.0000000000000007E-5</v>
      </c>
      <c r="O446" s="167">
        <f>ROUND(E446*N446,2)</f>
        <v>0</v>
      </c>
      <c r="P446" s="167">
        <v>0</v>
      </c>
      <c r="Q446" s="167">
        <f>ROUND(E446*P446,2)</f>
        <v>0</v>
      </c>
      <c r="R446" s="167" t="s">
        <v>164</v>
      </c>
      <c r="S446" s="167" t="s">
        <v>129</v>
      </c>
      <c r="T446" s="167" t="s">
        <v>159</v>
      </c>
      <c r="U446" s="167">
        <v>0</v>
      </c>
      <c r="V446" s="167">
        <f>ROUND(E446*U446,2)</f>
        <v>0</v>
      </c>
      <c r="W446" s="167"/>
      <c r="X446" s="167" t="s">
        <v>160</v>
      </c>
      <c r="Y446" s="162"/>
      <c r="Z446" s="162"/>
      <c r="AA446" s="162"/>
      <c r="AB446" s="162"/>
      <c r="AC446" s="162"/>
      <c r="AD446" s="162"/>
      <c r="AE446" s="162"/>
      <c r="AF446" s="162"/>
      <c r="AG446" s="162" t="s">
        <v>161</v>
      </c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  <c r="BA446" s="162"/>
      <c r="BB446" s="162"/>
      <c r="BC446" s="162"/>
      <c r="BD446" s="162"/>
      <c r="BE446" s="162"/>
      <c r="BF446" s="162"/>
      <c r="BG446" s="162"/>
      <c r="BH446" s="162"/>
    </row>
    <row r="447" spans="1:60" outlineLevel="1" x14ac:dyDescent="0.25">
      <c r="A447" s="185">
        <v>178</v>
      </c>
      <c r="B447" s="186" t="s">
        <v>613</v>
      </c>
      <c r="C447" s="194" t="s">
        <v>614</v>
      </c>
      <c r="D447" s="187" t="s">
        <v>146</v>
      </c>
      <c r="E447" s="188">
        <v>0.2</v>
      </c>
      <c r="F447" s="189"/>
      <c r="G447" s="190">
        <f>ROUND(E447*F447,2)</f>
        <v>0</v>
      </c>
      <c r="H447" s="167">
        <v>17</v>
      </c>
      <c r="I447" s="167">
        <f>ROUND(E447*H447,2)</f>
        <v>3.4</v>
      </c>
      <c r="J447" s="167">
        <v>0</v>
      </c>
      <c r="K447" s="167">
        <f>ROUND(E447*J447,2)</f>
        <v>0</v>
      </c>
      <c r="L447" s="167">
        <v>21</v>
      </c>
      <c r="M447" s="167">
        <f>G447*(1+L447/100)</f>
        <v>0</v>
      </c>
      <c r="N447" s="167">
        <v>6.0000000000000002E-5</v>
      </c>
      <c r="O447" s="167">
        <f>ROUND(E447*N447,2)</f>
        <v>0</v>
      </c>
      <c r="P447" s="167">
        <v>0</v>
      </c>
      <c r="Q447" s="167">
        <f>ROUND(E447*P447,2)</f>
        <v>0</v>
      </c>
      <c r="R447" s="167" t="s">
        <v>164</v>
      </c>
      <c r="S447" s="167" t="s">
        <v>129</v>
      </c>
      <c r="T447" s="167" t="s">
        <v>159</v>
      </c>
      <c r="U447" s="167">
        <v>0</v>
      </c>
      <c r="V447" s="167">
        <f>ROUND(E447*U447,2)</f>
        <v>0</v>
      </c>
      <c r="W447" s="167"/>
      <c r="X447" s="167" t="s">
        <v>160</v>
      </c>
      <c r="Y447" s="162"/>
      <c r="Z447" s="162"/>
      <c r="AA447" s="162"/>
      <c r="AB447" s="162"/>
      <c r="AC447" s="162"/>
      <c r="AD447" s="162"/>
      <c r="AE447" s="162"/>
      <c r="AF447" s="162"/>
      <c r="AG447" s="162" t="s">
        <v>161</v>
      </c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  <c r="BA447" s="162"/>
      <c r="BB447" s="162"/>
      <c r="BC447" s="162"/>
      <c r="BD447" s="162"/>
      <c r="BE447" s="162"/>
      <c r="BF447" s="162"/>
      <c r="BG447" s="162"/>
      <c r="BH447" s="162"/>
    </row>
    <row r="448" spans="1:60" outlineLevel="1" x14ac:dyDescent="0.25">
      <c r="A448" s="185">
        <v>179</v>
      </c>
      <c r="B448" s="186" t="s">
        <v>615</v>
      </c>
      <c r="C448" s="194" t="s">
        <v>616</v>
      </c>
      <c r="D448" s="187" t="s">
        <v>136</v>
      </c>
      <c r="E448" s="188">
        <v>2</v>
      </c>
      <c r="F448" s="189"/>
      <c r="G448" s="190">
        <f>ROUND(E448*F448,2)</f>
        <v>0</v>
      </c>
      <c r="H448" s="167">
        <v>152</v>
      </c>
      <c r="I448" s="167">
        <f>ROUND(E448*H448,2)</f>
        <v>304</v>
      </c>
      <c r="J448" s="167">
        <v>0</v>
      </c>
      <c r="K448" s="167">
        <f>ROUND(E448*J448,2)</f>
        <v>0</v>
      </c>
      <c r="L448" s="167">
        <v>21</v>
      </c>
      <c r="M448" s="167">
        <f>G448*(1+L448/100)</f>
        <v>0</v>
      </c>
      <c r="N448" s="167">
        <v>1.0000000000000001E-5</v>
      </c>
      <c r="O448" s="167">
        <f>ROUND(E448*N448,2)</f>
        <v>0</v>
      </c>
      <c r="P448" s="167">
        <v>0</v>
      </c>
      <c r="Q448" s="167">
        <f>ROUND(E448*P448,2)</f>
        <v>0</v>
      </c>
      <c r="R448" s="167" t="s">
        <v>164</v>
      </c>
      <c r="S448" s="167" t="s">
        <v>129</v>
      </c>
      <c r="T448" s="167" t="s">
        <v>159</v>
      </c>
      <c r="U448" s="167">
        <v>0</v>
      </c>
      <c r="V448" s="167">
        <f>ROUND(E448*U448,2)</f>
        <v>0</v>
      </c>
      <c r="W448" s="167"/>
      <c r="X448" s="167" t="s">
        <v>160</v>
      </c>
      <c r="Y448" s="162"/>
      <c r="Z448" s="162"/>
      <c r="AA448" s="162"/>
      <c r="AB448" s="162"/>
      <c r="AC448" s="162"/>
      <c r="AD448" s="162"/>
      <c r="AE448" s="162"/>
      <c r="AF448" s="162"/>
      <c r="AG448" s="162" t="s">
        <v>161</v>
      </c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  <c r="BA448" s="162"/>
      <c r="BB448" s="162"/>
      <c r="BC448" s="162"/>
      <c r="BD448" s="162"/>
      <c r="BE448" s="162"/>
      <c r="BF448" s="162"/>
      <c r="BG448" s="162"/>
      <c r="BH448" s="162"/>
    </row>
    <row r="449" spans="1:60" outlineLevel="1" x14ac:dyDescent="0.25">
      <c r="A449" s="185">
        <v>180</v>
      </c>
      <c r="B449" s="186" t="s">
        <v>617</v>
      </c>
      <c r="C449" s="194" t="s">
        <v>618</v>
      </c>
      <c r="D449" s="187" t="s">
        <v>136</v>
      </c>
      <c r="E449" s="188">
        <v>2</v>
      </c>
      <c r="F449" s="189"/>
      <c r="G449" s="190">
        <f>ROUND(E449*F449,2)</f>
        <v>0</v>
      </c>
      <c r="H449" s="167">
        <v>54</v>
      </c>
      <c r="I449" s="167">
        <f>ROUND(E449*H449,2)</f>
        <v>108</v>
      </c>
      <c r="J449" s="167">
        <v>0</v>
      </c>
      <c r="K449" s="167">
        <f>ROUND(E449*J449,2)</f>
        <v>0</v>
      </c>
      <c r="L449" s="167">
        <v>21</v>
      </c>
      <c r="M449" s="167">
        <f>G449*(1+L449/100)</f>
        <v>0</v>
      </c>
      <c r="N449" s="167">
        <v>1.0000000000000001E-5</v>
      </c>
      <c r="O449" s="167">
        <f>ROUND(E449*N449,2)</f>
        <v>0</v>
      </c>
      <c r="P449" s="167">
        <v>0</v>
      </c>
      <c r="Q449" s="167">
        <f>ROUND(E449*P449,2)</f>
        <v>0</v>
      </c>
      <c r="R449" s="167" t="s">
        <v>164</v>
      </c>
      <c r="S449" s="167" t="s">
        <v>129</v>
      </c>
      <c r="T449" s="167" t="s">
        <v>159</v>
      </c>
      <c r="U449" s="167">
        <v>0</v>
      </c>
      <c r="V449" s="167">
        <f>ROUND(E449*U449,2)</f>
        <v>0</v>
      </c>
      <c r="W449" s="167"/>
      <c r="X449" s="167" t="s">
        <v>160</v>
      </c>
      <c r="Y449" s="162"/>
      <c r="Z449" s="162"/>
      <c r="AA449" s="162"/>
      <c r="AB449" s="162"/>
      <c r="AC449" s="162"/>
      <c r="AD449" s="162"/>
      <c r="AE449" s="162"/>
      <c r="AF449" s="162"/>
      <c r="AG449" s="162" t="s">
        <v>161</v>
      </c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  <c r="BA449" s="162"/>
      <c r="BB449" s="162"/>
      <c r="BC449" s="162"/>
      <c r="BD449" s="162"/>
      <c r="BE449" s="162"/>
      <c r="BF449" s="162"/>
      <c r="BG449" s="162"/>
      <c r="BH449" s="162"/>
    </row>
    <row r="450" spans="1:60" outlineLevel="1" x14ac:dyDescent="0.25">
      <c r="A450" s="185">
        <v>181</v>
      </c>
      <c r="B450" s="186" t="s">
        <v>619</v>
      </c>
      <c r="C450" s="194" t="s">
        <v>620</v>
      </c>
      <c r="D450" s="187" t="s">
        <v>136</v>
      </c>
      <c r="E450" s="188">
        <v>2</v>
      </c>
      <c r="F450" s="189"/>
      <c r="G450" s="190">
        <f>ROUND(E450*F450,2)</f>
        <v>0</v>
      </c>
      <c r="H450" s="167">
        <v>34</v>
      </c>
      <c r="I450" s="167">
        <f>ROUND(E450*H450,2)</f>
        <v>68</v>
      </c>
      <c r="J450" s="167">
        <v>0</v>
      </c>
      <c r="K450" s="167">
        <f>ROUND(E450*J450,2)</f>
        <v>0</v>
      </c>
      <c r="L450" s="167">
        <v>21</v>
      </c>
      <c r="M450" s="167">
        <f>G450*(1+L450/100)</f>
        <v>0</v>
      </c>
      <c r="N450" s="167">
        <v>5.0000000000000002E-5</v>
      </c>
      <c r="O450" s="167">
        <f>ROUND(E450*N450,2)</f>
        <v>0</v>
      </c>
      <c r="P450" s="167">
        <v>0</v>
      </c>
      <c r="Q450" s="167">
        <f>ROUND(E450*P450,2)</f>
        <v>0</v>
      </c>
      <c r="R450" s="167" t="s">
        <v>164</v>
      </c>
      <c r="S450" s="167" t="s">
        <v>129</v>
      </c>
      <c r="T450" s="167" t="s">
        <v>159</v>
      </c>
      <c r="U450" s="167">
        <v>0</v>
      </c>
      <c r="V450" s="167">
        <f>ROUND(E450*U450,2)</f>
        <v>0</v>
      </c>
      <c r="W450" s="167"/>
      <c r="X450" s="167" t="s">
        <v>160</v>
      </c>
      <c r="Y450" s="162"/>
      <c r="Z450" s="162"/>
      <c r="AA450" s="162"/>
      <c r="AB450" s="162"/>
      <c r="AC450" s="162"/>
      <c r="AD450" s="162"/>
      <c r="AE450" s="162"/>
      <c r="AF450" s="162"/>
      <c r="AG450" s="162" t="s">
        <v>161</v>
      </c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  <c r="BA450" s="162"/>
      <c r="BB450" s="162"/>
      <c r="BC450" s="162"/>
      <c r="BD450" s="162"/>
      <c r="BE450" s="162"/>
      <c r="BF450" s="162"/>
      <c r="BG450" s="162"/>
      <c r="BH450" s="162"/>
    </row>
    <row r="451" spans="1:60" outlineLevel="1" x14ac:dyDescent="0.25">
      <c r="A451" s="185">
        <v>182</v>
      </c>
      <c r="B451" s="186" t="s">
        <v>621</v>
      </c>
      <c r="C451" s="194" t="s">
        <v>622</v>
      </c>
      <c r="D451" s="187" t="s">
        <v>136</v>
      </c>
      <c r="E451" s="188">
        <v>8</v>
      </c>
      <c r="F451" s="189"/>
      <c r="G451" s="190">
        <f>ROUND(E451*F451,2)</f>
        <v>0</v>
      </c>
      <c r="H451" s="167">
        <v>14</v>
      </c>
      <c r="I451" s="167">
        <f>ROUND(E451*H451,2)</f>
        <v>112</v>
      </c>
      <c r="J451" s="167">
        <v>0</v>
      </c>
      <c r="K451" s="167">
        <f>ROUND(E451*J451,2)</f>
        <v>0</v>
      </c>
      <c r="L451" s="167">
        <v>21</v>
      </c>
      <c r="M451" s="167">
        <f>G451*(1+L451/100)</f>
        <v>0</v>
      </c>
      <c r="N451" s="167">
        <v>4.0000000000000003E-5</v>
      </c>
      <c r="O451" s="167">
        <f>ROUND(E451*N451,2)</f>
        <v>0</v>
      </c>
      <c r="P451" s="167">
        <v>0</v>
      </c>
      <c r="Q451" s="167">
        <f>ROUND(E451*P451,2)</f>
        <v>0</v>
      </c>
      <c r="R451" s="167" t="s">
        <v>164</v>
      </c>
      <c r="S451" s="167" t="s">
        <v>129</v>
      </c>
      <c r="T451" s="167" t="s">
        <v>159</v>
      </c>
      <c r="U451" s="167">
        <v>0</v>
      </c>
      <c r="V451" s="167">
        <f>ROUND(E451*U451,2)</f>
        <v>0</v>
      </c>
      <c r="W451" s="167"/>
      <c r="X451" s="167" t="s">
        <v>160</v>
      </c>
      <c r="Y451" s="162"/>
      <c r="Z451" s="162"/>
      <c r="AA451" s="162"/>
      <c r="AB451" s="162"/>
      <c r="AC451" s="162"/>
      <c r="AD451" s="162"/>
      <c r="AE451" s="162"/>
      <c r="AF451" s="162"/>
      <c r="AG451" s="162" t="s">
        <v>161</v>
      </c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  <c r="BA451" s="162"/>
      <c r="BB451" s="162"/>
      <c r="BC451" s="162"/>
      <c r="BD451" s="162"/>
      <c r="BE451" s="162"/>
      <c r="BF451" s="162"/>
      <c r="BG451" s="162"/>
      <c r="BH451" s="162"/>
    </row>
    <row r="452" spans="1:60" outlineLevel="1" x14ac:dyDescent="0.25">
      <c r="A452" s="185">
        <v>183</v>
      </c>
      <c r="B452" s="186" t="s">
        <v>623</v>
      </c>
      <c r="C452" s="194" t="s">
        <v>624</v>
      </c>
      <c r="D452" s="187" t="s">
        <v>136</v>
      </c>
      <c r="E452" s="188">
        <v>4</v>
      </c>
      <c r="F452" s="189"/>
      <c r="G452" s="190">
        <f>ROUND(E452*F452,2)</f>
        <v>0</v>
      </c>
      <c r="H452" s="167">
        <v>850</v>
      </c>
      <c r="I452" s="167">
        <f>ROUND(E452*H452,2)</f>
        <v>3400</v>
      </c>
      <c r="J452" s="167">
        <v>0</v>
      </c>
      <c r="K452" s="167">
        <f>ROUND(E452*J452,2)</f>
        <v>0</v>
      </c>
      <c r="L452" s="167">
        <v>21</v>
      </c>
      <c r="M452" s="167">
        <f>G452*(1+L452/100)</f>
        <v>0</v>
      </c>
      <c r="N452" s="167">
        <v>4.0000000000000001E-3</v>
      </c>
      <c r="O452" s="167">
        <f>ROUND(E452*N452,2)</f>
        <v>0.02</v>
      </c>
      <c r="P452" s="167">
        <v>0</v>
      </c>
      <c r="Q452" s="167">
        <f>ROUND(E452*P452,2)</f>
        <v>0</v>
      </c>
      <c r="R452" s="167" t="s">
        <v>164</v>
      </c>
      <c r="S452" s="167" t="s">
        <v>129</v>
      </c>
      <c r="T452" s="167" t="s">
        <v>159</v>
      </c>
      <c r="U452" s="167">
        <v>0</v>
      </c>
      <c r="V452" s="167">
        <f>ROUND(E452*U452,2)</f>
        <v>0</v>
      </c>
      <c r="W452" s="167"/>
      <c r="X452" s="167" t="s">
        <v>160</v>
      </c>
      <c r="Y452" s="162"/>
      <c r="Z452" s="162"/>
      <c r="AA452" s="162"/>
      <c r="AB452" s="162"/>
      <c r="AC452" s="162"/>
      <c r="AD452" s="162"/>
      <c r="AE452" s="162"/>
      <c r="AF452" s="162"/>
      <c r="AG452" s="162" t="s">
        <v>161</v>
      </c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  <c r="BA452" s="162"/>
      <c r="BB452" s="162"/>
      <c r="BC452" s="162"/>
      <c r="BD452" s="162"/>
      <c r="BE452" s="162"/>
      <c r="BF452" s="162"/>
      <c r="BG452" s="162"/>
      <c r="BH452" s="162"/>
    </row>
    <row r="453" spans="1:60" outlineLevel="1" x14ac:dyDescent="0.25">
      <c r="A453" s="185">
        <v>184</v>
      </c>
      <c r="B453" s="186" t="s">
        <v>625</v>
      </c>
      <c r="C453" s="194" t="s">
        <v>626</v>
      </c>
      <c r="D453" s="187" t="s">
        <v>136</v>
      </c>
      <c r="E453" s="188">
        <v>2</v>
      </c>
      <c r="F453" s="189"/>
      <c r="G453" s="190">
        <f>ROUND(E453*F453,2)</f>
        <v>0</v>
      </c>
      <c r="H453" s="167">
        <v>1210</v>
      </c>
      <c r="I453" s="167">
        <f>ROUND(E453*H453,2)</f>
        <v>2420</v>
      </c>
      <c r="J453" s="167">
        <v>0</v>
      </c>
      <c r="K453" s="167">
        <f>ROUND(E453*J453,2)</f>
        <v>0</v>
      </c>
      <c r="L453" s="167">
        <v>21</v>
      </c>
      <c r="M453" s="167">
        <f>G453*(1+L453/100)</f>
        <v>0</v>
      </c>
      <c r="N453" s="167">
        <v>4.0000000000000001E-3</v>
      </c>
      <c r="O453" s="167">
        <f>ROUND(E453*N453,2)</f>
        <v>0.01</v>
      </c>
      <c r="P453" s="167">
        <v>0</v>
      </c>
      <c r="Q453" s="167">
        <f>ROUND(E453*P453,2)</f>
        <v>0</v>
      </c>
      <c r="R453" s="167"/>
      <c r="S453" s="167" t="s">
        <v>158</v>
      </c>
      <c r="T453" s="167" t="s">
        <v>159</v>
      </c>
      <c r="U453" s="167">
        <v>0</v>
      </c>
      <c r="V453" s="167">
        <f>ROUND(E453*U453,2)</f>
        <v>0</v>
      </c>
      <c r="W453" s="167"/>
      <c r="X453" s="167" t="s">
        <v>160</v>
      </c>
      <c r="Y453" s="162"/>
      <c r="Z453" s="162"/>
      <c r="AA453" s="162"/>
      <c r="AB453" s="162"/>
      <c r="AC453" s="162"/>
      <c r="AD453" s="162"/>
      <c r="AE453" s="162"/>
      <c r="AF453" s="162"/>
      <c r="AG453" s="162" t="s">
        <v>161</v>
      </c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  <c r="BA453" s="162"/>
      <c r="BB453" s="162"/>
      <c r="BC453" s="162"/>
      <c r="BD453" s="162"/>
      <c r="BE453" s="162"/>
      <c r="BF453" s="162"/>
      <c r="BG453" s="162"/>
      <c r="BH453" s="162"/>
    </row>
    <row r="454" spans="1:60" outlineLevel="1" x14ac:dyDescent="0.25">
      <c r="A454" s="185">
        <v>185</v>
      </c>
      <c r="B454" s="186" t="s">
        <v>627</v>
      </c>
      <c r="C454" s="194" t="s">
        <v>628</v>
      </c>
      <c r="D454" s="187" t="s">
        <v>136</v>
      </c>
      <c r="E454" s="188">
        <v>1</v>
      </c>
      <c r="F454" s="189"/>
      <c r="G454" s="190">
        <f>ROUND(E454*F454,2)</f>
        <v>0</v>
      </c>
      <c r="H454" s="167">
        <v>187</v>
      </c>
      <c r="I454" s="167">
        <f>ROUND(E454*H454,2)</f>
        <v>187</v>
      </c>
      <c r="J454" s="167">
        <v>0</v>
      </c>
      <c r="K454" s="167">
        <f>ROUND(E454*J454,2)</f>
        <v>0</v>
      </c>
      <c r="L454" s="167">
        <v>21</v>
      </c>
      <c r="M454" s="167">
        <f>G454*(1+L454/100)</f>
        <v>0</v>
      </c>
      <c r="N454" s="167">
        <v>1.8000000000000001E-4</v>
      </c>
      <c r="O454" s="167">
        <f>ROUND(E454*N454,2)</f>
        <v>0</v>
      </c>
      <c r="P454" s="167">
        <v>0</v>
      </c>
      <c r="Q454" s="167">
        <f>ROUND(E454*P454,2)</f>
        <v>0</v>
      </c>
      <c r="R454" s="167" t="s">
        <v>164</v>
      </c>
      <c r="S454" s="167" t="s">
        <v>129</v>
      </c>
      <c r="T454" s="167" t="s">
        <v>159</v>
      </c>
      <c r="U454" s="167">
        <v>0</v>
      </c>
      <c r="V454" s="167">
        <f>ROUND(E454*U454,2)</f>
        <v>0</v>
      </c>
      <c r="W454" s="167"/>
      <c r="X454" s="167" t="s">
        <v>160</v>
      </c>
      <c r="Y454" s="162"/>
      <c r="Z454" s="162"/>
      <c r="AA454" s="162"/>
      <c r="AB454" s="162"/>
      <c r="AC454" s="162"/>
      <c r="AD454" s="162"/>
      <c r="AE454" s="162"/>
      <c r="AF454" s="162"/>
      <c r="AG454" s="162" t="s">
        <v>161</v>
      </c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  <c r="BA454" s="162"/>
      <c r="BB454" s="162"/>
      <c r="BC454" s="162"/>
      <c r="BD454" s="162"/>
      <c r="BE454" s="162"/>
      <c r="BF454" s="162"/>
      <c r="BG454" s="162"/>
      <c r="BH454" s="162"/>
    </row>
    <row r="455" spans="1:60" outlineLevel="1" x14ac:dyDescent="0.25">
      <c r="A455" s="185">
        <v>186</v>
      </c>
      <c r="B455" s="186" t="s">
        <v>629</v>
      </c>
      <c r="C455" s="194" t="s">
        <v>630</v>
      </c>
      <c r="D455" s="187" t="s">
        <v>136</v>
      </c>
      <c r="E455" s="188">
        <v>1</v>
      </c>
      <c r="F455" s="189"/>
      <c r="G455" s="190">
        <f>ROUND(E455*F455,2)</f>
        <v>0</v>
      </c>
      <c r="H455" s="167">
        <v>223</v>
      </c>
      <c r="I455" s="167">
        <f>ROUND(E455*H455,2)</f>
        <v>223</v>
      </c>
      <c r="J455" s="167">
        <v>0</v>
      </c>
      <c r="K455" s="167">
        <f>ROUND(E455*J455,2)</f>
        <v>0</v>
      </c>
      <c r="L455" s="167">
        <v>21</v>
      </c>
      <c r="M455" s="167">
        <f>G455*(1+L455/100)</f>
        <v>0</v>
      </c>
      <c r="N455" s="167">
        <v>1.8000000000000001E-4</v>
      </c>
      <c r="O455" s="167">
        <f>ROUND(E455*N455,2)</f>
        <v>0</v>
      </c>
      <c r="P455" s="167">
        <v>0</v>
      </c>
      <c r="Q455" s="167">
        <f>ROUND(E455*P455,2)</f>
        <v>0</v>
      </c>
      <c r="R455" s="167" t="s">
        <v>164</v>
      </c>
      <c r="S455" s="167" t="s">
        <v>129</v>
      </c>
      <c r="T455" s="167" t="s">
        <v>159</v>
      </c>
      <c r="U455" s="167">
        <v>0</v>
      </c>
      <c r="V455" s="167">
        <f>ROUND(E455*U455,2)</f>
        <v>0</v>
      </c>
      <c r="W455" s="167"/>
      <c r="X455" s="167" t="s">
        <v>160</v>
      </c>
      <c r="Y455" s="162"/>
      <c r="Z455" s="162"/>
      <c r="AA455" s="162"/>
      <c r="AB455" s="162"/>
      <c r="AC455" s="162"/>
      <c r="AD455" s="162"/>
      <c r="AE455" s="162"/>
      <c r="AF455" s="162"/>
      <c r="AG455" s="162" t="s">
        <v>161</v>
      </c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  <c r="BA455" s="162"/>
      <c r="BB455" s="162"/>
      <c r="BC455" s="162"/>
      <c r="BD455" s="162"/>
      <c r="BE455" s="162"/>
      <c r="BF455" s="162"/>
      <c r="BG455" s="162"/>
      <c r="BH455" s="162"/>
    </row>
    <row r="456" spans="1:60" outlineLevel="1" x14ac:dyDescent="0.25">
      <c r="A456" s="185">
        <v>187</v>
      </c>
      <c r="B456" s="186" t="s">
        <v>631</v>
      </c>
      <c r="C456" s="194" t="s">
        <v>632</v>
      </c>
      <c r="D456" s="187" t="s">
        <v>633</v>
      </c>
      <c r="E456" s="188">
        <v>5</v>
      </c>
      <c r="F456" s="189"/>
      <c r="G456" s="190">
        <f>ROUND(E456*F456,2)</f>
        <v>0</v>
      </c>
      <c r="H456" s="167">
        <v>12</v>
      </c>
      <c r="I456" s="167">
        <f>ROUND(E456*H456,2)</f>
        <v>60</v>
      </c>
      <c r="J456" s="167">
        <v>0</v>
      </c>
      <c r="K456" s="167">
        <f>ROUND(E456*J456,2)</f>
        <v>0</v>
      </c>
      <c r="L456" s="167">
        <v>21</v>
      </c>
      <c r="M456" s="167">
        <f>G456*(1+L456/100)</f>
        <v>0</v>
      </c>
      <c r="N456" s="167">
        <v>1</v>
      </c>
      <c r="O456" s="167">
        <f>ROUND(E456*N456,2)</f>
        <v>5</v>
      </c>
      <c r="P456" s="167">
        <v>0</v>
      </c>
      <c r="Q456" s="167">
        <f>ROUND(E456*P456,2)</f>
        <v>0</v>
      </c>
      <c r="R456" s="167" t="s">
        <v>164</v>
      </c>
      <c r="S456" s="167" t="s">
        <v>129</v>
      </c>
      <c r="T456" s="167" t="s">
        <v>159</v>
      </c>
      <c r="U456" s="167">
        <v>0</v>
      </c>
      <c r="V456" s="167">
        <f>ROUND(E456*U456,2)</f>
        <v>0</v>
      </c>
      <c r="W456" s="167"/>
      <c r="X456" s="167" t="s">
        <v>160</v>
      </c>
      <c r="Y456" s="162"/>
      <c r="Z456" s="162"/>
      <c r="AA456" s="162"/>
      <c r="AB456" s="162"/>
      <c r="AC456" s="162"/>
      <c r="AD456" s="162"/>
      <c r="AE456" s="162"/>
      <c r="AF456" s="162"/>
      <c r="AG456" s="162" t="s">
        <v>161</v>
      </c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  <c r="BA456" s="162"/>
      <c r="BB456" s="162"/>
      <c r="BC456" s="162"/>
      <c r="BD456" s="162"/>
      <c r="BE456" s="162"/>
      <c r="BF456" s="162"/>
      <c r="BG456" s="162"/>
      <c r="BH456" s="162"/>
    </row>
    <row r="457" spans="1:60" outlineLevel="1" x14ac:dyDescent="0.25">
      <c r="A457" s="185">
        <v>188</v>
      </c>
      <c r="B457" s="186" t="s">
        <v>634</v>
      </c>
      <c r="C457" s="194" t="s">
        <v>635</v>
      </c>
      <c r="D457" s="187" t="s">
        <v>136</v>
      </c>
      <c r="E457" s="188">
        <v>9</v>
      </c>
      <c r="F457" s="189"/>
      <c r="G457" s="190">
        <f>ROUND(E457*F457,2)</f>
        <v>0</v>
      </c>
      <c r="H457" s="167">
        <v>0</v>
      </c>
      <c r="I457" s="167">
        <f>ROUND(E457*H457,2)</f>
        <v>0</v>
      </c>
      <c r="J457" s="167">
        <v>167</v>
      </c>
      <c r="K457" s="167">
        <f>ROUND(E457*J457,2)</f>
        <v>1503</v>
      </c>
      <c r="L457" s="167">
        <v>21</v>
      </c>
      <c r="M457" s="167">
        <f>G457*(1+L457/100)</f>
        <v>0</v>
      </c>
      <c r="N457" s="167">
        <v>0</v>
      </c>
      <c r="O457" s="167">
        <f>ROUND(E457*N457,2)</f>
        <v>0</v>
      </c>
      <c r="P457" s="167">
        <v>0</v>
      </c>
      <c r="Q457" s="167">
        <f>ROUND(E457*P457,2)</f>
        <v>0</v>
      </c>
      <c r="R457" s="167"/>
      <c r="S457" s="167" t="s">
        <v>129</v>
      </c>
      <c r="T457" s="167" t="s">
        <v>159</v>
      </c>
      <c r="U457" s="167">
        <v>0</v>
      </c>
      <c r="V457" s="167">
        <f>ROUND(E457*U457,2)</f>
        <v>0</v>
      </c>
      <c r="W457" s="167"/>
      <c r="X457" s="167" t="s">
        <v>167</v>
      </c>
      <c r="Y457" s="162"/>
      <c r="Z457" s="162"/>
      <c r="AA457" s="162"/>
      <c r="AB457" s="162"/>
      <c r="AC457" s="162"/>
      <c r="AD457" s="162"/>
      <c r="AE457" s="162"/>
      <c r="AF457" s="162"/>
      <c r="AG457" s="162" t="s">
        <v>168</v>
      </c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  <c r="BA457" s="162"/>
      <c r="BB457" s="162"/>
      <c r="BC457" s="162"/>
      <c r="BD457" s="162"/>
      <c r="BE457" s="162"/>
      <c r="BF457" s="162"/>
      <c r="BG457" s="162"/>
      <c r="BH457" s="162"/>
    </row>
    <row r="458" spans="1:60" outlineLevel="1" x14ac:dyDescent="0.25">
      <c r="A458" s="185">
        <v>189</v>
      </c>
      <c r="B458" s="186" t="s">
        <v>636</v>
      </c>
      <c r="C458" s="194" t="s">
        <v>637</v>
      </c>
      <c r="D458" s="187" t="s">
        <v>136</v>
      </c>
      <c r="E458" s="188">
        <v>12</v>
      </c>
      <c r="F458" s="189"/>
      <c r="G458" s="190">
        <f>ROUND(E458*F458,2)</f>
        <v>0</v>
      </c>
      <c r="H458" s="167">
        <v>0</v>
      </c>
      <c r="I458" s="167">
        <f>ROUND(E458*H458,2)</f>
        <v>0</v>
      </c>
      <c r="J458" s="167">
        <v>148</v>
      </c>
      <c r="K458" s="167">
        <f>ROUND(E458*J458,2)</f>
        <v>1776</v>
      </c>
      <c r="L458" s="167">
        <v>21</v>
      </c>
      <c r="M458" s="167">
        <f>G458*(1+L458/100)</f>
        <v>0</v>
      </c>
      <c r="N458" s="167">
        <v>1E-4</v>
      </c>
      <c r="O458" s="167">
        <f>ROUND(E458*N458,2)</f>
        <v>0</v>
      </c>
      <c r="P458" s="167">
        <v>0</v>
      </c>
      <c r="Q458" s="167">
        <f>ROUND(E458*P458,2)</f>
        <v>0</v>
      </c>
      <c r="R458" s="167"/>
      <c r="S458" s="167" t="s">
        <v>129</v>
      </c>
      <c r="T458" s="167" t="s">
        <v>159</v>
      </c>
      <c r="U458" s="167">
        <v>0</v>
      </c>
      <c r="V458" s="167">
        <f>ROUND(E458*U458,2)</f>
        <v>0</v>
      </c>
      <c r="W458" s="167"/>
      <c r="X458" s="167" t="s">
        <v>167</v>
      </c>
      <c r="Y458" s="162"/>
      <c r="Z458" s="162"/>
      <c r="AA458" s="162"/>
      <c r="AB458" s="162"/>
      <c r="AC458" s="162"/>
      <c r="AD458" s="162"/>
      <c r="AE458" s="162"/>
      <c r="AF458" s="162"/>
      <c r="AG458" s="162" t="s">
        <v>168</v>
      </c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  <c r="BA458" s="162"/>
      <c r="BB458" s="162"/>
      <c r="BC458" s="162"/>
      <c r="BD458" s="162"/>
      <c r="BE458" s="162"/>
      <c r="BF458" s="162"/>
      <c r="BG458" s="162"/>
      <c r="BH458" s="162"/>
    </row>
    <row r="459" spans="1:60" outlineLevel="1" x14ac:dyDescent="0.25">
      <c r="A459" s="185">
        <v>190</v>
      </c>
      <c r="B459" s="186" t="s">
        <v>638</v>
      </c>
      <c r="C459" s="194" t="s">
        <v>639</v>
      </c>
      <c r="D459" s="187" t="s">
        <v>278</v>
      </c>
      <c r="E459" s="188">
        <v>1</v>
      </c>
      <c r="F459" s="189"/>
      <c r="G459" s="190">
        <f>ROUND(E459*F459,2)</f>
        <v>0</v>
      </c>
      <c r="H459" s="167">
        <v>0</v>
      </c>
      <c r="I459" s="167">
        <f>ROUND(E459*H459,2)</f>
        <v>0</v>
      </c>
      <c r="J459" s="167">
        <v>3000</v>
      </c>
      <c r="K459" s="167">
        <f>ROUND(E459*J459,2)</f>
        <v>3000</v>
      </c>
      <c r="L459" s="167">
        <v>21</v>
      </c>
      <c r="M459" s="167">
        <f>G459*(1+L459/100)</f>
        <v>0</v>
      </c>
      <c r="N459" s="167">
        <v>0</v>
      </c>
      <c r="O459" s="167">
        <f>ROUND(E459*N459,2)</f>
        <v>0</v>
      </c>
      <c r="P459" s="167">
        <v>0</v>
      </c>
      <c r="Q459" s="167">
        <f>ROUND(E459*P459,2)</f>
        <v>0</v>
      </c>
      <c r="R459" s="167"/>
      <c r="S459" s="167" t="s">
        <v>158</v>
      </c>
      <c r="T459" s="167" t="s">
        <v>159</v>
      </c>
      <c r="U459" s="167">
        <v>0</v>
      </c>
      <c r="V459" s="167">
        <f>ROUND(E459*U459,2)</f>
        <v>0</v>
      </c>
      <c r="W459" s="167"/>
      <c r="X459" s="167" t="s">
        <v>167</v>
      </c>
      <c r="Y459" s="162"/>
      <c r="Z459" s="162"/>
      <c r="AA459" s="162"/>
      <c r="AB459" s="162"/>
      <c r="AC459" s="162"/>
      <c r="AD459" s="162"/>
      <c r="AE459" s="162"/>
      <c r="AF459" s="162"/>
      <c r="AG459" s="162" t="s">
        <v>168</v>
      </c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  <c r="BA459" s="162"/>
      <c r="BB459" s="162"/>
      <c r="BC459" s="162"/>
      <c r="BD459" s="162"/>
      <c r="BE459" s="162"/>
      <c r="BF459" s="162"/>
      <c r="BG459" s="162"/>
      <c r="BH459" s="162"/>
    </row>
    <row r="460" spans="1:60" x14ac:dyDescent="0.25">
      <c r="A460" s="173" t="s">
        <v>124</v>
      </c>
      <c r="B460" s="174" t="s">
        <v>94</v>
      </c>
      <c r="C460" s="191" t="s">
        <v>95</v>
      </c>
      <c r="D460" s="175"/>
      <c r="E460" s="176"/>
      <c r="F460" s="177"/>
      <c r="G460" s="178">
        <f>SUMIF(AG461:AG463,"&lt;&gt;NOR",G461:G463)</f>
        <v>0</v>
      </c>
      <c r="H460" s="172"/>
      <c r="I460" s="172">
        <f>SUM(I461:I463)</f>
        <v>650.14</v>
      </c>
      <c r="J460" s="172"/>
      <c r="K460" s="172">
        <f>SUM(K461:K463)</f>
        <v>431.86</v>
      </c>
      <c r="L460" s="172"/>
      <c r="M460" s="172">
        <f>SUM(M461:M463)</f>
        <v>0</v>
      </c>
      <c r="N460" s="172"/>
      <c r="O460" s="172">
        <f>SUM(O461:O463)</f>
        <v>0</v>
      </c>
      <c r="P460" s="172"/>
      <c r="Q460" s="172">
        <f>SUM(Q461:Q463)</f>
        <v>0</v>
      </c>
      <c r="R460" s="172"/>
      <c r="S460" s="172"/>
      <c r="T460" s="172"/>
      <c r="U460" s="172"/>
      <c r="V460" s="172">
        <f>SUM(V461:V463)</f>
        <v>0.87</v>
      </c>
      <c r="W460" s="172"/>
      <c r="X460" s="172"/>
      <c r="AG460" t="s">
        <v>125</v>
      </c>
    </row>
    <row r="461" spans="1:60" outlineLevel="1" x14ac:dyDescent="0.25">
      <c r="A461" s="185">
        <v>191</v>
      </c>
      <c r="B461" s="186" t="s">
        <v>640</v>
      </c>
      <c r="C461" s="194" t="s">
        <v>641</v>
      </c>
      <c r="D461" s="187" t="s">
        <v>136</v>
      </c>
      <c r="E461" s="188">
        <v>2</v>
      </c>
      <c r="F461" s="189"/>
      <c r="G461" s="190">
        <f>ROUND(E461*F461,2)</f>
        <v>0</v>
      </c>
      <c r="H461" s="167">
        <v>75.069999999999993</v>
      </c>
      <c r="I461" s="167">
        <f>ROUND(E461*H461,2)</f>
        <v>150.13999999999999</v>
      </c>
      <c r="J461" s="167">
        <v>116.43</v>
      </c>
      <c r="K461" s="167">
        <f>ROUND(E461*J461,2)</f>
        <v>232.86</v>
      </c>
      <c r="L461" s="167">
        <v>21</v>
      </c>
      <c r="M461" s="167">
        <f>G461*(1+L461/100)</f>
        <v>0</v>
      </c>
      <c r="N461" s="167">
        <v>0</v>
      </c>
      <c r="O461" s="167">
        <f>ROUND(E461*N461,2)</f>
        <v>0</v>
      </c>
      <c r="P461" s="167">
        <v>0</v>
      </c>
      <c r="Q461" s="167">
        <f>ROUND(E461*P461,2)</f>
        <v>0</v>
      </c>
      <c r="R461" s="167"/>
      <c r="S461" s="167" t="s">
        <v>129</v>
      </c>
      <c r="T461" s="167" t="s">
        <v>129</v>
      </c>
      <c r="U461" s="167">
        <v>0.23599999999999999</v>
      </c>
      <c r="V461" s="167">
        <f>ROUND(E461*U461,2)</f>
        <v>0.47</v>
      </c>
      <c r="W461" s="167"/>
      <c r="X461" s="167" t="s">
        <v>130</v>
      </c>
      <c r="Y461" s="162"/>
      <c r="Z461" s="162"/>
      <c r="AA461" s="162"/>
      <c r="AB461" s="162"/>
      <c r="AC461" s="162"/>
      <c r="AD461" s="162"/>
      <c r="AE461" s="162"/>
      <c r="AF461" s="162"/>
      <c r="AG461" s="162" t="s">
        <v>131</v>
      </c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  <c r="BA461" s="162"/>
      <c r="BB461" s="162"/>
      <c r="BC461" s="162"/>
      <c r="BD461" s="162"/>
      <c r="BE461" s="162"/>
      <c r="BF461" s="162"/>
      <c r="BG461" s="162"/>
      <c r="BH461" s="162"/>
    </row>
    <row r="462" spans="1:60" outlineLevel="1" x14ac:dyDescent="0.25">
      <c r="A462" s="185">
        <v>192</v>
      </c>
      <c r="B462" s="186" t="s">
        <v>642</v>
      </c>
      <c r="C462" s="194" t="s">
        <v>643</v>
      </c>
      <c r="D462" s="187" t="s">
        <v>136</v>
      </c>
      <c r="E462" s="188">
        <v>2</v>
      </c>
      <c r="F462" s="189"/>
      <c r="G462" s="190">
        <f>ROUND(E462*F462,2)</f>
        <v>0</v>
      </c>
      <c r="H462" s="167">
        <v>0</v>
      </c>
      <c r="I462" s="167">
        <f>ROUND(E462*H462,2)</f>
        <v>0</v>
      </c>
      <c r="J462" s="167">
        <v>99.5</v>
      </c>
      <c r="K462" s="167">
        <f>ROUND(E462*J462,2)</f>
        <v>199</v>
      </c>
      <c r="L462" s="167">
        <v>21</v>
      </c>
      <c r="M462" s="167">
        <f>G462*(1+L462/100)</f>
        <v>0</v>
      </c>
      <c r="N462" s="167">
        <v>0</v>
      </c>
      <c r="O462" s="167">
        <f>ROUND(E462*N462,2)</f>
        <v>0</v>
      </c>
      <c r="P462" s="167">
        <v>0</v>
      </c>
      <c r="Q462" s="167">
        <f>ROUND(E462*P462,2)</f>
        <v>0</v>
      </c>
      <c r="R462" s="167"/>
      <c r="S462" s="167" t="s">
        <v>129</v>
      </c>
      <c r="T462" s="167" t="s">
        <v>129</v>
      </c>
      <c r="U462" s="167">
        <v>0.20166999999999999</v>
      </c>
      <c r="V462" s="167">
        <f>ROUND(E462*U462,2)</f>
        <v>0.4</v>
      </c>
      <c r="W462" s="167"/>
      <c r="X462" s="167" t="s">
        <v>130</v>
      </c>
      <c r="Y462" s="162"/>
      <c r="Z462" s="162"/>
      <c r="AA462" s="162"/>
      <c r="AB462" s="162"/>
      <c r="AC462" s="162"/>
      <c r="AD462" s="162"/>
      <c r="AE462" s="162"/>
      <c r="AF462" s="162"/>
      <c r="AG462" s="162" t="s">
        <v>131</v>
      </c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  <c r="BA462" s="162"/>
      <c r="BB462" s="162"/>
      <c r="BC462" s="162"/>
      <c r="BD462" s="162"/>
      <c r="BE462" s="162"/>
      <c r="BF462" s="162"/>
      <c r="BG462" s="162"/>
      <c r="BH462" s="162"/>
    </row>
    <row r="463" spans="1:60" outlineLevel="1" x14ac:dyDescent="0.25">
      <c r="A463" s="185">
        <v>193</v>
      </c>
      <c r="B463" s="186" t="s">
        <v>644</v>
      </c>
      <c r="C463" s="194" t="s">
        <v>645</v>
      </c>
      <c r="D463" s="187" t="s">
        <v>136</v>
      </c>
      <c r="E463" s="188">
        <v>2</v>
      </c>
      <c r="F463" s="189"/>
      <c r="G463" s="190">
        <f>ROUND(E463*F463,2)</f>
        <v>0</v>
      </c>
      <c r="H463" s="167">
        <v>250</v>
      </c>
      <c r="I463" s="167">
        <f>ROUND(E463*H463,2)</f>
        <v>500</v>
      </c>
      <c r="J463" s="167">
        <v>0</v>
      </c>
      <c r="K463" s="167">
        <f>ROUND(E463*J463,2)</f>
        <v>0</v>
      </c>
      <c r="L463" s="167">
        <v>21</v>
      </c>
      <c r="M463" s="167">
        <f>G463*(1+L463/100)</f>
        <v>0</v>
      </c>
      <c r="N463" s="167">
        <v>1.0000000000000001E-5</v>
      </c>
      <c r="O463" s="167">
        <f>ROUND(E463*N463,2)</f>
        <v>0</v>
      </c>
      <c r="P463" s="167">
        <v>0</v>
      </c>
      <c r="Q463" s="167">
        <f>ROUND(E463*P463,2)</f>
        <v>0</v>
      </c>
      <c r="R463" s="167" t="s">
        <v>164</v>
      </c>
      <c r="S463" s="167" t="s">
        <v>129</v>
      </c>
      <c r="T463" s="167" t="s">
        <v>159</v>
      </c>
      <c r="U463" s="167">
        <v>0</v>
      </c>
      <c r="V463" s="167">
        <f>ROUND(E463*U463,2)</f>
        <v>0</v>
      </c>
      <c r="W463" s="167"/>
      <c r="X463" s="167" t="s">
        <v>160</v>
      </c>
      <c r="Y463" s="162"/>
      <c r="Z463" s="162"/>
      <c r="AA463" s="162"/>
      <c r="AB463" s="162"/>
      <c r="AC463" s="162"/>
      <c r="AD463" s="162"/>
      <c r="AE463" s="162"/>
      <c r="AF463" s="162"/>
      <c r="AG463" s="162" t="s">
        <v>161</v>
      </c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  <c r="BA463" s="162"/>
      <c r="BB463" s="162"/>
      <c r="BC463" s="162"/>
      <c r="BD463" s="162"/>
      <c r="BE463" s="162"/>
      <c r="BF463" s="162"/>
      <c r="BG463" s="162"/>
      <c r="BH463" s="162"/>
    </row>
    <row r="464" spans="1:60" x14ac:dyDescent="0.25">
      <c r="A464" s="173" t="s">
        <v>124</v>
      </c>
      <c r="B464" s="174" t="s">
        <v>96</v>
      </c>
      <c r="C464" s="191" t="s">
        <v>97</v>
      </c>
      <c r="D464" s="175"/>
      <c r="E464" s="176"/>
      <c r="F464" s="177"/>
      <c r="G464" s="178">
        <f>SUMIF(AG465:AG473,"&lt;&gt;NOR",G465:G473)</f>
        <v>0</v>
      </c>
      <c r="H464" s="172"/>
      <c r="I464" s="172">
        <f>SUM(I465:I473)</f>
        <v>0</v>
      </c>
      <c r="J464" s="172"/>
      <c r="K464" s="172">
        <f>SUM(K465:K473)</f>
        <v>10469.23</v>
      </c>
      <c r="L464" s="172"/>
      <c r="M464" s="172">
        <f>SUM(M465:M473)</f>
        <v>0</v>
      </c>
      <c r="N464" s="172"/>
      <c r="O464" s="172">
        <f>SUM(O465:O473)</f>
        <v>0</v>
      </c>
      <c r="P464" s="172"/>
      <c r="Q464" s="172">
        <f>SUM(Q465:Q473)</f>
        <v>0</v>
      </c>
      <c r="R464" s="172"/>
      <c r="S464" s="172"/>
      <c r="T464" s="172"/>
      <c r="U464" s="172"/>
      <c r="V464" s="172">
        <f>SUM(V465:V473)</f>
        <v>16.18</v>
      </c>
      <c r="W464" s="172"/>
      <c r="X464" s="172"/>
      <c r="AG464" t="s">
        <v>125</v>
      </c>
    </row>
    <row r="465" spans="1:60" outlineLevel="1" x14ac:dyDescent="0.25">
      <c r="A465" s="185">
        <v>194</v>
      </c>
      <c r="B465" s="186" t="s">
        <v>646</v>
      </c>
      <c r="C465" s="194" t="s">
        <v>647</v>
      </c>
      <c r="D465" s="187" t="s">
        <v>648</v>
      </c>
      <c r="E465" s="188">
        <v>4</v>
      </c>
      <c r="F465" s="189"/>
      <c r="G465" s="190">
        <f>ROUND(E465*F465,2)</f>
        <v>0</v>
      </c>
      <c r="H465" s="167">
        <v>0</v>
      </c>
      <c r="I465" s="167">
        <f>ROUND(E465*H465,2)</f>
        <v>0</v>
      </c>
      <c r="J465" s="167">
        <v>100</v>
      </c>
      <c r="K465" s="167">
        <f>ROUND(E465*J465,2)</f>
        <v>400</v>
      </c>
      <c r="L465" s="167">
        <v>21</v>
      </c>
      <c r="M465" s="167">
        <f>G465*(1+L465/100)</f>
        <v>0</v>
      </c>
      <c r="N465" s="167">
        <v>0</v>
      </c>
      <c r="O465" s="167">
        <f>ROUND(E465*N465,2)</f>
        <v>0</v>
      </c>
      <c r="P465" s="167">
        <v>0</v>
      </c>
      <c r="Q465" s="167">
        <f>ROUND(E465*P465,2)</f>
        <v>0</v>
      </c>
      <c r="R465" s="167"/>
      <c r="S465" s="167" t="s">
        <v>129</v>
      </c>
      <c r="T465" s="167" t="s">
        <v>159</v>
      </c>
      <c r="U465" s="167">
        <v>0</v>
      </c>
      <c r="V465" s="167">
        <f>ROUND(E465*U465,2)</f>
        <v>0</v>
      </c>
      <c r="W465" s="167"/>
      <c r="X465" s="167" t="s">
        <v>130</v>
      </c>
      <c r="Y465" s="162"/>
      <c r="Z465" s="162"/>
      <c r="AA465" s="162"/>
      <c r="AB465" s="162"/>
      <c r="AC465" s="162"/>
      <c r="AD465" s="162"/>
      <c r="AE465" s="162"/>
      <c r="AF465" s="162"/>
      <c r="AG465" s="162" t="s">
        <v>131</v>
      </c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  <c r="BA465" s="162"/>
      <c r="BB465" s="162"/>
      <c r="BC465" s="162"/>
      <c r="BD465" s="162"/>
      <c r="BE465" s="162"/>
      <c r="BF465" s="162"/>
      <c r="BG465" s="162"/>
      <c r="BH465" s="162"/>
    </row>
    <row r="466" spans="1:60" outlineLevel="1" x14ac:dyDescent="0.25">
      <c r="A466" s="185">
        <v>195</v>
      </c>
      <c r="B466" s="186" t="s">
        <v>649</v>
      </c>
      <c r="C466" s="194" t="s">
        <v>650</v>
      </c>
      <c r="D466" s="187" t="s">
        <v>263</v>
      </c>
      <c r="E466" s="188">
        <v>3.2400899999999999</v>
      </c>
      <c r="F466" s="189"/>
      <c r="G466" s="190">
        <f>ROUND(E466*F466,2)</f>
        <v>0</v>
      </c>
      <c r="H466" s="167">
        <v>0</v>
      </c>
      <c r="I466" s="167">
        <f>ROUND(E466*H466,2)</f>
        <v>0</v>
      </c>
      <c r="J466" s="167">
        <v>168.5</v>
      </c>
      <c r="K466" s="167">
        <f>ROUND(E466*J466,2)</f>
        <v>545.96</v>
      </c>
      <c r="L466" s="167">
        <v>21</v>
      </c>
      <c r="M466" s="167">
        <f>G466*(1+L466/100)</f>
        <v>0</v>
      </c>
      <c r="N466" s="167">
        <v>0</v>
      </c>
      <c r="O466" s="167">
        <f>ROUND(E466*N466,2)</f>
        <v>0</v>
      </c>
      <c r="P466" s="167">
        <v>0</v>
      </c>
      <c r="Q466" s="167">
        <f>ROUND(E466*P466,2)</f>
        <v>0</v>
      </c>
      <c r="R466" s="167"/>
      <c r="S466" s="167" t="s">
        <v>129</v>
      </c>
      <c r="T466" s="167" t="s">
        <v>159</v>
      </c>
      <c r="U466" s="167">
        <v>0.27700000000000002</v>
      </c>
      <c r="V466" s="167">
        <f>ROUND(E466*U466,2)</f>
        <v>0.9</v>
      </c>
      <c r="W466" s="167"/>
      <c r="X466" s="167" t="s">
        <v>651</v>
      </c>
      <c r="Y466" s="162"/>
      <c r="Z466" s="162"/>
      <c r="AA466" s="162"/>
      <c r="AB466" s="162"/>
      <c r="AC466" s="162"/>
      <c r="AD466" s="162"/>
      <c r="AE466" s="162"/>
      <c r="AF466" s="162"/>
      <c r="AG466" s="162" t="s">
        <v>652</v>
      </c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  <c r="BA466" s="162"/>
      <c r="BB466" s="162"/>
      <c r="BC466" s="162"/>
      <c r="BD466" s="162"/>
      <c r="BE466" s="162"/>
      <c r="BF466" s="162"/>
      <c r="BG466" s="162"/>
      <c r="BH466" s="162"/>
    </row>
    <row r="467" spans="1:60" outlineLevel="1" x14ac:dyDescent="0.25">
      <c r="A467" s="185">
        <v>196</v>
      </c>
      <c r="B467" s="186" t="s">
        <v>653</v>
      </c>
      <c r="C467" s="194" t="s">
        <v>654</v>
      </c>
      <c r="D467" s="187" t="s">
        <v>263</v>
      </c>
      <c r="E467" s="188">
        <v>3.2400899999999999</v>
      </c>
      <c r="F467" s="189"/>
      <c r="G467" s="190">
        <f>ROUND(E467*F467,2)</f>
        <v>0</v>
      </c>
      <c r="H467" s="167">
        <v>0</v>
      </c>
      <c r="I467" s="167">
        <f>ROUND(E467*H467,2)</f>
        <v>0</v>
      </c>
      <c r="J467" s="167">
        <v>706</v>
      </c>
      <c r="K467" s="167">
        <f>ROUND(E467*J467,2)</f>
        <v>2287.5</v>
      </c>
      <c r="L467" s="167">
        <v>21</v>
      </c>
      <c r="M467" s="167">
        <f>G467*(1+L467/100)</f>
        <v>0</v>
      </c>
      <c r="N467" s="167">
        <v>0</v>
      </c>
      <c r="O467" s="167">
        <f>ROUND(E467*N467,2)</f>
        <v>0</v>
      </c>
      <c r="P467" s="167">
        <v>0</v>
      </c>
      <c r="Q467" s="167">
        <f>ROUND(E467*P467,2)</f>
        <v>0</v>
      </c>
      <c r="R467" s="167"/>
      <c r="S467" s="167" t="s">
        <v>129</v>
      </c>
      <c r="T467" s="167" t="s">
        <v>129</v>
      </c>
      <c r="U467" s="167">
        <v>2.0089999999999999</v>
      </c>
      <c r="V467" s="167">
        <f>ROUND(E467*U467,2)</f>
        <v>6.51</v>
      </c>
      <c r="W467" s="167"/>
      <c r="X467" s="167" t="s">
        <v>651</v>
      </c>
      <c r="Y467" s="162"/>
      <c r="Z467" s="162"/>
      <c r="AA467" s="162"/>
      <c r="AB467" s="162"/>
      <c r="AC467" s="162"/>
      <c r="AD467" s="162"/>
      <c r="AE467" s="162"/>
      <c r="AF467" s="162"/>
      <c r="AG467" s="162" t="s">
        <v>652</v>
      </c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  <c r="BA467" s="162"/>
      <c r="BB467" s="162"/>
      <c r="BC467" s="162"/>
      <c r="BD467" s="162"/>
      <c r="BE467" s="162"/>
      <c r="BF467" s="162"/>
      <c r="BG467" s="162"/>
      <c r="BH467" s="162"/>
    </row>
    <row r="468" spans="1:60" outlineLevel="1" x14ac:dyDescent="0.25">
      <c r="A468" s="185">
        <v>197</v>
      </c>
      <c r="B468" s="186" t="s">
        <v>655</v>
      </c>
      <c r="C468" s="194" t="s">
        <v>656</v>
      </c>
      <c r="D468" s="187" t="s">
        <v>263</v>
      </c>
      <c r="E468" s="188">
        <v>3.2400899999999999</v>
      </c>
      <c r="F468" s="189"/>
      <c r="G468" s="190">
        <f>ROUND(E468*F468,2)</f>
        <v>0</v>
      </c>
      <c r="H468" s="167">
        <v>0</v>
      </c>
      <c r="I468" s="167">
        <f>ROUND(E468*H468,2)</f>
        <v>0</v>
      </c>
      <c r="J468" s="167">
        <v>337</v>
      </c>
      <c r="K468" s="167">
        <f>ROUND(E468*J468,2)</f>
        <v>1091.9100000000001</v>
      </c>
      <c r="L468" s="167">
        <v>21</v>
      </c>
      <c r="M468" s="167">
        <f>G468*(1+L468/100)</f>
        <v>0</v>
      </c>
      <c r="N468" s="167">
        <v>0</v>
      </c>
      <c r="O468" s="167">
        <f>ROUND(E468*N468,2)</f>
        <v>0</v>
      </c>
      <c r="P468" s="167">
        <v>0</v>
      </c>
      <c r="Q468" s="167">
        <f>ROUND(E468*P468,2)</f>
        <v>0</v>
      </c>
      <c r="R468" s="167"/>
      <c r="S468" s="167" t="s">
        <v>129</v>
      </c>
      <c r="T468" s="167" t="s">
        <v>129</v>
      </c>
      <c r="U468" s="167">
        <v>0.95899999999999996</v>
      </c>
      <c r="V468" s="167">
        <f>ROUND(E468*U468,2)</f>
        <v>3.11</v>
      </c>
      <c r="W468" s="167"/>
      <c r="X468" s="167" t="s">
        <v>651</v>
      </c>
      <c r="Y468" s="162"/>
      <c r="Z468" s="162"/>
      <c r="AA468" s="162"/>
      <c r="AB468" s="162"/>
      <c r="AC468" s="162"/>
      <c r="AD468" s="162"/>
      <c r="AE468" s="162"/>
      <c r="AF468" s="162"/>
      <c r="AG468" s="162" t="s">
        <v>652</v>
      </c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  <c r="BA468" s="162"/>
      <c r="BB468" s="162"/>
      <c r="BC468" s="162"/>
      <c r="BD468" s="162"/>
      <c r="BE468" s="162"/>
      <c r="BF468" s="162"/>
      <c r="BG468" s="162"/>
      <c r="BH468" s="162"/>
    </row>
    <row r="469" spans="1:60" outlineLevel="1" x14ac:dyDescent="0.25">
      <c r="A469" s="185">
        <v>198</v>
      </c>
      <c r="B469" s="186" t="s">
        <v>657</v>
      </c>
      <c r="C469" s="194" t="s">
        <v>658</v>
      </c>
      <c r="D469" s="187" t="s">
        <v>263</v>
      </c>
      <c r="E469" s="188">
        <v>3.2400899999999999</v>
      </c>
      <c r="F469" s="189"/>
      <c r="G469" s="190">
        <f>ROUND(E469*F469,2)</f>
        <v>0</v>
      </c>
      <c r="H469" s="167">
        <v>0</v>
      </c>
      <c r="I469" s="167">
        <f>ROUND(E469*H469,2)</f>
        <v>0</v>
      </c>
      <c r="J469" s="167">
        <v>234.5</v>
      </c>
      <c r="K469" s="167">
        <f>ROUND(E469*J469,2)</f>
        <v>759.8</v>
      </c>
      <c r="L469" s="167">
        <v>21</v>
      </c>
      <c r="M469" s="167">
        <f>G469*(1+L469/100)</f>
        <v>0</v>
      </c>
      <c r="N469" s="167">
        <v>0</v>
      </c>
      <c r="O469" s="167">
        <f>ROUND(E469*N469,2)</f>
        <v>0</v>
      </c>
      <c r="P469" s="167">
        <v>0</v>
      </c>
      <c r="Q469" s="167">
        <f>ROUND(E469*P469,2)</f>
        <v>0</v>
      </c>
      <c r="R469" s="167"/>
      <c r="S469" s="167" t="s">
        <v>129</v>
      </c>
      <c r="T469" s="167" t="s">
        <v>159</v>
      </c>
      <c r="U469" s="167">
        <v>0.49</v>
      </c>
      <c r="V469" s="167">
        <f>ROUND(E469*U469,2)</f>
        <v>1.59</v>
      </c>
      <c r="W469" s="167"/>
      <c r="X469" s="167" t="s">
        <v>651</v>
      </c>
      <c r="Y469" s="162"/>
      <c r="Z469" s="162"/>
      <c r="AA469" s="162"/>
      <c r="AB469" s="162"/>
      <c r="AC469" s="162"/>
      <c r="AD469" s="162"/>
      <c r="AE469" s="162"/>
      <c r="AF469" s="162"/>
      <c r="AG469" s="162" t="s">
        <v>652</v>
      </c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  <c r="BA469" s="162"/>
      <c r="BB469" s="162"/>
      <c r="BC469" s="162"/>
      <c r="BD469" s="162"/>
      <c r="BE469" s="162"/>
      <c r="BF469" s="162"/>
      <c r="BG469" s="162"/>
      <c r="BH469" s="162"/>
    </row>
    <row r="470" spans="1:60" outlineLevel="1" x14ac:dyDescent="0.25">
      <c r="A470" s="185">
        <v>199</v>
      </c>
      <c r="B470" s="186" t="s">
        <v>659</v>
      </c>
      <c r="C470" s="194" t="s">
        <v>660</v>
      </c>
      <c r="D470" s="187" t="s">
        <v>263</v>
      </c>
      <c r="E470" s="188">
        <v>64.801739999999995</v>
      </c>
      <c r="F470" s="189"/>
      <c r="G470" s="190">
        <f>ROUND(E470*F470,2)</f>
        <v>0</v>
      </c>
      <c r="H470" s="167">
        <v>0</v>
      </c>
      <c r="I470" s="167">
        <f>ROUND(E470*H470,2)</f>
        <v>0</v>
      </c>
      <c r="J470" s="167">
        <v>16</v>
      </c>
      <c r="K470" s="167">
        <f>ROUND(E470*J470,2)</f>
        <v>1036.83</v>
      </c>
      <c r="L470" s="167">
        <v>21</v>
      </c>
      <c r="M470" s="167">
        <f>G470*(1+L470/100)</f>
        <v>0</v>
      </c>
      <c r="N470" s="167">
        <v>0</v>
      </c>
      <c r="O470" s="167">
        <f>ROUND(E470*N470,2)</f>
        <v>0</v>
      </c>
      <c r="P470" s="167">
        <v>0</v>
      </c>
      <c r="Q470" s="167">
        <f>ROUND(E470*P470,2)</f>
        <v>0</v>
      </c>
      <c r="R470" s="167"/>
      <c r="S470" s="167" t="s">
        <v>129</v>
      </c>
      <c r="T470" s="167" t="s">
        <v>159</v>
      </c>
      <c r="U470" s="167">
        <v>0</v>
      </c>
      <c r="V470" s="167">
        <f>ROUND(E470*U470,2)</f>
        <v>0</v>
      </c>
      <c r="W470" s="167"/>
      <c r="X470" s="167" t="s">
        <v>651</v>
      </c>
      <c r="Y470" s="162"/>
      <c r="Z470" s="162"/>
      <c r="AA470" s="162"/>
      <c r="AB470" s="162"/>
      <c r="AC470" s="162"/>
      <c r="AD470" s="162"/>
      <c r="AE470" s="162"/>
      <c r="AF470" s="162"/>
      <c r="AG470" s="162" t="s">
        <v>652</v>
      </c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  <c r="BA470" s="162"/>
      <c r="BB470" s="162"/>
      <c r="BC470" s="162"/>
      <c r="BD470" s="162"/>
      <c r="BE470" s="162"/>
      <c r="BF470" s="162"/>
      <c r="BG470" s="162"/>
      <c r="BH470" s="162"/>
    </row>
    <row r="471" spans="1:60" outlineLevel="1" x14ac:dyDescent="0.25">
      <c r="A471" s="185">
        <v>200</v>
      </c>
      <c r="B471" s="186" t="s">
        <v>661</v>
      </c>
      <c r="C471" s="194" t="s">
        <v>662</v>
      </c>
      <c r="D471" s="187" t="s">
        <v>263</v>
      </c>
      <c r="E471" s="188">
        <v>3.2400899999999999</v>
      </c>
      <c r="F471" s="189"/>
      <c r="G471" s="190">
        <f>ROUND(E471*F471,2)</f>
        <v>0</v>
      </c>
      <c r="H471" s="167">
        <v>0</v>
      </c>
      <c r="I471" s="167">
        <f>ROUND(E471*H471,2)</f>
        <v>0</v>
      </c>
      <c r="J471" s="167">
        <v>331</v>
      </c>
      <c r="K471" s="167">
        <f>ROUND(E471*J471,2)</f>
        <v>1072.47</v>
      </c>
      <c r="L471" s="167">
        <v>21</v>
      </c>
      <c r="M471" s="167">
        <f>G471*(1+L471/100)</f>
        <v>0</v>
      </c>
      <c r="N471" s="167">
        <v>0</v>
      </c>
      <c r="O471" s="167">
        <f>ROUND(E471*N471,2)</f>
        <v>0</v>
      </c>
      <c r="P471" s="167">
        <v>0</v>
      </c>
      <c r="Q471" s="167">
        <f>ROUND(E471*P471,2)</f>
        <v>0</v>
      </c>
      <c r="R471" s="167"/>
      <c r="S471" s="167" t="s">
        <v>129</v>
      </c>
      <c r="T471" s="167" t="s">
        <v>159</v>
      </c>
      <c r="U471" s="167">
        <v>0.94199999999999995</v>
      </c>
      <c r="V471" s="167">
        <f>ROUND(E471*U471,2)</f>
        <v>3.05</v>
      </c>
      <c r="W471" s="167"/>
      <c r="X471" s="167" t="s">
        <v>651</v>
      </c>
      <c r="Y471" s="162"/>
      <c r="Z471" s="162"/>
      <c r="AA471" s="162"/>
      <c r="AB471" s="162"/>
      <c r="AC471" s="162"/>
      <c r="AD471" s="162"/>
      <c r="AE471" s="162"/>
      <c r="AF471" s="162"/>
      <c r="AG471" s="162" t="s">
        <v>652</v>
      </c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  <c r="BA471" s="162"/>
      <c r="BB471" s="162"/>
      <c r="BC471" s="162"/>
      <c r="BD471" s="162"/>
      <c r="BE471" s="162"/>
      <c r="BF471" s="162"/>
      <c r="BG471" s="162"/>
      <c r="BH471" s="162"/>
    </row>
    <row r="472" spans="1:60" outlineLevel="1" x14ac:dyDescent="0.25">
      <c r="A472" s="185">
        <v>201</v>
      </c>
      <c r="B472" s="186" t="s">
        <v>663</v>
      </c>
      <c r="C472" s="194" t="s">
        <v>664</v>
      </c>
      <c r="D472" s="187" t="s">
        <v>263</v>
      </c>
      <c r="E472" s="188">
        <v>9.7202599999999997</v>
      </c>
      <c r="F472" s="189"/>
      <c r="G472" s="190">
        <f>ROUND(E472*F472,2)</f>
        <v>0</v>
      </c>
      <c r="H472" s="167">
        <v>0</v>
      </c>
      <c r="I472" s="167">
        <f>ROUND(E472*H472,2)</f>
        <v>0</v>
      </c>
      <c r="J472" s="167">
        <v>36.9</v>
      </c>
      <c r="K472" s="167">
        <f>ROUND(E472*J472,2)</f>
        <v>358.68</v>
      </c>
      <c r="L472" s="167">
        <v>21</v>
      </c>
      <c r="M472" s="167">
        <f>G472*(1+L472/100)</f>
        <v>0</v>
      </c>
      <c r="N472" s="167">
        <v>0</v>
      </c>
      <c r="O472" s="167">
        <f>ROUND(E472*N472,2)</f>
        <v>0</v>
      </c>
      <c r="P472" s="167">
        <v>0</v>
      </c>
      <c r="Q472" s="167">
        <f>ROUND(E472*P472,2)</f>
        <v>0</v>
      </c>
      <c r="R472" s="167"/>
      <c r="S472" s="167" t="s">
        <v>129</v>
      </c>
      <c r="T472" s="167" t="s">
        <v>159</v>
      </c>
      <c r="U472" s="167">
        <v>0.105</v>
      </c>
      <c r="V472" s="167">
        <f>ROUND(E472*U472,2)</f>
        <v>1.02</v>
      </c>
      <c r="W472" s="167"/>
      <c r="X472" s="167" t="s">
        <v>651</v>
      </c>
      <c r="Y472" s="162"/>
      <c r="Z472" s="162"/>
      <c r="AA472" s="162"/>
      <c r="AB472" s="162"/>
      <c r="AC472" s="162"/>
      <c r="AD472" s="162"/>
      <c r="AE472" s="162"/>
      <c r="AF472" s="162"/>
      <c r="AG472" s="162" t="s">
        <v>652</v>
      </c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  <c r="BA472" s="162"/>
      <c r="BB472" s="162"/>
      <c r="BC472" s="162"/>
      <c r="BD472" s="162"/>
      <c r="BE472" s="162"/>
      <c r="BF472" s="162"/>
      <c r="BG472" s="162"/>
      <c r="BH472" s="162"/>
    </row>
    <row r="473" spans="1:60" outlineLevel="1" x14ac:dyDescent="0.25">
      <c r="A473" s="185">
        <v>202</v>
      </c>
      <c r="B473" s="186" t="s">
        <v>665</v>
      </c>
      <c r="C473" s="194" t="s">
        <v>666</v>
      </c>
      <c r="D473" s="187" t="s">
        <v>263</v>
      </c>
      <c r="E473" s="188">
        <v>3.2400899999999999</v>
      </c>
      <c r="F473" s="189"/>
      <c r="G473" s="190">
        <f>ROUND(E473*F473,2)</f>
        <v>0</v>
      </c>
      <c r="H473" s="167">
        <v>0</v>
      </c>
      <c r="I473" s="167">
        <f>ROUND(E473*H473,2)</f>
        <v>0</v>
      </c>
      <c r="J473" s="167">
        <v>900</v>
      </c>
      <c r="K473" s="167">
        <f>ROUND(E473*J473,2)</f>
        <v>2916.08</v>
      </c>
      <c r="L473" s="167">
        <v>21</v>
      </c>
      <c r="M473" s="167">
        <f>G473*(1+L473/100)</f>
        <v>0</v>
      </c>
      <c r="N473" s="167">
        <v>0</v>
      </c>
      <c r="O473" s="167">
        <f>ROUND(E473*N473,2)</f>
        <v>0</v>
      </c>
      <c r="P473" s="167">
        <v>0</v>
      </c>
      <c r="Q473" s="167">
        <f>ROUND(E473*P473,2)</f>
        <v>0</v>
      </c>
      <c r="R473" s="167"/>
      <c r="S473" s="167" t="s">
        <v>667</v>
      </c>
      <c r="T473" s="167" t="s">
        <v>159</v>
      </c>
      <c r="U473" s="167">
        <v>0</v>
      </c>
      <c r="V473" s="167">
        <f>ROUND(E473*U473,2)</f>
        <v>0</v>
      </c>
      <c r="W473" s="167"/>
      <c r="X473" s="167" t="s">
        <v>651</v>
      </c>
      <c r="Y473" s="162"/>
      <c r="Z473" s="162"/>
      <c r="AA473" s="162"/>
      <c r="AB473" s="162"/>
      <c r="AC473" s="162"/>
      <c r="AD473" s="162"/>
      <c r="AE473" s="162"/>
      <c r="AF473" s="162"/>
      <c r="AG473" s="162" t="s">
        <v>652</v>
      </c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  <c r="BA473" s="162"/>
      <c r="BB473" s="162"/>
      <c r="BC473" s="162"/>
      <c r="BD473" s="162"/>
      <c r="BE473" s="162"/>
      <c r="BF473" s="162"/>
      <c r="BG473" s="162"/>
      <c r="BH473" s="162"/>
    </row>
    <row r="474" spans="1:60" x14ac:dyDescent="0.25">
      <c r="A474" s="173" t="s">
        <v>124</v>
      </c>
      <c r="B474" s="174" t="s">
        <v>98</v>
      </c>
      <c r="C474" s="191" t="s">
        <v>25</v>
      </c>
      <c r="D474" s="175"/>
      <c r="E474" s="176"/>
      <c r="F474" s="177"/>
      <c r="G474" s="178">
        <f>SUMIF(AG475:AG482,"&lt;&gt;NOR",G475:G482)</f>
        <v>0</v>
      </c>
      <c r="H474" s="172"/>
      <c r="I474" s="172">
        <f>SUM(I475:I482)</f>
        <v>0</v>
      </c>
      <c r="J474" s="172"/>
      <c r="K474" s="172">
        <f>SUM(K475:K482)</f>
        <v>8200</v>
      </c>
      <c r="L474" s="172"/>
      <c r="M474" s="172">
        <f>SUM(M475:M482)</f>
        <v>0</v>
      </c>
      <c r="N474" s="172"/>
      <c r="O474" s="172">
        <f>SUM(O475:O482)</f>
        <v>0</v>
      </c>
      <c r="P474" s="172"/>
      <c r="Q474" s="172">
        <f>SUM(Q475:Q482)</f>
        <v>0</v>
      </c>
      <c r="R474" s="172"/>
      <c r="S474" s="172"/>
      <c r="T474" s="172"/>
      <c r="U474" s="172"/>
      <c r="V474" s="172">
        <f>SUM(V475:V482)</f>
        <v>0</v>
      </c>
      <c r="W474" s="172"/>
      <c r="X474" s="172"/>
      <c r="AG474" t="s">
        <v>125</v>
      </c>
    </row>
    <row r="475" spans="1:60" outlineLevel="1" x14ac:dyDescent="0.25">
      <c r="A475" s="185">
        <v>203</v>
      </c>
      <c r="B475" s="186" t="s">
        <v>668</v>
      </c>
      <c r="C475" s="194" t="s">
        <v>669</v>
      </c>
      <c r="D475" s="187" t="s">
        <v>670</v>
      </c>
      <c r="E475" s="188">
        <v>1</v>
      </c>
      <c r="F475" s="189"/>
      <c r="G475" s="190">
        <f>ROUND(E475*F475,2)</f>
        <v>0</v>
      </c>
      <c r="H475" s="167">
        <v>0</v>
      </c>
      <c r="I475" s="167">
        <f>ROUND(E475*H475,2)</f>
        <v>0</v>
      </c>
      <c r="J475" s="167">
        <v>1000</v>
      </c>
      <c r="K475" s="167">
        <f>ROUND(E475*J475,2)</f>
        <v>1000</v>
      </c>
      <c r="L475" s="167">
        <v>21</v>
      </c>
      <c r="M475" s="167">
        <f>G475*(1+L475/100)</f>
        <v>0</v>
      </c>
      <c r="N475" s="167">
        <v>0</v>
      </c>
      <c r="O475" s="167">
        <f>ROUND(E475*N475,2)</f>
        <v>0</v>
      </c>
      <c r="P475" s="167">
        <v>0</v>
      </c>
      <c r="Q475" s="167">
        <f>ROUND(E475*P475,2)</f>
        <v>0</v>
      </c>
      <c r="R475" s="167"/>
      <c r="S475" s="167" t="s">
        <v>129</v>
      </c>
      <c r="T475" s="167" t="s">
        <v>159</v>
      </c>
      <c r="U475" s="167">
        <v>0</v>
      </c>
      <c r="V475" s="167">
        <f>ROUND(E475*U475,2)</f>
        <v>0</v>
      </c>
      <c r="W475" s="167"/>
      <c r="X475" s="167" t="s">
        <v>671</v>
      </c>
      <c r="Y475" s="162"/>
      <c r="Z475" s="162"/>
      <c r="AA475" s="162"/>
      <c r="AB475" s="162"/>
      <c r="AC475" s="162"/>
      <c r="AD475" s="162"/>
      <c r="AE475" s="162"/>
      <c r="AF475" s="162"/>
      <c r="AG475" s="162" t="s">
        <v>672</v>
      </c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  <c r="AW475" s="162"/>
      <c r="AX475" s="162"/>
      <c r="AY475" s="162"/>
      <c r="AZ475" s="162"/>
      <c r="BA475" s="162"/>
      <c r="BB475" s="162"/>
      <c r="BC475" s="162"/>
      <c r="BD475" s="162"/>
      <c r="BE475" s="162"/>
      <c r="BF475" s="162"/>
      <c r="BG475" s="162"/>
      <c r="BH475" s="162"/>
    </row>
    <row r="476" spans="1:60" outlineLevel="1" x14ac:dyDescent="0.25">
      <c r="A476" s="185">
        <v>204</v>
      </c>
      <c r="B476" s="186" t="s">
        <v>673</v>
      </c>
      <c r="C476" s="194" t="s">
        <v>674</v>
      </c>
      <c r="D476" s="187" t="s">
        <v>670</v>
      </c>
      <c r="E476" s="188">
        <v>1</v>
      </c>
      <c r="F476" s="189"/>
      <c r="G476" s="190">
        <f>ROUND(E476*F476,2)</f>
        <v>0</v>
      </c>
      <c r="H476" s="167">
        <v>0</v>
      </c>
      <c r="I476" s="167">
        <f>ROUND(E476*H476,2)</f>
        <v>0</v>
      </c>
      <c r="J476" s="167">
        <v>1000</v>
      </c>
      <c r="K476" s="167">
        <f>ROUND(E476*J476,2)</f>
        <v>1000</v>
      </c>
      <c r="L476" s="167">
        <v>21</v>
      </c>
      <c r="M476" s="167">
        <f>G476*(1+L476/100)</f>
        <v>0</v>
      </c>
      <c r="N476" s="167">
        <v>0</v>
      </c>
      <c r="O476" s="167">
        <f>ROUND(E476*N476,2)</f>
        <v>0</v>
      </c>
      <c r="P476" s="167">
        <v>0</v>
      </c>
      <c r="Q476" s="167">
        <f>ROUND(E476*P476,2)</f>
        <v>0</v>
      </c>
      <c r="R476" s="167"/>
      <c r="S476" s="167" t="s">
        <v>129</v>
      </c>
      <c r="T476" s="167" t="s">
        <v>159</v>
      </c>
      <c r="U476" s="167">
        <v>0</v>
      </c>
      <c r="V476" s="167">
        <f>ROUND(E476*U476,2)</f>
        <v>0</v>
      </c>
      <c r="W476" s="167"/>
      <c r="X476" s="167" t="s">
        <v>671</v>
      </c>
      <c r="Y476" s="162"/>
      <c r="Z476" s="162"/>
      <c r="AA476" s="162"/>
      <c r="AB476" s="162"/>
      <c r="AC476" s="162"/>
      <c r="AD476" s="162"/>
      <c r="AE476" s="162"/>
      <c r="AF476" s="162"/>
      <c r="AG476" s="162" t="s">
        <v>672</v>
      </c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162"/>
      <c r="AZ476" s="162"/>
      <c r="BA476" s="162"/>
      <c r="BB476" s="162"/>
      <c r="BC476" s="162"/>
      <c r="BD476" s="162"/>
      <c r="BE476" s="162"/>
      <c r="BF476" s="162"/>
      <c r="BG476" s="162"/>
      <c r="BH476" s="162"/>
    </row>
    <row r="477" spans="1:60" outlineLevel="1" x14ac:dyDescent="0.25">
      <c r="A477" s="185">
        <v>205</v>
      </c>
      <c r="B477" s="186" t="s">
        <v>675</v>
      </c>
      <c r="C477" s="194" t="s">
        <v>676</v>
      </c>
      <c r="D477" s="187" t="s">
        <v>670</v>
      </c>
      <c r="E477" s="188">
        <v>1</v>
      </c>
      <c r="F477" s="189"/>
      <c r="G477" s="190">
        <f>ROUND(E477*F477,2)</f>
        <v>0</v>
      </c>
      <c r="H477" s="167">
        <v>0</v>
      </c>
      <c r="I477" s="167">
        <f>ROUND(E477*H477,2)</f>
        <v>0</v>
      </c>
      <c r="J477" s="167">
        <v>500</v>
      </c>
      <c r="K477" s="167">
        <f>ROUND(E477*J477,2)</f>
        <v>500</v>
      </c>
      <c r="L477" s="167">
        <v>21</v>
      </c>
      <c r="M477" s="167">
        <f>G477*(1+L477/100)</f>
        <v>0</v>
      </c>
      <c r="N477" s="167">
        <v>0</v>
      </c>
      <c r="O477" s="167">
        <f>ROUND(E477*N477,2)</f>
        <v>0</v>
      </c>
      <c r="P477" s="167">
        <v>0</v>
      </c>
      <c r="Q477" s="167">
        <f>ROUND(E477*P477,2)</f>
        <v>0</v>
      </c>
      <c r="R477" s="167"/>
      <c r="S477" s="167" t="s">
        <v>129</v>
      </c>
      <c r="T477" s="167" t="s">
        <v>159</v>
      </c>
      <c r="U477" s="167">
        <v>0</v>
      </c>
      <c r="V477" s="167">
        <f>ROUND(E477*U477,2)</f>
        <v>0</v>
      </c>
      <c r="W477" s="167"/>
      <c r="X477" s="167" t="s">
        <v>671</v>
      </c>
      <c r="Y477" s="162"/>
      <c r="Z477" s="162"/>
      <c r="AA477" s="162"/>
      <c r="AB477" s="162"/>
      <c r="AC477" s="162"/>
      <c r="AD477" s="162"/>
      <c r="AE477" s="162"/>
      <c r="AF477" s="162"/>
      <c r="AG477" s="162" t="s">
        <v>672</v>
      </c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162"/>
      <c r="AZ477" s="162"/>
      <c r="BA477" s="162"/>
      <c r="BB477" s="162"/>
      <c r="BC477" s="162"/>
      <c r="BD477" s="162"/>
      <c r="BE477" s="162"/>
      <c r="BF477" s="162"/>
      <c r="BG477" s="162"/>
      <c r="BH477" s="162"/>
    </row>
    <row r="478" spans="1:60" outlineLevel="1" x14ac:dyDescent="0.25">
      <c r="A478" s="185">
        <v>206</v>
      </c>
      <c r="B478" s="186" t="s">
        <v>677</v>
      </c>
      <c r="C478" s="194" t="s">
        <v>678</v>
      </c>
      <c r="D478" s="187" t="s">
        <v>670</v>
      </c>
      <c r="E478" s="188">
        <v>1</v>
      </c>
      <c r="F478" s="189"/>
      <c r="G478" s="190">
        <f>ROUND(E478*F478,2)</f>
        <v>0</v>
      </c>
      <c r="H478" s="167">
        <v>0</v>
      </c>
      <c r="I478" s="167">
        <f>ROUND(E478*H478,2)</f>
        <v>0</v>
      </c>
      <c r="J478" s="167">
        <v>1500</v>
      </c>
      <c r="K478" s="167">
        <f>ROUND(E478*J478,2)</f>
        <v>1500</v>
      </c>
      <c r="L478" s="167">
        <v>21</v>
      </c>
      <c r="M478" s="167">
        <f>G478*(1+L478/100)</f>
        <v>0</v>
      </c>
      <c r="N478" s="167">
        <v>0</v>
      </c>
      <c r="O478" s="167">
        <f>ROUND(E478*N478,2)</f>
        <v>0</v>
      </c>
      <c r="P478" s="167">
        <v>0</v>
      </c>
      <c r="Q478" s="167">
        <f>ROUND(E478*P478,2)</f>
        <v>0</v>
      </c>
      <c r="R478" s="167"/>
      <c r="S478" s="167" t="s">
        <v>129</v>
      </c>
      <c r="T478" s="167" t="s">
        <v>159</v>
      </c>
      <c r="U478" s="167">
        <v>0</v>
      </c>
      <c r="V478" s="167">
        <f>ROUND(E478*U478,2)</f>
        <v>0</v>
      </c>
      <c r="W478" s="167"/>
      <c r="X478" s="167" t="s">
        <v>671</v>
      </c>
      <c r="Y478" s="162"/>
      <c r="Z478" s="162"/>
      <c r="AA478" s="162"/>
      <c r="AB478" s="162"/>
      <c r="AC478" s="162"/>
      <c r="AD478" s="162"/>
      <c r="AE478" s="162"/>
      <c r="AF478" s="162"/>
      <c r="AG478" s="162" t="s">
        <v>672</v>
      </c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162"/>
      <c r="AZ478" s="162"/>
      <c r="BA478" s="162"/>
      <c r="BB478" s="162"/>
      <c r="BC478" s="162"/>
      <c r="BD478" s="162"/>
      <c r="BE478" s="162"/>
      <c r="BF478" s="162"/>
      <c r="BG478" s="162"/>
      <c r="BH478" s="162"/>
    </row>
    <row r="479" spans="1:60" outlineLevel="1" x14ac:dyDescent="0.25">
      <c r="A479" s="185">
        <v>207</v>
      </c>
      <c r="B479" s="186" t="s">
        <v>679</v>
      </c>
      <c r="C479" s="194" t="s">
        <v>680</v>
      </c>
      <c r="D479" s="187" t="s">
        <v>670</v>
      </c>
      <c r="E479" s="188">
        <v>1</v>
      </c>
      <c r="F479" s="189"/>
      <c r="G479" s="190">
        <f>ROUND(E479*F479,2)</f>
        <v>0</v>
      </c>
      <c r="H479" s="167">
        <v>0</v>
      </c>
      <c r="I479" s="167">
        <f>ROUND(E479*H479,2)</f>
        <v>0</v>
      </c>
      <c r="J479" s="167">
        <v>500</v>
      </c>
      <c r="K479" s="167">
        <f>ROUND(E479*J479,2)</f>
        <v>500</v>
      </c>
      <c r="L479" s="167">
        <v>21</v>
      </c>
      <c r="M479" s="167">
        <f>G479*(1+L479/100)</f>
        <v>0</v>
      </c>
      <c r="N479" s="167">
        <v>0</v>
      </c>
      <c r="O479" s="167">
        <f>ROUND(E479*N479,2)</f>
        <v>0</v>
      </c>
      <c r="P479" s="167">
        <v>0</v>
      </c>
      <c r="Q479" s="167">
        <f>ROUND(E479*P479,2)</f>
        <v>0</v>
      </c>
      <c r="R479" s="167"/>
      <c r="S479" s="167" t="s">
        <v>158</v>
      </c>
      <c r="T479" s="167" t="s">
        <v>159</v>
      </c>
      <c r="U479" s="167">
        <v>0</v>
      </c>
      <c r="V479" s="167">
        <f>ROUND(E479*U479,2)</f>
        <v>0</v>
      </c>
      <c r="W479" s="167"/>
      <c r="X479" s="167" t="s">
        <v>671</v>
      </c>
      <c r="Y479" s="162"/>
      <c r="Z479" s="162"/>
      <c r="AA479" s="162"/>
      <c r="AB479" s="162"/>
      <c r="AC479" s="162"/>
      <c r="AD479" s="162"/>
      <c r="AE479" s="162"/>
      <c r="AF479" s="162"/>
      <c r="AG479" s="162" t="s">
        <v>672</v>
      </c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162"/>
      <c r="AZ479" s="162"/>
      <c r="BA479" s="162"/>
      <c r="BB479" s="162"/>
      <c r="BC479" s="162"/>
      <c r="BD479" s="162"/>
      <c r="BE479" s="162"/>
      <c r="BF479" s="162"/>
      <c r="BG479" s="162"/>
      <c r="BH479" s="162"/>
    </row>
    <row r="480" spans="1:60" outlineLevel="1" x14ac:dyDescent="0.25">
      <c r="A480" s="185">
        <v>208</v>
      </c>
      <c r="B480" s="186" t="s">
        <v>681</v>
      </c>
      <c r="C480" s="194" t="s">
        <v>682</v>
      </c>
      <c r="D480" s="187" t="s">
        <v>670</v>
      </c>
      <c r="E480" s="188">
        <v>1</v>
      </c>
      <c r="F480" s="189"/>
      <c r="G480" s="190">
        <f>ROUND(E480*F480,2)</f>
        <v>0</v>
      </c>
      <c r="H480" s="167">
        <v>0</v>
      </c>
      <c r="I480" s="167">
        <f>ROUND(E480*H480,2)</f>
        <v>0</v>
      </c>
      <c r="J480" s="167">
        <v>1000</v>
      </c>
      <c r="K480" s="167">
        <f>ROUND(E480*J480,2)</f>
        <v>1000</v>
      </c>
      <c r="L480" s="167">
        <v>21</v>
      </c>
      <c r="M480" s="167">
        <f>G480*(1+L480/100)</f>
        <v>0</v>
      </c>
      <c r="N480" s="167">
        <v>0</v>
      </c>
      <c r="O480" s="167">
        <f>ROUND(E480*N480,2)</f>
        <v>0</v>
      </c>
      <c r="P480" s="167">
        <v>0</v>
      </c>
      <c r="Q480" s="167">
        <f>ROUND(E480*P480,2)</f>
        <v>0</v>
      </c>
      <c r="R480" s="167"/>
      <c r="S480" s="167" t="s">
        <v>158</v>
      </c>
      <c r="T480" s="167" t="s">
        <v>159</v>
      </c>
      <c r="U480" s="167">
        <v>0</v>
      </c>
      <c r="V480" s="167">
        <f>ROUND(E480*U480,2)</f>
        <v>0</v>
      </c>
      <c r="W480" s="167"/>
      <c r="X480" s="167" t="s">
        <v>671</v>
      </c>
      <c r="Y480" s="162"/>
      <c r="Z480" s="162"/>
      <c r="AA480" s="162"/>
      <c r="AB480" s="162"/>
      <c r="AC480" s="162"/>
      <c r="AD480" s="162"/>
      <c r="AE480" s="162"/>
      <c r="AF480" s="162"/>
      <c r="AG480" s="162" t="s">
        <v>672</v>
      </c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162"/>
      <c r="AZ480" s="162"/>
      <c r="BA480" s="162"/>
      <c r="BB480" s="162"/>
      <c r="BC480" s="162"/>
      <c r="BD480" s="162"/>
      <c r="BE480" s="162"/>
      <c r="BF480" s="162"/>
      <c r="BG480" s="162"/>
      <c r="BH480" s="162"/>
    </row>
    <row r="481" spans="1:60" outlineLevel="1" x14ac:dyDescent="0.25">
      <c r="A481" s="185">
        <v>209</v>
      </c>
      <c r="B481" s="186" t="s">
        <v>683</v>
      </c>
      <c r="C481" s="194" t="s">
        <v>684</v>
      </c>
      <c r="D481" s="187" t="s">
        <v>670</v>
      </c>
      <c r="E481" s="188">
        <v>1</v>
      </c>
      <c r="F481" s="189"/>
      <c r="G481" s="190">
        <f>ROUND(E481*F481,2)</f>
        <v>0</v>
      </c>
      <c r="H481" s="167">
        <v>0</v>
      </c>
      <c r="I481" s="167">
        <f>ROUND(E481*H481,2)</f>
        <v>0</v>
      </c>
      <c r="J481" s="167">
        <v>2500</v>
      </c>
      <c r="K481" s="167">
        <f>ROUND(E481*J481,2)</f>
        <v>2500</v>
      </c>
      <c r="L481" s="167">
        <v>21</v>
      </c>
      <c r="M481" s="167">
        <f>G481*(1+L481/100)</f>
        <v>0</v>
      </c>
      <c r="N481" s="167">
        <v>0</v>
      </c>
      <c r="O481" s="167">
        <f>ROUND(E481*N481,2)</f>
        <v>0</v>
      </c>
      <c r="P481" s="167">
        <v>0</v>
      </c>
      <c r="Q481" s="167">
        <f>ROUND(E481*P481,2)</f>
        <v>0</v>
      </c>
      <c r="R481" s="167"/>
      <c r="S481" s="167" t="s">
        <v>158</v>
      </c>
      <c r="T481" s="167" t="s">
        <v>159</v>
      </c>
      <c r="U481" s="167">
        <v>0</v>
      </c>
      <c r="V481" s="167">
        <f>ROUND(E481*U481,2)</f>
        <v>0</v>
      </c>
      <c r="W481" s="167"/>
      <c r="X481" s="167" t="s">
        <v>671</v>
      </c>
      <c r="Y481" s="162"/>
      <c r="Z481" s="162"/>
      <c r="AA481" s="162"/>
      <c r="AB481" s="162"/>
      <c r="AC481" s="162"/>
      <c r="AD481" s="162"/>
      <c r="AE481" s="162"/>
      <c r="AF481" s="162"/>
      <c r="AG481" s="162" t="s">
        <v>672</v>
      </c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  <c r="AW481" s="162"/>
      <c r="AX481" s="162"/>
      <c r="AY481" s="162"/>
      <c r="AZ481" s="162"/>
      <c r="BA481" s="162"/>
      <c r="BB481" s="162"/>
      <c r="BC481" s="162"/>
      <c r="BD481" s="162"/>
      <c r="BE481" s="162"/>
      <c r="BF481" s="162"/>
      <c r="BG481" s="162"/>
      <c r="BH481" s="162"/>
    </row>
    <row r="482" spans="1:60" outlineLevel="1" x14ac:dyDescent="0.25">
      <c r="A482" s="179">
        <v>210</v>
      </c>
      <c r="B482" s="180" t="s">
        <v>685</v>
      </c>
      <c r="C482" s="192" t="s">
        <v>686</v>
      </c>
      <c r="D482" s="181" t="s">
        <v>670</v>
      </c>
      <c r="E482" s="182">
        <v>1</v>
      </c>
      <c r="F482" s="183"/>
      <c r="G482" s="184">
        <f>ROUND(E482*F482,2)</f>
        <v>0</v>
      </c>
      <c r="H482" s="167">
        <v>0</v>
      </c>
      <c r="I482" s="167">
        <f>ROUND(E482*H482,2)</f>
        <v>0</v>
      </c>
      <c r="J482" s="167">
        <v>200</v>
      </c>
      <c r="K482" s="167">
        <f>ROUND(E482*J482,2)</f>
        <v>200</v>
      </c>
      <c r="L482" s="167">
        <v>21</v>
      </c>
      <c r="M482" s="167">
        <f>G482*(1+L482/100)</f>
        <v>0</v>
      </c>
      <c r="N482" s="167">
        <v>0</v>
      </c>
      <c r="O482" s="167">
        <f>ROUND(E482*N482,2)</f>
        <v>0</v>
      </c>
      <c r="P482" s="167">
        <v>0</v>
      </c>
      <c r="Q482" s="167">
        <f>ROUND(E482*P482,2)</f>
        <v>0</v>
      </c>
      <c r="R482" s="167"/>
      <c r="S482" s="167" t="s">
        <v>158</v>
      </c>
      <c r="T482" s="167" t="s">
        <v>159</v>
      </c>
      <c r="U482" s="167">
        <v>0</v>
      </c>
      <c r="V482" s="167">
        <f>ROUND(E482*U482,2)</f>
        <v>0</v>
      </c>
      <c r="W482" s="167"/>
      <c r="X482" s="167" t="s">
        <v>671</v>
      </c>
      <c r="Y482" s="162"/>
      <c r="Z482" s="162"/>
      <c r="AA482" s="162"/>
      <c r="AB482" s="162"/>
      <c r="AC482" s="162"/>
      <c r="AD482" s="162"/>
      <c r="AE482" s="162"/>
      <c r="AF482" s="162"/>
      <c r="AG482" s="162" t="s">
        <v>672</v>
      </c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162"/>
      <c r="AZ482" s="162"/>
      <c r="BA482" s="162"/>
      <c r="BB482" s="162"/>
      <c r="BC482" s="162"/>
      <c r="BD482" s="162"/>
      <c r="BE482" s="162"/>
      <c r="BF482" s="162"/>
      <c r="BG482" s="162"/>
      <c r="BH482" s="162"/>
    </row>
    <row r="483" spans="1:60" x14ac:dyDescent="0.25">
      <c r="A483" s="3"/>
      <c r="B483" s="4"/>
      <c r="C483" s="197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AE483">
        <v>15</v>
      </c>
      <c r="AF483">
        <v>21</v>
      </c>
      <c r="AG483" t="s">
        <v>111</v>
      </c>
    </row>
    <row r="484" spans="1:60" x14ac:dyDescent="0.25">
      <c r="C484" s="198"/>
      <c r="D484" s="10"/>
      <c r="AG484" t="s">
        <v>687</v>
      </c>
    </row>
    <row r="485" spans="1:60" x14ac:dyDescent="0.25">
      <c r="D485" s="10"/>
    </row>
    <row r="486" spans="1:60" x14ac:dyDescent="0.25">
      <c r="D486" s="10"/>
    </row>
    <row r="487" spans="1:60" x14ac:dyDescent="0.25">
      <c r="D487" s="10"/>
    </row>
    <row r="488" spans="1:60" x14ac:dyDescent="0.25">
      <c r="D488" s="10"/>
    </row>
    <row r="489" spans="1:60" x14ac:dyDescent="0.25">
      <c r="D489" s="10"/>
    </row>
    <row r="490" spans="1:60" x14ac:dyDescent="0.25">
      <c r="D490" s="10"/>
    </row>
    <row r="491" spans="1:60" x14ac:dyDescent="0.25">
      <c r="D491" s="10"/>
    </row>
    <row r="492" spans="1:60" x14ac:dyDescent="0.25">
      <c r="D492" s="10"/>
    </row>
    <row r="493" spans="1:60" x14ac:dyDescent="0.25">
      <c r="D493" s="10"/>
    </row>
    <row r="494" spans="1:60" x14ac:dyDescent="0.25">
      <c r="D494" s="10"/>
    </row>
    <row r="495" spans="1:60" x14ac:dyDescent="0.25">
      <c r="D495" s="10"/>
    </row>
    <row r="496" spans="1:60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482" xr:uid="{658F2E27-CE91-461E-8FD3-2D5FD0189EC2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2023-01-04T20:25:22Z</dcterms:modified>
</cp:coreProperties>
</file>