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7A09B027-5AA0-4CE3-BBC3-BC7ECC5A49A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_xlnm._FilterDatabase" localSheetId="3" hidden="1">'SO 01 Pol'!$A$9:$V$540</definedName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'SO 01 Pol'!$A$1:$X$542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3" i="12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I30" i="12"/>
  <c r="I29" i="12" s="1"/>
  <c r="K30" i="12"/>
  <c r="M30" i="12"/>
  <c r="O30" i="12"/>
  <c r="O29" i="12" s="1"/>
  <c r="Q30" i="12"/>
  <c r="V30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43" i="12"/>
  <c r="I43" i="12"/>
  <c r="K43" i="12"/>
  <c r="O43" i="12"/>
  <c r="Q43" i="12"/>
  <c r="V43" i="12"/>
  <c r="G48" i="12"/>
  <c r="M48" i="12" s="1"/>
  <c r="I48" i="12"/>
  <c r="K48" i="12"/>
  <c r="O48" i="12"/>
  <c r="Q48" i="12"/>
  <c r="V48" i="12"/>
  <c r="G53" i="12"/>
  <c r="M53" i="12" s="1"/>
  <c r="I53" i="12"/>
  <c r="K53" i="12"/>
  <c r="O53" i="12"/>
  <c r="Q53" i="12"/>
  <c r="V53" i="12"/>
  <c r="G76" i="12"/>
  <c r="I76" i="12"/>
  <c r="K76" i="12"/>
  <c r="M76" i="12"/>
  <c r="O76" i="12"/>
  <c r="Q76" i="12"/>
  <c r="V76" i="12"/>
  <c r="G80" i="12"/>
  <c r="M80" i="12" s="1"/>
  <c r="I80" i="12"/>
  <c r="K80" i="12"/>
  <c r="O80" i="12"/>
  <c r="Q80" i="12"/>
  <c r="V80" i="12"/>
  <c r="G83" i="12"/>
  <c r="M83" i="12" s="1"/>
  <c r="I83" i="12"/>
  <c r="K83" i="12"/>
  <c r="O83" i="12"/>
  <c r="Q83" i="12"/>
  <c r="V83" i="12"/>
  <c r="G86" i="12"/>
  <c r="M86" i="12" s="1"/>
  <c r="I86" i="12"/>
  <c r="K86" i="12"/>
  <c r="O86" i="12"/>
  <c r="Q86" i="12"/>
  <c r="V86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Q93" i="12" s="1"/>
  <c r="V96" i="12"/>
  <c r="G98" i="12"/>
  <c r="M98" i="12" s="1"/>
  <c r="I98" i="12"/>
  <c r="I97" i="12" s="1"/>
  <c r="K98" i="12"/>
  <c r="K97" i="12" s="1"/>
  <c r="O98" i="12"/>
  <c r="O97" i="12" s="1"/>
  <c r="Q98" i="12"/>
  <c r="V98" i="12"/>
  <c r="G106" i="12"/>
  <c r="M106" i="12" s="1"/>
  <c r="I106" i="12"/>
  <c r="K106" i="12"/>
  <c r="O106" i="12"/>
  <c r="Q106" i="12"/>
  <c r="V106" i="12"/>
  <c r="V97" i="12" s="1"/>
  <c r="G112" i="12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I126" i="12"/>
  <c r="K126" i="12"/>
  <c r="M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41" i="12"/>
  <c r="M141" i="12" s="1"/>
  <c r="I141" i="12"/>
  <c r="K141" i="12"/>
  <c r="O141" i="12"/>
  <c r="Q141" i="12"/>
  <c r="V141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9" i="12"/>
  <c r="G168" i="12" s="1"/>
  <c r="I169" i="12"/>
  <c r="I168" i="12" s="1"/>
  <c r="K169" i="12"/>
  <c r="K168" i="12" s="1"/>
  <c r="O169" i="12"/>
  <c r="O168" i="12" s="1"/>
  <c r="Q169" i="12"/>
  <c r="Q168" i="12" s="1"/>
  <c r="V169" i="12"/>
  <c r="V168" i="12" s="1"/>
  <c r="G171" i="12"/>
  <c r="M171" i="12" s="1"/>
  <c r="I171" i="12"/>
  <c r="K171" i="12"/>
  <c r="O171" i="12"/>
  <c r="O170" i="12" s="1"/>
  <c r="Q171" i="12"/>
  <c r="V171" i="12"/>
  <c r="G174" i="12"/>
  <c r="M174" i="12" s="1"/>
  <c r="I174" i="12"/>
  <c r="K174" i="12"/>
  <c r="O174" i="12"/>
  <c r="Q174" i="12"/>
  <c r="V174" i="12"/>
  <c r="G178" i="12"/>
  <c r="M178" i="12" s="1"/>
  <c r="I178" i="12"/>
  <c r="K178" i="12"/>
  <c r="O178" i="12"/>
  <c r="Q178" i="12"/>
  <c r="V178" i="12"/>
  <c r="G183" i="12"/>
  <c r="M183" i="12" s="1"/>
  <c r="I183" i="12"/>
  <c r="K183" i="12"/>
  <c r="O183" i="12"/>
  <c r="Q183" i="12"/>
  <c r="V183" i="12"/>
  <c r="O184" i="12"/>
  <c r="G185" i="12"/>
  <c r="G184" i="12" s="1"/>
  <c r="I185" i="12"/>
  <c r="I184" i="12" s="1"/>
  <c r="K185" i="12"/>
  <c r="K184" i="12" s="1"/>
  <c r="O185" i="12"/>
  <c r="Q185" i="12"/>
  <c r="Q184" i="12" s="1"/>
  <c r="V185" i="12"/>
  <c r="V184" i="12" s="1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5" i="12"/>
  <c r="I195" i="12"/>
  <c r="K195" i="12"/>
  <c r="M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1" i="12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G219" i="12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I243" i="12"/>
  <c r="K243" i="12"/>
  <c r="M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9" i="12"/>
  <c r="G248" i="12" s="1"/>
  <c r="I249" i="12"/>
  <c r="K249" i="12"/>
  <c r="M249" i="12"/>
  <c r="O249" i="12"/>
  <c r="O248" i="12" s="1"/>
  <c r="Q249" i="12"/>
  <c r="Q248" i="12" s="1"/>
  <c r="V249" i="12"/>
  <c r="G250" i="12"/>
  <c r="M250" i="12" s="1"/>
  <c r="I250" i="12"/>
  <c r="K250" i="12"/>
  <c r="O250" i="12"/>
  <c r="Q250" i="12"/>
  <c r="V250" i="12"/>
  <c r="G252" i="12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G254" i="12"/>
  <c r="M254" i="12" s="1"/>
  <c r="I254" i="12"/>
  <c r="K254" i="12"/>
  <c r="O254" i="12"/>
  <c r="Q254" i="12"/>
  <c r="Q251" i="12" s="1"/>
  <c r="V254" i="12"/>
  <c r="G256" i="12"/>
  <c r="I256" i="12"/>
  <c r="K256" i="12"/>
  <c r="O256" i="12"/>
  <c r="Q256" i="12"/>
  <c r="V256" i="12"/>
  <c r="G258" i="12"/>
  <c r="M258" i="12" s="1"/>
  <c r="I258" i="12"/>
  <c r="K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G263" i="12"/>
  <c r="M263" i="12" s="1"/>
  <c r="I263" i="12"/>
  <c r="K263" i="12"/>
  <c r="O263" i="12"/>
  <c r="Q263" i="12"/>
  <c r="V263" i="12"/>
  <c r="G264" i="12"/>
  <c r="M264" i="12" s="1"/>
  <c r="I264" i="12"/>
  <c r="K264" i="12"/>
  <c r="O264" i="12"/>
  <c r="Q264" i="12"/>
  <c r="V264" i="12"/>
  <c r="G266" i="12"/>
  <c r="M266" i="12" s="1"/>
  <c r="I266" i="12"/>
  <c r="K266" i="12"/>
  <c r="O266" i="12"/>
  <c r="Q266" i="12"/>
  <c r="V266" i="12"/>
  <c r="G268" i="12"/>
  <c r="M268" i="12" s="1"/>
  <c r="I268" i="12"/>
  <c r="K268" i="12"/>
  <c r="O268" i="12"/>
  <c r="Q268" i="12"/>
  <c r="V268" i="12"/>
  <c r="G269" i="12"/>
  <c r="M269" i="12" s="1"/>
  <c r="I269" i="12"/>
  <c r="K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G272" i="12"/>
  <c r="M272" i="12" s="1"/>
  <c r="I272" i="12"/>
  <c r="K272" i="12"/>
  <c r="O272" i="12"/>
  <c r="Q272" i="12"/>
  <c r="V272" i="12"/>
  <c r="G273" i="12"/>
  <c r="M273" i="12" s="1"/>
  <c r="I273" i="12"/>
  <c r="K273" i="12"/>
  <c r="O273" i="12"/>
  <c r="Q273" i="12"/>
  <c r="V273" i="12"/>
  <c r="G274" i="12"/>
  <c r="M274" i="12" s="1"/>
  <c r="I274" i="12"/>
  <c r="K274" i="12"/>
  <c r="K265" i="12" s="1"/>
  <c r="O274" i="12"/>
  <c r="Q274" i="12"/>
  <c r="V274" i="12"/>
  <c r="G275" i="12"/>
  <c r="M275" i="12" s="1"/>
  <c r="I275" i="12"/>
  <c r="K275" i="12"/>
  <c r="O275" i="12"/>
  <c r="Q275" i="12"/>
  <c r="V275" i="12"/>
  <c r="G288" i="12"/>
  <c r="M288" i="12" s="1"/>
  <c r="I288" i="12"/>
  <c r="K288" i="12"/>
  <c r="O288" i="12"/>
  <c r="Q288" i="12"/>
  <c r="V288" i="12"/>
  <c r="G290" i="12"/>
  <c r="M290" i="12" s="1"/>
  <c r="I290" i="12"/>
  <c r="K290" i="12"/>
  <c r="O290" i="12"/>
  <c r="Q290" i="12"/>
  <c r="V290" i="12"/>
  <c r="V289" i="12" s="1"/>
  <c r="G291" i="12"/>
  <c r="I291" i="12"/>
  <c r="K291" i="12"/>
  <c r="O291" i="12"/>
  <c r="Q291" i="12"/>
  <c r="V291" i="12"/>
  <c r="G292" i="12"/>
  <c r="M292" i="12" s="1"/>
  <c r="I292" i="12"/>
  <c r="K292" i="12"/>
  <c r="O292" i="12"/>
  <c r="Q292" i="12"/>
  <c r="V292" i="12"/>
  <c r="G293" i="12"/>
  <c r="M293" i="12" s="1"/>
  <c r="I293" i="12"/>
  <c r="K293" i="12"/>
  <c r="O293" i="12"/>
  <c r="Q293" i="12"/>
  <c r="V293" i="12"/>
  <c r="G295" i="12"/>
  <c r="M295" i="12" s="1"/>
  <c r="I295" i="12"/>
  <c r="K295" i="12"/>
  <c r="O295" i="12"/>
  <c r="Q295" i="12"/>
  <c r="V295" i="12"/>
  <c r="G298" i="12"/>
  <c r="I298" i="12"/>
  <c r="K298" i="12"/>
  <c r="M298" i="12"/>
  <c r="O298" i="12"/>
  <c r="Q298" i="12"/>
  <c r="V298" i="12"/>
  <c r="G301" i="12"/>
  <c r="M301" i="12" s="1"/>
  <c r="I301" i="12"/>
  <c r="K301" i="12"/>
  <c r="O301" i="12"/>
  <c r="Q301" i="12"/>
  <c r="V301" i="12"/>
  <c r="G303" i="12"/>
  <c r="M303" i="12" s="1"/>
  <c r="I303" i="12"/>
  <c r="K303" i="12"/>
  <c r="O303" i="12"/>
  <c r="Q303" i="12"/>
  <c r="V303" i="12"/>
  <c r="G305" i="12"/>
  <c r="M305" i="12" s="1"/>
  <c r="I305" i="12"/>
  <c r="K305" i="12"/>
  <c r="O305" i="12"/>
  <c r="Q305" i="12"/>
  <c r="V305" i="12"/>
  <c r="G308" i="12"/>
  <c r="M308" i="12" s="1"/>
  <c r="I308" i="12"/>
  <c r="K308" i="12"/>
  <c r="O308" i="12"/>
  <c r="Q308" i="12"/>
  <c r="V308" i="12"/>
  <c r="G311" i="12"/>
  <c r="I311" i="12"/>
  <c r="K311" i="12"/>
  <c r="M311" i="12"/>
  <c r="O311" i="12"/>
  <c r="Q311" i="12"/>
  <c r="V311" i="12"/>
  <c r="G314" i="12"/>
  <c r="I314" i="12"/>
  <c r="K314" i="12"/>
  <c r="O314" i="12"/>
  <c r="Q314" i="12"/>
  <c r="V314" i="12"/>
  <c r="G317" i="12"/>
  <c r="M317" i="12" s="1"/>
  <c r="I317" i="12"/>
  <c r="K317" i="12"/>
  <c r="O317" i="12"/>
  <c r="Q317" i="12"/>
  <c r="V317" i="12"/>
  <c r="G323" i="12"/>
  <c r="M323" i="12" s="1"/>
  <c r="I323" i="12"/>
  <c r="K323" i="12"/>
  <c r="O323" i="12"/>
  <c r="Q323" i="12"/>
  <c r="V323" i="12"/>
  <c r="G325" i="12"/>
  <c r="M325" i="12" s="1"/>
  <c r="M324" i="12" s="1"/>
  <c r="I325" i="12"/>
  <c r="I324" i="12" s="1"/>
  <c r="K325" i="12"/>
  <c r="K324" i="12" s="1"/>
  <c r="O325" i="12"/>
  <c r="O324" i="12" s="1"/>
  <c r="Q325" i="12"/>
  <c r="Q324" i="12" s="1"/>
  <c r="V325" i="12"/>
  <c r="V324" i="12" s="1"/>
  <c r="G329" i="12"/>
  <c r="M329" i="12" s="1"/>
  <c r="I329" i="12"/>
  <c r="K329" i="12"/>
  <c r="O329" i="12"/>
  <c r="Q329" i="12"/>
  <c r="V329" i="12"/>
  <c r="G332" i="12"/>
  <c r="M332" i="12" s="1"/>
  <c r="I332" i="12"/>
  <c r="K332" i="12"/>
  <c r="O332" i="12"/>
  <c r="Q332" i="12"/>
  <c r="V332" i="12"/>
  <c r="G337" i="12"/>
  <c r="M337" i="12" s="1"/>
  <c r="I337" i="12"/>
  <c r="K337" i="12"/>
  <c r="O337" i="12"/>
  <c r="Q337" i="12"/>
  <c r="V337" i="12"/>
  <c r="G340" i="12"/>
  <c r="M340" i="12" s="1"/>
  <c r="I340" i="12"/>
  <c r="K340" i="12"/>
  <c r="O340" i="12"/>
  <c r="Q340" i="12"/>
  <c r="V340" i="12"/>
  <c r="G342" i="12"/>
  <c r="M342" i="12" s="1"/>
  <c r="I342" i="12"/>
  <c r="K342" i="12"/>
  <c r="O342" i="12"/>
  <c r="Q342" i="12"/>
  <c r="V342" i="12"/>
  <c r="G346" i="12"/>
  <c r="M346" i="12" s="1"/>
  <c r="I346" i="12"/>
  <c r="K346" i="12"/>
  <c r="O346" i="12"/>
  <c r="Q346" i="12"/>
  <c r="V346" i="12"/>
  <c r="G348" i="12"/>
  <c r="M348" i="12" s="1"/>
  <c r="I348" i="12"/>
  <c r="K348" i="12"/>
  <c r="O348" i="12"/>
  <c r="Q348" i="12"/>
  <c r="V348" i="12"/>
  <c r="G352" i="12"/>
  <c r="M352" i="12" s="1"/>
  <c r="I352" i="12"/>
  <c r="K352" i="12"/>
  <c r="O352" i="12"/>
  <c r="Q352" i="12"/>
  <c r="V352" i="12"/>
  <c r="G356" i="12"/>
  <c r="M356" i="12" s="1"/>
  <c r="I356" i="12"/>
  <c r="K356" i="12"/>
  <c r="O356" i="12"/>
  <c r="Q356" i="12"/>
  <c r="V356" i="12"/>
  <c r="G362" i="12"/>
  <c r="M362" i="12" s="1"/>
  <c r="I362" i="12"/>
  <c r="K362" i="12"/>
  <c r="O362" i="12"/>
  <c r="Q362" i="12"/>
  <c r="V362" i="12"/>
  <c r="G367" i="12"/>
  <c r="M367" i="12" s="1"/>
  <c r="I367" i="12"/>
  <c r="K367" i="12"/>
  <c r="O367" i="12"/>
  <c r="Q367" i="12"/>
  <c r="V367" i="12"/>
  <c r="G374" i="12"/>
  <c r="M374" i="12" s="1"/>
  <c r="I374" i="12"/>
  <c r="K374" i="12"/>
  <c r="O374" i="12"/>
  <c r="Q374" i="12"/>
  <c r="V374" i="12"/>
  <c r="G375" i="12"/>
  <c r="M375" i="12" s="1"/>
  <c r="I375" i="12"/>
  <c r="K375" i="12"/>
  <c r="O375" i="12"/>
  <c r="Q375" i="12"/>
  <c r="V375" i="12"/>
  <c r="G379" i="12"/>
  <c r="M379" i="12" s="1"/>
  <c r="I379" i="12"/>
  <c r="K379" i="12"/>
  <c r="O379" i="12"/>
  <c r="Q379" i="12"/>
  <c r="V379" i="12"/>
  <c r="G381" i="12"/>
  <c r="M381" i="12" s="1"/>
  <c r="I381" i="12"/>
  <c r="K381" i="12"/>
  <c r="O381" i="12"/>
  <c r="Q381" i="12"/>
  <c r="V381" i="12"/>
  <c r="G385" i="12"/>
  <c r="M385" i="12" s="1"/>
  <c r="I385" i="12"/>
  <c r="K385" i="12"/>
  <c r="K380" i="12" s="1"/>
  <c r="O385" i="12"/>
  <c r="Q385" i="12"/>
  <c r="V385" i="12"/>
  <c r="G389" i="12"/>
  <c r="M389" i="12" s="1"/>
  <c r="I389" i="12"/>
  <c r="K389" i="12"/>
  <c r="O389" i="12"/>
  <c r="Q389" i="12"/>
  <c r="V389" i="12"/>
  <c r="G393" i="12"/>
  <c r="M393" i="12" s="1"/>
  <c r="I393" i="12"/>
  <c r="K393" i="12"/>
  <c r="O393" i="12"/>
  <c r="Q393" i="12"/>
  <c r="V393" i="12"/>
  <c r="G397" i="12"/>
  <c r="M397" i="12" s="1"/>
  <c r="I397" i="12"/>
  <c r="K397" i="12"/>
  <c r="O397" i="12"/>
  <c r="Q397" i="12"/>
  <c r="V397" i="12"/>
  <c r="G400" i="12"/>
  <c r="M400" i="12" s="1"/>
  <c r="I400" i="12"/>
  <c r="K400" i="12"/>
  <c r="O400" i="12"/>
  <c r="Q400" i="12"/>
  <c r="V400" i="12"/>
  <c r="G407" i="12"/>
  <c r="M407" i="12" s="1"/>
  <c r="I407" i="12"/>
  <c r="K407" i="12"/>
  <c r="O407" i="12"/>
  <c r="Q407" i="12"/>
  <c r="V407" i="12"/>
  <c r="G408" i="12"/>
  <c r="M408" i="12" s="1"/>
  <c r="I408" i="12"/>
  <c r="K408" i="12"/>
  <c r="O408" i="12"/>
  <c r="Q408" i="12"/>
  <c r="V408" i="12"/>
  <c r="G410" i="12"/>
  <c r="M410" i="12" s="1"/>
  <c r="I410" i="12"/>
  <c r="K410" i="12"/>
  <c r="O410" i="12"/>
  <c r="Q410" i="12"/>
  <c r="V410" i="12"/>
  <c r="G414" i="12"/>
  <c r="I414" i="12"/>
  <c r="K414" i="12"/>
  <c r="O414" i="12"/>
  <c r="Q414" i="12"/>
  <c r="V414" i="12"/>
  <c r="G416" i="12"/>
  <c r="M416" i="12" s="1"/>
  <c r="I416" i="12"/>
  <c r="K416" i="12"/>
  <c r="O416" i="12"/>
  <c r="Q416" i="12"/>
  <c r="V416" i="12"/>
  <c r="G420" i="12"/>
  <c r="M420" i="12" s="1"/>
  <c r="I420" i="12"/>
  <c r="K420" i="12"/>
  <c r="O420" i="12"/>
  <c r="Q420" i="12"/>
  <c r="V420" i="12"/>
  <c r="G426" i="12"/>
  <c r="M426" i="12" s="1"/>
  <c r="I426" i="12"/>
  <c r="K426" i="12"/>
  <c r="O426" i="12"/>
  <c r="Q426" i="12"/>
  <c r="V426" i="12"/>
  <c r="G441" i="12"/>
  <c r="M441" i="12" s="1"/>
  <c r="I441" i="12"/>
  <c r="K441" i="12"/>
  <c r="O441" i="12"/>
  <c r="Q441" i="12"/>
  <c r="V441" i="12"/>
  <c r="G444" i="12"/>
  <c r="I444" i="12"/>
  <c r="K444" i="12"/>
  <c r="O444" i="12"/>
  <c r="Q444" i="12"/>
  <c r="V444" i="12"/>
  <c r="G461" i="12"/>
  <c r="M461" i="12" s="1"/>
  <c r="I461" i="12"/>
  <c r="K461" i="12"/>
  <c r="O461" i="12"/>
  <c r="Q461" i="12"/>
  <c r="V461" i="12"/>
  <c r="K469" i="12"/>
  <c r="G470" i="12"/>
  <c r="G469" i="12" s="1"/>
  <c r="I470" i="12"/>
  <c r="I469" i="12" s="1"/>
  <c r="K470" i="12"/>
  <c r="O470" i="12"/>
  <c r="O469" i="12" s="1"/>
  <c r="Q470" i="12"/>
  <c r="Q469" i="12" s="1"/>
  <c r="V470" i="12"/>
  <c r="V469" i="12" s="1"/>
  <c r="G476" i="12"/>
  <c r="M476" i="12" s="1"/>
  <c r="I476" i="12"/>
  <c r="I475" i="12" s="1"/>
  <c r="K476" i="12"/>
  <c r="O476" i="12"/>
  <c r="Q476" i="12"/>
  <c r="Q475" i="12" s="1"/>
  <c r="V476" i="12"/>
  <c r="G478" i="12"/>
  <c r="M478" i="12" s="1"/>
  <c r="I478" i="12"/>
  <c r="K478" i="12"/>
  <c r="O478" i="12"/>
  <c r="Q478" i="12"/>
  <c r="V478" i="12"/>
  <c r="G482" i="12"/>
  <c r="M482" i="12" s="1"/>
  <c r="I482" i="12"/>
  <c r="K482" i="12"/>
  <c r="O482" i="12"/>
  <c r="Q482" i="12"/>
  <c r="V482" i="12"/>
  <c r="G483" i="12"/>
  <c r="M483" i="12" s="1"/>
  <c r="I483" i="12"/>
  <c r="K483" i="12"/>
  <c r="O483" i="12"/>
  <c r="Q483" i="12"/>
  <c r="V483" i="12"/>
  <c r="G484" i="12"/>
  <c r="M484" i="12" s="1"/>
  <c r="I484" i="12"/>
  <c r="K484" i="12"/>
  <c r="O484" i="12"/>
  <c r="Q484" i="12"/>
  <c r="V484" i="12"/>
  <c r="G485" i="12"/>
  <c r="M485" i="12" s="1"/>
  <c r="I485" i="12"/>
  <c r="K485" i="12"/>
  <c r="O485" i="12"/>
  <c r="Q485" i="12"/>
  <c r="V485" i="12"/>
  <c r="G486" i="12"/>
  <c r="M486" i="12" s="1"/>
  <c r="I486" i="12"/>
  <c r="K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M488" i="12" s="1"/>
  <c r="I488" i="12"/>
  <c r="K488" i="12"/>
  <c r="O488" i="12"/>
  <c r="Q488" i="12"/>
  <c r="V488" i="12"/>
  <c r="G489" i="12"/>
  <c r="M489" i="12" s="1"/>
  <c r="I489" i="12"/>
  <c r="K489" i="12"/>
  <c r="O489" i="12"/>
  <c r="Q489" i="12"/>
  <c r="V489" i="12"/>
  <c r="G490" i="12"/>
  <c r="M490" i="12" s="1"/>
  <c r="I490" i="12"/>
  <c r="K490" i="12"/>
  <c r="O490" i="12"/>
  <c r="Q490" i="12"/>
  <c r="V490" i="12"/>
  <c r="G491" i="12"/>
  <c r="M491" i="12" s="1"/>
  <c r="I491" i="12"/>
  <c r="K491" i="12"/>
  <c r="O491" i="12"/>
  <c r="Q491" i="12"/>
  <c r="V491" i="12"/>
  <c r="G492" i="12"/>
  <c r="M492" i="12" s="1"/>
  <c r="I492" i="12"/>
  <c r="K492" i="12"/>
  <c r="O492" i="12"/>
  <c r="Q492" i="12"/>
  <c r="V492" i="12"/>
  <c r="G493" i="12"/>
  <c r="M493" i="12" s="1"/>
  <c r="I493" i="12"/>
  <c r="K493" i="12"/>
  <c r="O493" i="12"/>
  <c r="Q493" i="12"/>
  <c r="V493" i="12"/>
  <c r="G494" i="12"/>
  <c r="M494" i="12" s="1"/>
  <c r="I494" i="12"/>
  <c r="K494" i="12"/>
  <c r="O494" i="12"/>
  <c r="Q494" i="12"/>
  <c r="V494" i="12"/>
  <c r="G495" i="12"/>
  <c r="M495" i="12" s="1"/>
  <c r="I495" i="12"/>
  <c r="K495" i="12"/>
  <c r="O495" i="12"/>
  <c r="Q495" i="12"/>
  <c r="V495" i="12"/>
  <c r="G496" i="12"/>
  <c r="M496" i="12" s="1"/>
  <c r="I496" i="12"/>
  <c r="K496" i="12"/>
  <c r="O496" i="12"/>
  <c r="Q496" i="12"/>
  <c r="V496" i="12"/>
  <c r="G497" i="12"/>
  <c r="M497" i="12" s="1"/>
  <c r="I497" i="12"/>
  <c r="K497" i="12"/>
  <c r="O497" i="12"/>
  <c r="Q497" i="12"/>
  <c r="V497" i="12"/>
  <c r="G498" i="12"/>
  <c r="M498" i="12" s="1"/>
  <c r="I498" i="12"/>
  <c r="K498" i="12"/>
  <c r="O498" i="12"/>
  <c r="Q498" i="12"/>
  <c r="V498" i="12"/>
  <c r="G499" i="12"/>
  <c r="M499" i="12" s="1"/>
  <c r="I499" i="12"/>
  <c r="K499" i="12"/>
  <c r="O499" i="12"/>
  <c r="Q499" i="12"/>
  <c r="V499" i="12"/>
  <c r="G500" i="12"/>
  <c r="M500" i="12" s="1"/>
  <c r="I500" i="12"/>
  <c r="K500" i="12"/>
  <c r="O500" i="12"/>
  <c r="Q500" i="12"/>
  <c r="V500" i="12"/>
  <c r="G501" i="12"/>
  <c r="M501" i="12" s="1"/>
  <c r="I501" i="12"/>
  <c r="K501" i="12"/>
  <c r="O501" i="12"/>
  <c r="Q501" i="12"/>
  <c r="V501" i="12"/>
  <c r="G502" i="12"/>
  <c r="M502" i="12" s="1"/>
  <c r="I502" i="12"/>
  <c r="K502" i="12"/>
  <c r="O502" i="12"/>
  <c r="Q502" i="12"/>
  <c r="V502" i="12"/>
  <c r="G503" i="12"/>
  <c r="M503" i="12" s="1"/>
  <c r="I503" i="12"/>
  <c r="K503" i="12"/>
  <c r="O503" i="12"/>
  <c r="Q503" i="12"/>
  <c r="V503" i="12"/>
  <c r="G504" i="12"/>
  <c r="M504" i="12" s="1"/>
  <c r="I504" i="12"/>
  <c r="K504" i="12"/>
  <c r="O504" i="12"/>
  <c r="Q504" i="12"/>
  <c r="V504" i="12"/>
  <c r="G505" i="12"/>
  <c r="M505" i="12" s="1"/>
  <c r="I505" i="12"/>
  <c r="K505" i="12"/>
  <c r="O505" i="12"/>
  <c r="Q505" i="12"/>
  <c r="V505" i="12"/>
  <c r="G506" i="12"/>
  <c r="M506" i="12" s="1"/>
  <c r="I506" i="12"/>
  <c r="K506" i="12"/>
  <c r="O506" i="12"/>
  <c r="Q506" i="12"/>
  <c r="V506" i="12"/>
  <c r="G507" i="12"/>
  <c r="M507" i="12" s="1"/>
  <c r="I507" i="12"/>
  <c r="K507" i="12"/>
  <c r="O507" i="12"/>
  <c r="Q507" i="12"/>
  <c r="V507" i="12"/>
  <c r="G508" i="12"/>
  <c r="M508" i="12" s="1"/>
  <c r="I508" i="12"/>
  <c r="K508" i="12"/>
  <c r="O508" i="12"/>
  <c r="Q508" i="12"/>
  <c r="V508" i="12"/>
  <c r="G509" i="12"/>
  <c r="M509" i="12" s="1"/>
  <c r="I509" i="12"/>
  <c r="K509" i="12"/>
  <c r="O509" i="12"/>
  <c r="Q509" i="12"/>
  <c r="V509" i="12"/>
  <c r="G510" i="12"/>
  <c r="M510" i="12" s="1"/>
  <c r="I510" i="12"/>
  <c r="K510" i="12"/>
  <c r="O510" i="12"/>
  <c r="Q510" i="12"/>
  <c r="V510" i="12"/>
  <c r="G511" i="12"/>
  <c r="M511" i="12" s="1"/>
  <c r="I511" i="12"/>
  <c r="K511" i="12"/>
  <c r="O511" i="12"/>
  <c r="Q511" i="12"/>
  <c r="V511" i="12"/>
  <c r="G512" i="12"/>
  <c r="M512" i="12" s="1"/>
  <c r="I512" i="12"/>
  <c r="K512" i="12"/>
  <c r="O512" i="12"/>
  <c r="Q512" i="12"/>
  <c r="V512" i="12"/>
  <c r="G513" i="12"/>
  <c r="M513" i="12" s="1"/>
  <c r="I513" i="12"/>
  <c r="K513" i="12"/>
  <c r="O513" i="12"/>
  <c r="Q513" i="12"/>
  <c r="V513" i="12"/>
  <c r="G514" i="12"/>
  <c r="M514" i="12" s="1"/>
  <c r="I514" i="12"/>
  <c r="K514" i="12"/>
  <c r="O514" i="12"/>
  <c r="Q514" i="12"/>
  <c r="V514" i="12"/>
  <c r="G515" i="12"/>
  <c r="M515" i="12" s="1"/>
  <c r="I515" i="12"/>
  <c r="K515" i="12"/>
  <c r="O515" i="12"/>
  <c r="Q515" i="12"/>
  <c r="V515" i="12"/>
  <c r="G516" i="12"/>
  <c r="M516" i="12" s="1"/>
  <c r="I516" i="12"/>
  <c r="K516" i="12"/>
  <c r="O516" i="12"/>
  <c r="Q516" i="12"/>
  <c r="V516" i="12"/>
  <c r="G517" i="12"/>
  <c r="M517" i="12" s="1"/>
  <c r="I517" i="12"/>
  <c r="K517" i="12"/>
  <c r="O517" i="12"/>
  <c r="Q517" i="12"/>
  <c r="V517" i="12"/>
  <c r="G519" i="12"/>
  <c r="I519" i="12"/>
  <c r="K519" i="12"/>
  <c r="O519" i="12"/>
  <c r="Q519" i="12"/>
  <c r="V519" i="12"/>
  <c r="G520" i="12"/>
  <c r="M520" i="12" s="1"/>
  <c r="I520" i="12"/>
  <c r="K520" i="12"/>
  <c r="O520" i="12"/>
  <c r="Q520" i="12"/>
  <c r="V520" i="12"/>
  <c r="G521" i="12"/>
  <c r="M521" i="12" s="1"/>
  <c r="I521" i="12"/>
  <c r="K521" i="12"/>
  <c r="O521" i="12"/>
  <c r="Q521" i="12"/>
  <c r="V521" i="12"/>
  <c r="G523" i="12"/>
  <c r="M523" i="12" s="1"/>
  <c r="I523" i="12"/>
  <c r="K523" i="12"/>
  <c r="O523" i="12"/>
  <c r="Q523" i="12"/>
  <c r="V523" i="12"/>
  <c r="G524" i="12"/>
  <c r="I524" i="12"/>
  <c r="K524" i="12"/>
  <c r="O524" i="12"/>
  <c r="Q524" i="12"/>
  <c r="V524" i="12"/>
  <c r="G525" i="12"/>
  <c r="M525" i="12" s="1"/>
  <c r="I525" i="12"/>
  <c r="K525" i="12"/>
  <c r="O525" i="12"/>
  <c r="Q525" i="12"/>
  <c r="V525" i="12"/>
  <c r="G526" i="12"/>
  <c r="M526" i="12" s="1"/>
  <c r="I526" i="12"/>
  <c r="K526" i="12"/>
  <c r="O526" i="12"/>
  <c r="Q526" i="12"/>
  <c r="V526" i="12"/>
  <c r="G527" i="12"/>
  <c r="M527" i="12" s="1"/>
  <c r="I527" i="12"/>
  <c r="K527" i="12"/>
  <c r="O527" i="12"/>
  <c r="Q527" i="12"/>
  <c r="V527" i="12"/>
  <c r="G528" i="12"/>
  <c r="M528" i="12" s="1"/>
  <c r="I528" i="12"/>
  <c r="K528" i="12"/>
  <c r="O528" i="12"/>
  <c r="Q528" i="12"/>
  <c r="V528" i="12"/>
  <c r="G529" i="12"/>
  <c r="M529" i="12" s="1"/>
  <c r="I529" i="12"/>
  <c r="K529" i="12"/>
  <c r="O529" i="12"/>
  <c r="Q529" i="12"/>
  <c r="V529" i="12"/>
  <c r="G530" i="12"/>
  <c r="M530" i="12" s="1"/>
  <c r="I530" i="12"/>
  <c r="K530" i="12"/>
  <c r="O530" i="12"/>
  <c r="Q530" i="12"/>
  <c r="V530" i="12"/>
  <c r="G531" i="12"/>
  <c r="M531" i="12" s="1"/>
  <c r="I531" i="12"/>
  <c r="K531" i="12"/>
  <c r="O531" i="12"/>
  <c r="Q531" i="12"/>
  <c r="V531" i="12"/>
  <c r="G533" i="12"/>
  <c r="M533" i="12" s="1"/>
  <c r="I533" i="12"/>
  <c r="K533" i="12"/>
  <c r="O533" i="12"/>
  <c r="Q533" i="12"/>
  <c r="V533" i="12"/>
  <c r="G534" i="12"/>
  <c r="M534" i="12" s="1"/>
  <c r="I534" i="12"/>
  <c r="K534" i="12"/>
  <c r="O534" i="12"/>
  <c r="Q534" i="12"/>
  <c r="V534" i="12"/>
  <c r="G535" i="12"/>
  <c r="M535" i="12" s="1"/>
  <c r="I535" i="12"/>
  <c r="K535" i="12"/>
  <c r="O535" i="12"/>
  <c r="Q535" i="12"/>
  <c r="V535" i="12"/>
  <c r="G536" i="12"/>
  <c r="M536" i="12" s="1"/>
  <c r="I536" i="12"/>
  <c r="K536" i="12"/>
  <c r="O536" i="12"/>
  <c r="Q536" i="12"/>
  <c r="V536" i="12"/>
  <c r="G537" i="12"/>
  <c r="M537" i="12" s="1"/>
  <c r="I537" i="12"/>
  <c r="K537" i="12"/>
  <c r="O537" i="12"/>
  <c r="Q537" i="12"/>
  <c r="V537" i="12"/>
  <c r="G538" i="12"/>
  <c r="M538" i="12" s="1"/>
  <c r="I538" i="12"/>
  <c r="K538" i="12"/>
  <c r="O538" i="12"/>
  <c r="Q538" i="12"/>
  <c r="V538" i="12"/>
  <c r="G539" i="12"/>
  <c r="M539" i="12" s="1"/>
  <c r="I539" i="12"/>
  <c r="K539" i="12"/>
  <c r="O539" i="12"/>
  <c r="Q539" i="12"/>
  <c r="V539" i="12"/>
  <c r="G540" i="12"/>
  <c r="M540" i="12" s="1"/>
  <c r="I540" i="12"/>
  <c r="K540" i="12"/>
  <c r="O540" i="12"/>
  <c r="Q540" i="12"/>
  <c r="V540" i="12"/>
  <c r="F34" i="1"/>
  <c r="G34" i="1"/>
  <c r="H34" i="1"/>
  <c r="I34" i="1"/>
  <c r="J33" i="1" s="1"/>
  <c r="J20" i="1"/>
  <c r="J18" i="1"/>
  <c r="G30" i="1"/>
  <c r="F30" i="1"/>
  <c r="J15" i="1"/>
  <c r="J16" i="1"/>
  <c r="J17" i="1"/>
  <c r="J19" i="1"/>
  <c r="E16" i="1"/>
  <c r="E18" i="1"/>
  <c r="M248" i="12" l="1"/>
  <c r="G289" i="12"/>
  <c r="M470" i="12"/>
  <c r="M469" i="12" s="1"/>
  <c r="M169" i="12"/>
  <c r="M168" i="12" s="1"/>
  <c r="G35" i="12"/>
  <c r="K518" i="12"/>
  <c r="Q289" i="12"/>
  <c r="Q255" i="12"/>
  <c r="V248" i="12"/>
  <c r="O209" i="12"/>
  <c r="K186" i="12"/>
  <c r="K170" i="12"/>
  <c r="V93" i="12"/>
  <c r="O518" i="12"/>
  <c r="I518" i="12"/>
  <c r="V409" i="12"/>
  <c r="O409" i="12"/>
  <c r="Q328" i="12"/>
  <c r="V251" i="12"/>
  <c r="G518" i="12"/>
  <c r="K475" i="12"/>
  <c r="Q425" i="12"/>
  <c r="K425" i="12"/>
  <c r="K248" i="12"/>
  <c r="I425" i="12"/>
  <c r="I328" i="12"/>
  <c r="M29" i="12"/>
  <c r="G29" i="12"/>
  <c r="G522" i="12"/>
  <c r="O532" i="12"/>
  <c r="I93" i="12"/>
  <c r="V475" i="12"/>
  <c r="Q170" i="12"/>
  <c r="K93" i="12"/>
  <c r="M93" i="12"/>
  <c r="K409" i="12"/>
  <c r="V341" i="12"/>
  <c r="K328" i="12"/>
  <c r="M328" i="12"/>
  <c r="O255" i="12"/>
  <c r="O217" i="12"/>
  <c r="K217" i="12"/>
  <c r="I217" i="12"/>
  <c r="G209" i="12"/>
  <c r="K194" i="12"/>
  <c r="I186" i="12"/>
  <c r="M170" i="12"/>
  <c r="V111" i="12"/>
  <c r="Q111" i="12"/>
  <c r="Q29" i="12"/>
  <c r="G8" i="12"/>
  <c r="Q522" i="12"/>
  <c r="K532" i="12"/>
  <c r="I532" i="12"/>
  <c r="O522" i="12"/>
  <c r="I409" i="12"/>
  <c r="V380" i="12"/>
  <c r="Q341" i="12"/>
  <c r="G324" i="12"/>
  <c r="O289" i="12"/>
  <c r="V265" i="12"/>
  <c r="K255" i="12"/>
  <c r="V209" i="12"/>
  <c r="I194" i="12"/>
  <c r="O111" i="12"/>
  <c r="M97" i="12"/>
  <c r="G93" i="12"/>
  <c r="V35" i="12"/>
  <c r="V8" i="12"/>
  <c r="O294" i="12"/>
  <c r="V518" i="12"/>
  <c r="V481" i="12"/>
  <c r="O475" i="12"/>
  <c r="K294" i="12"/>
  <c r="I294" i="12"/>
  <c r="K289" i="12"/>
  <c r="Q265" i="12"/>
  <c r="O251" i="12"/>
  <c r="I248" i="12"/>
  <c r="G217" i="12"/>
  <c r="K209" i="12"/>
  <c r="Q209" i="12"/>
  <c r="I170" i="12"/>
  <c r="K111" i="12"/>
  <c r="O35" i="12"/>
  <c r="Q8" i="12"/>
  <c r="Q481" i="12"/>
  <c r="I481" i="12"/>
  <c r="G532" i="12"/>
  <c r="V522" i="12"/>
  <c r="K522" i="12"/>
  <c r="Q518" i="12"/>
  <c r="V425" i="12"/>
  <c r="G409" i="12"/>
  <c r="O380" i="12"/>
  <c r="V328" i="12"/>
  <c r="I289" i="12"/>
  <c r="O265" i="12"/>
  <c r="G255" i="12"/>
  <c r="K251" i="12"/>
  <c r="V217" i="12"/>
  <c r="G170" i="12"/>
  <c r="I111" i="12"/>
  <c r="G97" i="12"/>
  <c r="Q35" i="12"/>
  <c r="K29" i="12"/>
  <c r="O8" i="12"/>
  <c r="Q532" i="12"/>
  <c r="V194" i="12"/>
  <c r="V532" i="12"/>
  <c r="I522" i="12"/>
  <c r="O481" i="12"/>
  <c r="G475" i="12"/>
  <c r="G425" i="12"/>
  <c r="O341" i="12"/>
  <c r="I251" i="12"/>
  <c r="Q217" i="12"/>
  <c r="Q186" i="12"/>
  <c r="G111" i="12"/>
  <c r="K8" i="12"/>
  <c r="K481" i="12"/>
  <c r="K341" i="12"/>
  <c r="Q294" i="12"/>
  <c r="M519" i="12"/>
  <c r="M518" i="12" s="1"/>
  <c r="O425" i="12"/>
  <c r="Q409" i="12"/>
  <c r="Q380" i="12"/>
  <c r="I380" i="12"/>
  <c r="I341" i="12"/>
  <c r="O328" i="12"/>
  <c r="G294" i="12"/>
  <c r="V294" i="12"/>
  <c r="I255" i="12"/>
  <c r="G251" i="12"/>
  <c r="Q194" i="12"/>
  <c r="O186" i="12"/>
  <c r="V170" i="12"/>
  <c r="Q97" i="12"/>
  <c r="O93" i="12"/>
  <c r="K35" i="12"/>
  <c r="I35" i="12"/>
  <c r="I8" i="12"/>
  <c r="G341" i="12"/>
  <c r="I265" i="12"/>
  <c r="V255" i="12"/>
  <c r="I209" i="12"/>
  <c r="O194" i="12"/>
  <c r="V186" i="12"/>
  <c r="V29" i="12"/>
  <c r="M532" i="12"/>
  <c r="M481" i="12"/>
  <c r="M194" i="12"/>
  <c r="M475" i="12"/>
  <c r="M341" i="12"/>
  <c r="M265" i="12"/>
  <c r="M380" i="12"/>
  <c r="M186" i="12"/>
  <c r="M524" i="12"/>
  <c r="M522" i="12" s="1"/>
  <c r="G481" i="12"/>
  <c r="M414" i="12"/>
  <c r="M409" i="12" s="1"/>
  <c r="G380" i="12"/>
  <c r="G328" i="12"/>
  <c r="M314" i="12"/>
  <c r="M294" i="12" s="1"/>
  <c r="M256" i="12"/>
  <c r="M255" i="12" s="1"/>
  <c r="G194" i="12"/>
  <c r="G186" i="12"/>
  <c r="G265" i="12"/>
  <c r="M252" i="12"/>
  <c r="M251" i="12" s="1"/>
  <c r="M219" i="12"/>
  <c r="M217" i="12" s="1"/>
  <c r="M211" i="12"/>
  <c r="M209" i="12" s="1"/>
  <c r="M112" i="12"/>
  <c r="M111" i="12" s="1"/>
  <c r="M43" i="12"/>
  <c r="M35" i="12" s="1"/>
  <c r="M23" i="12"/>
  <c r="M8" i="12" s="1"/>
  <c r="M291" i="12"/>
  <c r="M289" i="12" s="1"/>
  <c r="M185" i="12"/>
  <c r="M184" i="12" s="1"/>
  <c r="M444" i="12"/>
  <c r="M425" i="12" s="1"/>
  <c r="J31" i="1"/>
  <c r="J34" i="1" s="1"/>
  <c r="J32" i="1"/>
  <c r="G15" i="1" l="1"/>
  <c r="G16" i="1" l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3901245B-602B-4CB9-BFDE-1767B88AED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5F5488-73B5-4C4A-BEDD-BBF3A48D5C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<sst xmlns="http://schemas.openxmlformats.org/spreadsheetml/2006/main" count="2402" uniqueCount="772">
  <si>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</si>
  <si>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</si>
  <si>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</si>
  <si>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</si>
  <si>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</si>
  <si>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</si>
  <si>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</si>
  <si>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</si>
  <si>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</si>
  <si>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</si>
  <si>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</si>
  <si>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</si>
  <si>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</si>
  <si>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</si>
  <si>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</si>
  <si>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</si>
  <si>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</si>
  <si>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</si>
  <si>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</si>
  <si>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</si>
  <si>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</si>
  <si>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</si>
  <si>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</si>
  <si>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</si>
  <si>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</si>
  <si>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</si>
  <si>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</si>
  <si>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</si>
  <si>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</si>
  <si>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</si>
  <si>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</si>
  <si>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</si>
  <si>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</si>
  <si>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</si>
  <si>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</si>
  <si>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</si>
  <si>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</si>
  <si>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</si>
  <si>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Hlavní náměstí 10 byt č.10</t>
  </si>
  <si>
    <t>SO</t>
  </si>
  <si>
    <t>Rekonstrukce bytu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</si>
  <si>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</si>
  <si>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</si>
  <si>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</si>
  <si>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</si>
  <si>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</si>
  <si>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</si>
  <si>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</si>
  <si>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</si>
  <si>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</si>
  <si>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</si>
  <si>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</si>
  <si>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</si>
  <si>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</si>
  <si>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</si>
  <si>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</si>
  <si>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</si>
  <si>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</si>
  <si>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</si>
  <si>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</si>
  <si>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</si>
  <si>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</si>
  <si>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</si>
  <si>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</si>
  <si>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</si>
  <si>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</si>
  <si>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</si>
  <si>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</si>
  <si>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</si>
  <si>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</si>
  <si>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</si>
  <si>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</si>
  <si>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</si>
  <si>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</si>
  <si>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</si>
  <si>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</si>
  <si>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</si>
  <si>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</si>
  <si>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</si>
  <si>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</si>
  <si>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</si>
  <si>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</si>
  <si>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</si>
  <si>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</si>
  <si>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</si>
  <si>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</si>
  <si>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</si>
  <si>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</si>
  <si>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</si>
  <si>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</si>
  <si>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</si>
  <si>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</si>
  <si>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</si>
  <si>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</si>
  <si>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</si>
  <si>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</si>
  <si>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</si>
  <si>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</si>
  <si>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</si>
  <si>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</si>
  <si>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</si>
  <si>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</si>
  <si>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</si>
  <si>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</si>
  <si>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</si>
  <si>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</si>
  <si>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</si>
  <si>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</si>
  <si>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</si>
  <si>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</si>
  <si>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</si>
  <si>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</si>
  <si>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</si>
  <si>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</si>
  <si>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</si>
  <si>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</si>
  <si>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</si>
  <si>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</si>
  <si>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</si>
  <si>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</si>
  <si>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</si>
  <si>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</si>
  <si>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</si>
  <si>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</si>
  <si>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</si>
  <si>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</si>
  <si>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</si>
  <si>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</si>
  <si>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</si>
  <si>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</si>
  <si>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</si>
  <si>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</si>
  <si>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</si>
  <si>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</si>
  <si>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310271530</t>
  </si>
  <si>
    <t>Zazdívka otvorů do 1 m2, pórobet.tvárnice, tl.30cm</t>
  </si>
  <si>
    <t>m3</t>
  </si>
  <si>
    <t>RTS 21/ II</t>
  </si>
  <si>
    <t>Práce</t>
  </si>
  <si>
    <t>POL1_</t>
  </si>
  <si>
    <t>0,6*0,9*0,3</t>
  </si>
  <si>
    <t>VV</t>
  </si>
  <si>
    <t>317944311</t>
  </si>
  <si>
    <t>Válcované nosníky do č.12 do připravených otvorů</t>
  </si>
  <si>
    <t>t</t>
  </si>
  <si>
    <t>1,1*3,06*2/1000*2</t>
  </si>
  <si>
    <t>340271610</t>
  </si>
  <si>
    <t xml:space="preserve">Zazdívka otvorů pl.do 4 m2, pórobet.tvár.,tl.10 cm </t>
  </si>
  <si>
    <t>Dveře chodba : 0,6*2,0*0,1</t>
  </si>
  <si>
    <t>342263410</t>
  </si>
  <si>
    <t>Osazení revizních dvířek do příček, do 0,25 m2</t>
  </si>
  <si>
    <t>kus</t>
  </si>
  <si>
    <t>342255028</t>
  </si>
  <si>
    <t>Příčky z desek Ytong tl. 15 cm desky P 2 - 500, 599 x 249 x 150 mm</t>
  </si>
  <si>
    <t>m2</t>
  </si>
  <si>
    <t>1,4*2,7-0,9*2,0</t>
  </si>
  <si>
    <t>342948111</t>
  </si>
  <si>
    <t>Ukotvení příček k cihel.konstr. kotvami na hmožd.</t>
  </si>
  <si>
    <t>m</t>
  </si>
  <si>
    <t>Vstupní dveře : 2,4*2</t>
  </si>
  <si>
    <t>Zazdívka dveří koupelna : 2,0*2</t>
  </si>
  <si>
    <t>346244313</t>
  </si>
  <si>
    <t>Obezdívky van a WC nádržek z desek Ytong tl.100 mm</t>
  </si>
  <si>
    <t>(1,6*2+0,5*2)*0,5</t>
  </si>
  <si>
    <t>342264098</t>
  </si>
  <si>
    <t>Příplatek k podhledu sádrokart. za plochu do 10 m2</t>
  </si>
  <si>
    <t>Předsíň : 1,4*1,8</t>
  </si>
  <si>
    <t>Koupelna : 2,4*1,8</t>
  </si>
  <si>
    <t>15411740</t>
  </si>
  <si>
    <t>Profil L rovnoramenný S235  50x50x4 mm</t>
  </si>
  <si>
    <t>SPCM</t>
  </si>
  <si>
    <t>Specifikace</t>
  </si>
  <si>
    <t>POL3_</t>
  </si>
  <si>
    <t>28349052</t>
  </si>
  <si>
    <t>Dvířka vanová 300 x 300 mm bílá - plast</t>
  </si>
  <si>
    <t>416021121</t>
  </si>
  <si>
    <t>Podhledy SDK, kovová.kce CD. 1x deska RB 12,5 mm</t>
  </si>
  <si>
    <t>Chodba : 3,9*3,0</t>
  </si>
  <si>
    <t>416021123</t>
  </si>
  <si>
    <t>Podhledy SDK, kovová.kce CD. 1x deska RBI 12,5 mm</t>
  </si>
  <si>
    <t>602011141</t>
  </si>
  <si>
    <t>Štuk na stěnách vnitřní, ručně tloušťka vrstvy 4 mm</t>
  </si>
  <si>
    <t>Chodba : (1,4*2,7-0,9*2,0)*2</t>
  </si>
  <si>
    <t>1,8*2,7*2</t>
  </si>
  <si>
    <t>1,8*2,7-0,9*2,0</t>
  </si>
  <si>
    <t>Koupelna : 1,0*0,8</t>
  </si>
  <si>
    <t>WC : 1,8*2*1,3</t>
  </si>
  <si>
    <t>Kuchyň : (4,9+0,6+2,0)*1,3-1*1,75</t>
  </si>
  <si>
    <t>610991111</t>
  </si>
  <si>
    <t>Zakrývání výplní vnitřních otvorů, oken</t>
  </si>
  <si>
    <t>RTS 20/ II</t>
  </si>
  <si>
    <t>1,4*1,5</t>
  </si>
  <si>
    <t>2,2*1,5</t>
  </si>
  <si>
    <t>1,9*1,4</t>
  </si>
  <si>
    <t>0,6*0,9*3</t>
  </si>
  <si>
    <t>611421231</t>
  </si>
  <si>
    <t>Oprava váp.omítek stropů do 10% plochy - štukových po provedení rozvodů elektro</t>
  </si>
  <si>
    <t>Pokoj 1 : 4,2*4,8</t>
  </si>
  <si>
    <t>Pokoj 2 : 4,8*3,6</t>
  </si>
  <si>
    <t>Kuchyň : 3,0*4,9</t>
  </si>
  <si>
    <t>WC : 1,8*0,9</t>
  </si>
  <si>
    <t>612421231</t>
  </si>
  <si>
    <t>Oprava vápen.omítek stěn do 10 % pl. - štukových po provedení rozvodů elektro</t>
  </si>
  <si>
    <t>Předsíň : (1,8*2+1,4*2)*2,7</t>
  </si>
  <si>
    <t>-0,9*2,0*2</t>
  </si>
  <si>
    <t>Chodba : (3,9*2+3,0*2)*2,7</t>
  </si>
  <si>
    <t>-0,6*2,0*3</t>
  </si>
  <si>
    <t>-0,7*2,0</t>
  </si>
  <si>
    <t>-0,9*2,0</t>
  </si>
  <si>
    <t>-0,8*2,0*3</t>
  </si>
  <si>
    <t>Pokoj 1 : (4,8*2+3,6*2)*2,7</t>
  </si>
  <si>
    <t>-0,8*2,0</t>
  </si>
  <si>
    <t>-1,9*1,5</t>
  </si>
  <si>
    <t>Pokoj 2 : (4,2*2+4,8*2)*2,7</t>
  </si>
  <si>
    <t>-2,2*1,5</t>
  </si>
  <si>
    <t>WC : (0,9*2+1,8*2)*2,7</t>
  </si>
  <si>
    <t>-0,6*0,9</t>
  </si>
  <si>
    <t>-0,6*2,0</t>
  </si>
  <si>
    <t>Koupelna : (2,4*2+1,8*2)*(2,7-2,0)</t>
  </si>
  <si>
    <t>-0,6*0,9*2</t>
  </si>
  <si>
    <t>Kuchyň : (3,0*2+4,9*2)*2,7</t>
  </si>
  <si>
    <t>-1,4*1,5</t>
  </si>
  <si>
    <t>612423531</t>
  </si>
  <si>
    <t>Omítka rýh stěn vápenná šířky do 15 cm, štuková</t>
  </si>
  <si>
    <t>Indiv</t>
  </si>
  <si>
    <t>8,0*0,07</t>
  </si>
  <si>
    <t>2,0*0,15</t>
  </si>
  <si>
    <t>35,0*0,03</t>
  </si>
  <si>
    <t>612481211</t>
  </si>
  <si>
    <t xml:space="preserve">Montáž výztužné sítě(perlinky)do stěrky-vnit.stěny včetně výztužné sítě a stěrkového tmelu </t>
  </si>
  <si>
    <t>Předsíň : (1,4*2,7-0,9*2,0)*2</t>
  </si>
  <si>
    <t>Chodba : 0,8*2,2</t>
  </si>
  <si>
    <t>620451121</t>
  </si>
  <si>
    <t>Omítka cementová stěn zatřená dř.hladítkem, hladká</t>
  </si>
  <si>
    <t>Kuchyň : (4,9+0,6+2,0)*1,3</t>
  </si>
  <si>
    <t>Koupelna : (2,4*2+1,8*2-0,7)*2,0</t>
  </si>
  <si>
    <t>632411904</t>
  </si>
  <si>
    <t>Penetrace savých podkladů 0,25 l/m2</t>
  </si>
  <si>
    <t>Koupelna : (2,4*2,0+1,8*2-0,7)*2,0</t>
  </si>
  <si>
    <t>61101147R00</t>
  </si>
  <si>
    <t>Bandáž spoje panelů skelná páska včetně uniflotu (spoj panelů sádrou do ztracena včetně výztužné pásky)</t>
  </si>
  <si>
    <t>Vlastní</t>
  </si>
  <si>
    <t>642942111</t>
  </si>
  <si>
    <t>Osazení zárubní dveřních ocelových, pl. do 2,5 m2</t>
  </si>
  <si>
    <t>55330380</t>
  </si>
  <si>
    <t>Zárubeň ocelová YH100   700x1970x100 ZAKO pro přesné zdění, bez drážky, pevně přivařené závěsy</t>
  </si>
  <si>
    <t>55330424</t>
  </si>
  <si>
    <t>Zárubeň ocelová YH150   900x1970x150  ZAKO pro přesné zdění, bez drážky, pevně přivařené závěsy</t>
  </si>
  <si>
    <t>952901111</t>
  </si>
  <si>
    <t>Vyčištění budov o výšce podlaží do 4 m</t>
  </si>
  <si>
    <t>Chodba : 3,0*3,9</t>
  </si>
  <si>
    <t>952901110</t>
  </si>
  <si>
    <t>Čištění mytím ploch oken, dveří a parapetů</t>
  </si>
  <si>
    <t>962031124</t>
  </si>
  <si>
    <t>Bourání příček z cihel pálených tl.115 mm</t>
  </si>
  <si>
    <t>1,8*2,7</t>
  </si>
  <si>
    <t>965081702</t>
  </si>
  <si>
    <t>Bourání soklíků z teraca</t>
  </si>
  <si>
    <t>Předsíň : 1,8*2+1,4-0,9</t>
  </si>
  <si>
    <t>Chodba : 3,0*2+3,9*2-0,9-0,8*3-0,6*3</t>
  </si>
  <si>
    <t>WC : 1,8*2+0,9-0,6</t>
  </si>
  <si>
    <t>Komora : 1,8*2+0,9*2-0,6</t>
  </si>
  <si>
    <t>967031132</t>
  </si>
  <si>
    <t>Přisekání rovných ostění cihelných na MVC</t>
  </si>
  <si>
    <t>0,1*1,97</t>
  </si>
  <si>
    <t>968061125</t>
  </si>
  <si>
    <t>Vyvěšení dřevěných dveřních křídel pl. do 2 m2</t>
  </si>
  <si>
    <t>968062354</t>
  </si>
  <si>
    <t>Vybourání dřevěných rámů oken dvojitých pl. 1 m2 včetně parapetu</t>
  </si>
  <si>
    <t>0,6*0,9</t>
  </si>
  <si>
    <t>968062746</t>
  </si>
  <si>
    <t>Vybourání dřevěných stěn plochy do 4 m2 včetně dveří</t>
  </si>
  <si>
    <t>1,4*2,7</t>
  </si>
  <si>
    <t>968072455</t>
  </si>
  <si>
    <t>Vybourání kovových dveřních zárubní pl. do 2 m2</t>
  </si>
  <si>
    <t>Chodba : 0,6*2,0</t>
  </si>
  <si>
    <t>970231100</t>
  </si>
  <si>
    <t>Řezání cihelného zdiva hl. řezu 100 mm</t>
  </si>
  <si>
    <t>1,97+0,1</t>
  </si>
  <si>
    <t>971033621</t>
  </si>
  <si>
    <t>Vybourání otv. zeď cihel. pl.4 m2, tl.10 cm, MVC</t>
  </si>
  <si>
    <t>0,1*2,0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</si>
  <si>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</si>
  <si>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</si>
  <si>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</si>
  <si>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</si>
  <si>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</si>
  <si>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</si>
  <si>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</si>
  <si>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</si>
  <si>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</si>
  <si>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</si>
  <si>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</si>
  <si>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</si>
  <si>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</si>
  <si>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</si>
  <si>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</si>
  <si>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</si>
  <si>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R-položka</t>
  </si>
  <si>
    <t>POL12_1</t>
  </si>
  <si>
    <t>999281105</t>
  </si>
  <si>
    <t>Přesun hmot pro opravy a údržbu do výšky 6 m</t>
  </si>
  <si>
    <t>Přesun hmot</t>
  </si>
  <si>
    <t>POL7_</t>
  </si>
  <si>
    <t>711212002</t>
  </si>
  <si>
    <t>Hydroizolační povlak - nátěr nebo stěrka</t>
  </si>
  <si>
    <t>(1+2)*2</t>
  </si>
  <si>
    <t>711212601</t>
  </si>
  <si>
    <t>Těsnicí pás do spoje podlaha - stěna</t>
  </si>
  <si>
    <t>Koupelna : (2,4*2+1,8*2-0,7)</t>
  </si>
  <si>
    <t>1,4</t>
  </si>
  <si>
    <t>0,6*2</t>
  </si>
  <si>
    <t>711714110</t>
  </si>
  <si>
    <t>Provedení nátěru adhezní hmotou</t>
  </si>
  <si>
    <t>Předsíň : 1,8*1,4</t>
  </si>
  <si>
    <t>998711201</t>
  </si>
  <si>
    <t>Přesun hmot pro izolace proti vodě, výšky do 6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</si>
  <si>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</si>
  <si>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</si>
  <si>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</si>
  <si>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</si>
  <si>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</si>
  <si>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</si>
  <si>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</si>
  <si>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</si>
  <si>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</si>
  <si>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</si>
  <si>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</si>
  <si>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</si>
  <si>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</si>
  <si>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</si>
  <si>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</si>
  <si>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</si>
  <si>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998721201</t>
  </si>
  <si>
    <t>Přesun hmot pro vnitřní kanalizaci, výšky do 6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</si>
  <si>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</si>
  <si>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</si>
  <si>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</si>
  <si>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</si>
  <si>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</si>
  <si>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</si>
  <si>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</si>
  <si>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</si>
  <si>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</si>
  <si>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</si>
  <si>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</si>
  <si>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722229102</t>
  </si>
  <si>
    <t>Montáž vodovodních armatur,1závit, G 3/4 včetně armatury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</si>
  <si>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</si>
  <si>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</si>
  <si>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</si>
  <si>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</si>
  <si>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</si>
  <si>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</t>
  </si>
  <si>
    <t xml:space="preserve">900      </t>
  </si>
  <si>
    <t>HZS Práce v tarifní třídě 4</t>
  </si>
  <si>
    <t>h</t>
  </si>
  <si>
    <t>vyhledávání hlavních uzávěrů vody v objektu : 2</t>
  </si>
  <si>
    <t xml:space="preserve">vypuštění, zpětné napuštění vody do stoupaček : </t>
  </si>
  <si>
    <t xml:space="preserve">zaplombování vodoměrů : </t>
  </si>
  <si>
    <t>998722201</t>
  </si>
  <si>
    <t>Přesun hmot pro vnitřní vodovod, výšky do 6 m</t>
  </si>
  <si>
    <t>722130801</t>
  </si>
  <si>
    <t>Demontáž potrubí ocelových závitových DN 25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</si>
  <si>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</si>
  <si>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</si>
  <si>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</si>
  <si>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</si>
  <si>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</si>
  <si>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</si>
  <si>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soubor</t>
  </si>
  <si>
    <t>723191118</t>
  </si>
  <si>
    <t>Kohout kulový pro flexigas rohový IVAR.G2T DN 15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</si>
  <si>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</si>
  <si>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</si>
  <si>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</si>
  <si>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</si>
  <si>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</si>
  <si>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</si>
  <si>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</si>
  <si>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</si>
  <si>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</si>
  <si>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</si>
  <si>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</si>
  <si>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obezdívky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</si>
  <si>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</si>
  <si>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</si>
  <si>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</si>
  <si>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</si>
  <si>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</si>
  <si>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</si>
  <si>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</si>
  <si>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</si>
  <si>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</si>
  <si>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</si>
  <si>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</si>
  <si>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</si>
  <si>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</si>
  <si>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</si>
  <si>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</si>
  <si>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</si>
  <si>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</si>
  <si>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</si>
  <si>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</si>
  <si>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</si>
  <si>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</si>
  <si>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</si>
  <si>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</si>
  <si>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</si>
  <si>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</si>
  <si>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</si>
  <si>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</si>
  <si>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</si>
  <si>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</si>
  <si>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</si>
  <si>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</si>
  <si>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</si>
  <si>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</si>
  <si>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</si>
  <si>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</si>
  <si>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</si>
  <si>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</si>
  <si>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</si>
  <si>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</si>
  <si>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</si>
  <si>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</si>
  <si>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 cm 210l</t>
  </si>
  <si>
    <t>63465124</t>
  </si>
  <si>
    <t>Zrcadlo nemontované čiré tl. 4 mm 40x60cm</t>
  </si>
  <si>
    <t>ks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</si>
  <si>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</si>
  <si>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</si>
  <si>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</si>
  <si>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</si>
  <si>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</si>
  <si>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</t>
  </si>
  <si>
    <t>998725201</t>
  </si>
  <si>
    <t>Přesun hmot pro zařizovací předměty, výšky do 6 m</t>
  </si>
  <si>
    <t>733163101</t>
  </si>
  <si>
    <t>Potrubí z měděných trubek vytápění D 12 x 1,0 mm včetně zednických prací</t>
  </si>
  <si>
    <t>733173101R00</t>
  </si>
  <si>
    <t>Úprava potrubí pro přemístění tělesa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</si>
  <si>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</si>
  <si>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</si>
  <si>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</si>
  <si>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</si>
  <si>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</si>
  <si>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</si>
  <si>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735129140</t>
  </si>
  <si>
    <t>Montáž otopných těles ocelových článkových</t>
  </si>
  <si>
    <t>0,9*0,9</t>
  </si>
  <si>
    <t>735191910</t>
  </si>
  <si>
    <t>Napuštění vody do otopného systému</t>
  </si>
  <si>
    <t>735494811</t>
  </si>
  <si>
    <t>Vypuštění vody z otopných těles</t>
  </si>
  <si>
    <t>735124410R00</t>
  </si>
  <si>
    <t>Demontáž otopných těles - včetně zmražení trubek</t>
  </si>
  <si>
    <t>484517202</t>
  </si>
  <si>
    <t>Radiátor koupelnový 695/500, š.30 (žebřík)</t>
  </si>
  <si>
    <t>48452974</t>
  </si>
  <si>
    <t>Těleso otopné desk.Radik Klasik typ10 v.900 dl.900</t>
  </si>
  <si>
    <t>735179110R00</t>
  </si>
  <si>
    <t xml:space="preserve">Montáž otopných těles koupelnových (žebříků) </t>
  </si>
  <si>
    <t>998735201</t>
  </si>
  <si>
    <t>Přesun hmot pro otopná tělesa, výšky do 6 m</t>
  </si>
  <si>
    <t>766411811</t>
  </si>
  <si>
    <t>Demontáž obložení stěn panely velikosti do 1,5 m2</t>
  </si>
  <si>
    <t>Komora : 1,8*2,0</t>
  </si>
  <si>
    <t>766662811</t>
  </si>
  <si>
    <t>Demontáž prahů dveří 1křídlových</t>
  </si>
  <si>
    <t>04</t>
  </si>
  <si>
    <t>D+M kombi sporák, Počet hořáků 4,senzory StopGas,integrovaným zapalováním a  klasickou elektrickou troubu s dvojicí topných těles a horkovzdušným ventilátorem.</t>
  </si>
  <si>
    <t>766561125R00</t>
  </si>
  <si>
    <t>Zavěšení dřevěných dveřních křídel pl. do 2 m2</t>
  </si>
  <si>
    <t>61160101Rwc</t>
  </si>
  <si>
    <t>Dveře vnitřní hladké plné 1kř. 70x197 bílé včetně kování WC</t>
  </si>
  <si>
    <t>76685488</t>
  </si>
  <si>
    <t>D+M Vnitřní vchodové dveře 900/1970  EI 30DP3, VSTUPNÍ, PLNÉ, DEKOR DŘEVO, KOVÁNÍ BEZPEČNOSTNÍ  koule-klika,KUKÁTKO, ZÁMEK S VLOŽKOU (3 KLÍČE), PRÁH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</si>
  <si>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</si>
  <si>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</si>
  <si>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</si>
  <si>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</si>
  <si>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766877115R00</t>
  </si>
  <si>
    <t>D+M Kuchyňské linky atyp DL=2900mm + 600mm skříňka nad digestoří</t>
  </si>
  <si>
    <t>Lamino barvy dle požadavku invesotra, hrany ABS, : 3,5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</si>
  <si>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</si>
  <si>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</si>
  <si>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</si>
  <si>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</si>
  <si>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</si>
  <si>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</si>
  <si>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</si>
  <si>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</si>
  <si>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</si>
  <si>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</si>
  <si>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</si>
  <si>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>998766201</t>
  </si>
  <si>
    <t>Přesun hmot pro truhlářské konstr., výšky do 6 m</t>
  </si>
  <si>
    <t>767612131</t>
  </si>
  <si>
    <t>Dokončení okování otvíravých křidel pl. do 2,50 m2 - výměna kování včetně fab</t>
  </si>
  <si>
    <t>767612915</t>
  </si>
  <si>
    <t>Oprava - seřízení plastových oken</t>
  </si>
  <si>
    <t>54914630</t>
  </si>
  <si>
    <t>Dveřní kování ELEGANT klíč Cr</t>
  </si>
  <si>
    <t>998767201</t>
  </si>
  <si>
    <t>Přesun hmot pro zámečnické konstr., výšky do 6 m</t>
  </si>
  <si>
    <t>771101101</t>
  </si>
  <si>
    <t>Vysávání podlah prům.vysavačem pro pokládku dlažby</t>
  </si>
  <si>
    <t>WC : 0,9*1,8</t>
  </si>
  <si>
    <t>771101210</t>
  </si>
  <si>
    <t>Penetrace podkladu pod dlažby</t>
  </si>
  <si>
    <t>771475014</t>
  </si>
  <si>
    <t>Obklad soklíků keram.rovných, tmel,výška 10 cm</t>
  </si>
  <si>
    <t>WC : 0,9*2+1,8*2-0,6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</si>
  <si>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</si>
  <si>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</si>
  <si>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</si>
  <si>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</si>
  <si>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</si>
  <si>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</si>
  <si>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2,4*2+1,8*2-0,7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</si>
  <si>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</si>
  <si>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</si>
  <si>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</si>
  <si>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</si>
  <si>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</si>
  <si>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</si>
  <si>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</si>
  <si>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2,4*1,8</t>
  </si>
  <si>
    <t xml:space="preserve">  WC : 0,9*1,8</t>
  </si>
  <si>
    <t>Konec provozního součtu</t>
  </si>
  <si>
    <t>5,94*1,1</t>
  </si>
  <si>
    <t>998771201</t>
  </si>
  <si>
    <t>Přesun hmot pro podlahy z dlaždic, výšky do 6 m</t>
  </si>
  <si>
    <t>773991001</t>
  </si>
  <si>
    <t>Broušení teracových podlah - vyrovnání</t>
  </si>
  <si>
    <t>775101101</t>
  </si>
  <si>
    <t>Vysávání podlah prům.vysavačem,podlahy vlys,parket</t>
  </si>
  <si>
    <t>RTS 21/ I</t>
  </si>
  <si>
    <t>Pokoj 1 : 4,8*4,2</t>
  </si>
  <si>
    <t>Pokoj 2 : 3,6*4,8</t>
  </si>
  <si>
    <t>775413040</t>
  </si>
  <si>
    <t>Očištění podlahové lišty přibíjené včetně lakování</t>
  </si>
  <si>
    <t>Pokoj 1 : (4,2*2+4,8*2)</t>
  </si>
  <si>
    <t>-0,8</t>
  </si>
  <si>
    <t>Pokoj 2 : (4,8*2+3,6*2)</t>
  </si>
  <si>
    <t>775598141R00</t>
  </si>
  <si>
    <t>Lak dřevěných podlah broušení + tmelení + lakování (3x nátěr)</t>
  </si>
  <si>
    <t>998775201</t>
  </si>
  <si>
    <t>Přesun hmot pro podlahy vlysové, výšky do 6 m</t>
  </si>
  <si>
    <t>776101101</t>
  </si>
  <si>
    <t>Vysávání podlah prům.vysavačem pod povlak.podlahy</t>
  </si>
  <si>
    <t>Kuchyň : 4,9*3,0</t>
  </si>
  <si>
    <t>776101115</t>
  </si>
  <si>
    <t>Vyrovnání podkladů samonivelační hmotou - tmelení děr</t>
  </si>
  <si>
    <t>776101121</t>
  </si>
  <si>
    <t>Provedení penetrace podkladu pod.povlak.podlahy</t>
  </si>
  <si>
    <t>776421100</t>
  </si>
  <si>
    <t>Lepení podlahových soklíků z PVC a vinylu včetně dodávky soklíku PVC</t>
  </si>
  <si>
    <t>Předsíň : 1,8*2+1,4*2-0,9*2</t>
  </si>
  <si>
    <t>Chodba : 3,9*2+3,0*2-0,8*3-0,7-0,6-0,9</t>
  </si>
  <si>
    <t>Kuchyň : 3,0*2+4,9*2-0,8</t>
  </si>
  <si>
    <t>776511820</t>
  </si>
  <si>
    <t>Odstranění PVC a koberců lepených s podložkou včetně lišt</t>
  </si>
  <si>
    <t>Koupelna : 1,5*1,8</t>
  </si>
  <si>
    <t>Komora : 0,9*1,8</t>
  </si>
  <si>
    <t>776981101</t>
  </si>
  <si>
    <t xml:space="preserve">Montáž přechodové, podlahové lišty samolepicí </t>
  </si>
  <si>
    <t>0,8*3</t>
  </si>
  <si>
    <t>0,6*1</t>
  </si>
  <si>
    <t>0,7</t>
  </si>
  <si>
    <t>0,9</t>
  </si>
  <si>
    <t>776994111</t>
  </si>
  <si>
    <t>Svařování povlakových podlah z pásů nebo čtverců včetně svařovací šňůry PVC 1179</t>
  </si>
  <si>
    <t xml:space="preserve">  Předsíň : 1,8*1,4</t>
  </si>
  <si>
    <t xml:space="preserve">  Chodba : 3,9*3,0</t>
  </si>
  <si>
    <t xml:space="preserve">  Kuchyň : 4,9*3,0</t>
  </si>
  <si>
    <t>28,92*0,5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</si>
  <si>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</si>
  <si>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</si>
  <si>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</si>
  <si>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</si>
  <si>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</si>
  <si>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</si>
  <si>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</si>
  <si>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</si>
  <si>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Koupelna : (2,4*2+1,8*2)*2,0</t>
  </si>
  <si>
    <t>Kuchyň : (1,0)*1,75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</si>
  <si>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</si>
  <si>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</si>
  <si>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</si>
  <si>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</si>
  <si>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</si>
  <si>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</si>
  <si>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</si>
  <si>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</si>
  <si>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1,6+0,7</t>
  </si>
  <si>
    <t>2,0*2</t>
  </si>
  <si>
    <t>03</t>
  </si>
  <si>
    <t>Keramický obklad 20x40 - předpoklad ceny 400Kč/m2</t>
  </si>
  <si>
    <t xml:space="preserve">  Koupelna : (2,4*2+1,8*2)*2,0</t>
  </si>
  <si>
    <t xml:space="preserve">  -0,7*2,0</t>
  </si>
  <si>
    <t xml:space="preserve">  Kuchyň : (1,0)*1,75</t>
  </si>
  <si>
    <t>17,15*1,05</t>
  </si>
  <si>
    <t>59760720.AR</t>
  </si>
  <si>
    <t>Lišta obkl/dlažba plast</t>
  </si>
  <si>
    <t>998781201</t>
  </si>
  <si>
    <t>Přesun hmot pro obklady keramické, výšky do 6 m</t>
  </si>
  <si>
    <t>783112510</t>
  </si>
  <si>
    <t>Nátěr olejový OK "A" 2x + 1x email</t>
  </si>
  <si>
    <t>0,16*0,6*2*18*2</t>
  </si>
  <si>
    <t>0,16*0,6*2*26</t>
  </si>
  <si>
    <t>0,16*1,2*2*4</t>
  </si>
  <si>
    <t>783424340</t>
  </si>
  <si>
    <t>Nátěr syntet. potrubí do DN 50 mm  Z+2x +1x email</t>
  </si>
  <si>
    <t>30</t>
  </si>
  <si>
    <t>783623920</t>
  </si>
  <si>
    <t>Údržba, nátěr synt. truhl.výr. 1x +1x email +1x tm včetně obroušení stávajícího nátěru</t>
  </si>
  <si>
    <t>(0,6*2,0)*2</t>
  </si>
  <si>
    <t>(0,8*2,0*3)*2</t>
  </si>
  <si>
    <t>(0,9*2,0)*2</t>
  </si>
  <si>
    <t>783225400</t>
  </si>
  <si>
    <t>Nátěr syntetický kov. konstr. 2x + 1x email + tmel</t>
  </si>
  <si>
    <t>(0,6+2*2,1)*(0,15+0,05*2)*1</t>
  </si>
  <si>
    <t>(0,8+2*2,1)*(0,15+0,05*2)*3</t>
  </si>
  <si>
    <t>(0,7+2*2,1)*(0,15+0,05*2)*1</t>
  </si>
  <si>
    <t>(0,9+2*2,1)*(0,15+0,05*2)*2</t>
  </si>
  <si>
    <t>784402801</t>
  </si>
  <si>
    <t>Odstranění malby oškrábáním v místnosti H do 3,8 m</t>
  </si>
  <si>
    <t xml:space="preserve">Stěny : </t>
  </si>
  <si>
    <t>Koupelna : (2,4*2+1,8*2)*(2,7-1,5)</t>
  </si>
  <si>
    <t xml:space="preserve">Stropy : </t>
  </si>
  <si>
    <t>784191101</t>
  </si>
  <si>
    <t>Penetrace podkladu univerzální Primalex 1x</t>
  </si>
  <si>
    <t>784195112</t>
  </si>
  <si>
    <t>Malba Primalex Standard, bílá, bez penetrace, 2x</t>
  </si>
  <si>
    <t>Předsíň : (1,8*3+1,4*2)*2,7</t>
  </si>
  <si>
    <t>784011222</t>
  </si>
  <si>
    <t>Zakrytí podlah včetně papírové lepenky</t>
  </si>
  <si>
    <t>785411800</t>
  </si>
  <si>
    <t>Odstranění tapet lepených papírových do 3,8 m</t>
  </si>
  <si>
    <t>786622211</t>
  </si>
  <si>
    <t>Seřízení žaluzie horizontální vnitřní AL lamely bílé</t>
  </si>
  <si>
    <t>1,9*1,5</t>
  </si>
  <si>
    <t>786622211RT2</t>
  </si>
  <si>
    <t>Žaluzie horizontální vnitřní AL lamely bílé včetně dodávky žaluzie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</si>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</sst>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34</v>
      </c>
    </row>
    <row r="2" spans="1:7" ht="57.75" customHeight="1" x14ac:dyDescent="0.25">
      <c r="A2" s="67" t="s">
        <v>35</v>
      </c>
      <c r="B2" s="67"/>
      <c r="C2" s="67"/>
      <c r="D2" s="67"/>
      <c r="E2" s="67"/>
      <c r="F2" s="67"/>
      <c r="G2" s="6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8"/>
  <sheetViews>
    <sheetView showGridLines="0" tabSelected="1" topLeftCell="B1" zoomScaleNormal="100" zoomScaleSheetLayoutView="75" workbookViewId="0">
      <selection activeCell="M15" sqref="M1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7" customWidth="1"/>
    <col min="4" max="4" width="13" style="47" customWidth="1"/>
    <col min="5" max="5" width="9.6640625" style="47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3" t="s">
        <v>32</v>
      </c>
      <c r="B1" s="68" t="s">
        <v>4</v>
      </c>
      <c r="C1" s="69"/>
      <c r="D1" s="69"/>
      <c r="E1" s="69"/>
      <c r="F1" s="69"/>
      <c r="G1" s="69"/>
      <c r="H1" s="69"/>
      <c r="I1" s="69"/>
      <c r="J1" s="70"/>
    </row>
    <row r="2" spans="1:15" ht="36" customHeight="1" x14ac:dyDescent="0.25">
      <c r="A2" s="2"/>
      <c r="B2" s="88" t="s">
        <v>23</v>
      </c>
      <c r="C2" s="89"/>
      <c r="D2" s="90"/>
      <c r="E2" s="91" t="s">
        <v>38</v>
      </c>
      <c r="F2" s="92"/>
      <c r="G2" s="92"/>
      <c r="H2" s="92"/>
      <c r="I2" s="92"/>
      <c r="J2" s="93"/>
      <c r="O2" s="1"/>
    </row>
    <row r="3" spans="1:15" ht="27" customHeight="1" x14ac:dyDescent="0.25">
      <c r="A3" s="2"/>
      <c r="B3" s="94" t="s">
        <v>41</v>
      </c>
      <c r="C3" s="89"/>
      <c r="D3" s="95"/>
      <c r="E3" s="96" t="s">
        <v>40</v>
      </c>
      <c r="F3" s="97"/>
      <c r="G3" s="97"/>
      <c r="H3" s="97"/>
      <c r="I3" s="97"/>
      <c r="J3" s="98"/>
    </row>
    <row r="4" spans="1:15" ht="23.25" customHeight="1" x14ac:dyDescent="0.25">
      <c r="A4" s="87">
        <v>9138</v>
      </c>
      <c r="B4" s="99" t="s">
        <v>42</v>
      </c>
      <c r="C4" s="100"/>
      <c r="D4" s="101"/>
      <c r="E4" s="102" t="s">
        <v>38</v>
      </c>
      <c r="F4" s="103"/>
      <c r="G4" s="103"/>
      <c r="H4" s="103"/>
      <c r="I4" s="103"/>
      <c r="J4" s="104"/>
    </row>
    <row r="5" spans="1:15" ht="24" customHeight="1" x14ac:dyDescent="0.25">
      <c r="A5" s="2"/>
      <c r="B5" s="31" t="s">
        <v>22</v>
      </c>
      <c r="D5" s="205" t="s">
        <v>767</v>
      </c>
      <c r="E5" s="206"/>
      <c r="F5" s="65"/>
      <c r="G5" s="65"/>
      <c r="H5" s="18" t="s">
        <v>36</v>
      </c>
      <c r="I5" s="211">
        <v>296139</v>
      </c>
      <c r="J5" s="8"/>
    </row>
    <row r="6" spans="1:15" ht="15.75" customHeight="1" x14ac:dyDescent="0.25">
      <c r="A6" s="2"/>
      <c r="B6" s="28"/>
      <c r="C6" s="50"/>
      <c r="D6" s="207" t="s">
        <v>768</v>
      </c>
      <c r="E6" s="208"/>
      <c r="F6" s="66"/>
      <c r="G6" s="66"/>
      <c r="H6" s="18" t="s">
        <v>30</v>
      </c>
      <c r="I6" s="211" t="s">
        <v>771</v>
      </c>
      <c r="J6" s="8"/>
    </row>
    <row r="7" spans="1:15" ht="15.75" customHeight="1" x14ac:dyDescent="0.25">
      <c r="A7" s="2"/>
      <c r="B7" s="29"/>
      <c r="C7" s="51"/>
      <c r="D7" s="209" t="s">
        <v>769</v>
      </c>
      <c r="E7" s="210" t="s">
        <v>770</v>
      </c>
      <c r="F7" s="52"/>
      <c r="G7" s="5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5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5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99"/>
      <c r="E11" s="199"/>
      <c r="F11" s="199"/>
      <c r="G11" s="199"/>
      <c r="H11" s="18" t="s">
        <v>36</v>
      </c>
      <c r="I11" s="204"/>
      <c r="J11" s="8"/>
    </row>
    <row r="12" spans="1:15" ht="15.75" customHeight="1" x14ac:dyDescent="0.25">
      <c r="A12" s="2"/>
      <c r="B12" s="28"/>
      <c r="C12" s="50"/>
      <c r="D12" s="200"/>
      <c r="E12" s="200"/>
      <c r="F12" s="200"/>
      <c r="G12" s="200"/>
      <c r="H12" s="18" t="s">
        <v>30</v>
      </c>
      <c r="I12" s="204"/>
      <c r="J12" s="8"/>
    </row>
    <row r="13" spans="1:15" ht="15.75" customHeight="1" x14ac:dyDescent="0.25">
      <c r="A13" s="2"/>
      <c r="B13" s="29"/>
      <c r="C13" s="51"/>
      <c r="D13" s="201"/>
      <c r="E13" s="202"/>
      <c r="F13" s="203"/>
      <c r="G13" s="203"/>
      <c r="H13" s="19"/>
      <c r="I13" s="23"/>
      <c r="J13" s="34"/>
    </row>
    <row r="14" spans="1:15" ht="33" customHeight="1" x14ac:dyDescent="0.25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5">
      <c r="A15" s="2"/>
      <c r="B15" s="38" t="s">
        <v>13</v>
      </c>
      <c r="C15" s="53"/>
      <c r="D15" s="54"/>
      <c r="E15" s="56">
        <v>15</v>
      </c>
      <c r="F15" s="39" t="s">
        <v>0</v>
      </c>
      <c r="G15" s="77">
        <f>'SO 01 Pol'!G8+'SO 01 Pol'!G29+'SO 01 Pol'!G35+'SO 01 Pol'!G93+'SO 01 Pol'!G97+'SO 01 Pol'!G111+'SO 01 Pol'!G168+'SO 01 Pol'!G170+'SO 01 Pol'!G184+'SO 01 Pol'!G186+'SO 01 Pol'!G194+'SO 01 Pol'!G209+'SO 01 Pol'!G217+'SO 01 Pol'!G248+'SO 01 Pol'!G251+'SO 01 Pol'!G255+'SO 01 Pol'!G265+'SO 01 Pol'!G289+'SO 01 Pol'!G294+'SO 01 Pol'!G324+'SO 01 Pol'!G328+'SO 01 Pol'!G341+'SO 01 Pol'!G380+'SO 01 Pol'!G409+'SO 01 Pol'!G425+'SO 01 Pol'!G469+'SO 01 Pol'!G475+'SO 01 Pol'!G481+'SO 01 Pol'!G518+'SO 01 Pol'!G522+'SO 01 Pol'!G532</f>
        <v>0</v>
      </c>
      <c r="H15" s="78"/>
      <c r="I15" s="78"/>
      <c r="J15" s="40" t="str">
        <f t="shared" ref="J15:J20" si="0">Mena</f>
        <v>CZK</v>
      </c>
    </row>
    <row r="16" spans="1:15" ht="23.25" customHeight="1" x14ac:dyDescent="0.25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75">
        <f>ZakladDPHSni*0.15</f>
        <v>0</v>
      </c>
      <c r="H16" s="76"/>
      <c r="I16" s="76"/>
      <c r="J16" s="40" t="str">
        <f t="shared" si="0"/>
        <v>CZK</v>
      </c>
    </row>
    <row r="17" spans="1:10" ht="23.25" customHeight="1" x14ac:dyDescent="0.25">
      <c r="A17" s="2"/>
      <c r="B17" s="38" t="s">
        <v>15</v>
      </c>
      <c r="C17" s="53"/>
      <c r="D17" s="54"/>
      <c r="E17" s="56">
        <v>21</v>
      </c>
      <c r="F17" s="39" t="s">
        <v>0</v>
      </c>
      <c r="G17" s="77">
        <v>0</v>
      </c>
      <c r="H17" s="78"/>
      <c r="I17" s="78"/>
      <c r="J17" s="40" t="str">
        <f t="shared" si="0"/>
        <v>CZK</v>
      </c>
    </row>
    <row r="18" spans="1:10" ht="23.25" customHeight="1" x14ac:dyDescent="0.25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71">
        <v>0</v>
      </c>
      <c r="H18" s="72"/>
      <c r="I18" s="72"/>
      <c r="J18" s="37" t="str">
        <f t="shared" si="0"/>
        <v>CZK</v>
      </c>
    </row>
    <row r="19" spans="1:10" ht="23.25" customHeight="1" thickBot="1" x14ac:dyDescent="0.3">
      <c r="A19" s="2"/>
      <c r="B19" s="31" t="s">
        <v>5</v>
      </c>
      <c r="C19" s="59"/>
      <c r="D19" s="60"/>
      <c r="E19" s="59"/>
      <c r="F19" s="16"/>
      <c r="G19" s="73">
        <v>0</v>
      </c>
      <c r="H19" s="73"/>
      <c r="I19" s="73"/>
      <c r="J19" s="41" t="str">
        <f t="shared" si="0"/>
        <v>CZK</v>
      </c>
    </row>
    <row r="20" spans="1:10" ht="27.75" hidden="1" customHeight="1" thickBot="1" x14ac:dyDescent="0.3">
      <c r="A20" s="2"/>
      <c r="B20" s="136" t="s">
        <v>24</v>
      </c>
      <c r="C20" s="137"/>
      <c r="D20" s="137"/>
      <c r="E20" s="138"/>
      <c r="F20" s="139"/>
      <c r="G20" s="140">
        <v>493496.23</v>
      </c>
      <c r="H20" s="141"/>
      <c r="I20" s="141"/>
      <c r="J20" s="142" t="str">
        <f t="shared" si="0"/>
        <v>CZK</v>
      </c>
    </row>
    <row r="21" spans="1:10" ht="27.75" customHeight="1" thickBot="1" x14ac:dyDescent="0.3">
      <c r="A21" s="2"/>
      <c r="B21" s="136" t="s">
        <v>31</v>
      </c>
      <c r="C21" s="143"/>
      <c r="D21" s="143"/>
      <c r="E21" s="143"/>
      <c r="F21" s="144"/>
      <c r="G21" s="140">
        <f>ZakladDPHSni+DPHSni</f>
        <v>0</v>
      </c>
      <c r="H21" s="140"/>
      <c r="I21" s="140"/>
      <c r="J21" s="145" t="s">
        <v>45</v>
      </c>
    </row>
    <row r="22" spans="1:10" ht="12.75" customHeight="1" x14ac:dyDescent="0.25">
      <c r="A22" s="2"/>
      <c r="B22" s="2"/>
      <c r="J22" s="9"/>
    </row>
    <row r="23" spans="1:10" ht="30" customHeight="1" x14ac:dyDescent="0.25">
      <c r="A23" s="2"/>
      <c r="B23" s="2"/>
      <c r="J23" s="9"/>
    </row>
    <row r="24" spans="1:10" ht="18.75" customHeight="1" x14ac:dyDescent="0.25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5">
      <c r="A25" s="2"/>
      <c r="B25" s="2"/>
      <c r="J25" s="9"/>
    </row>
    <row r="26" spans="1:10" s="21" customFormat="1" ht="18.75" customHeight="1" x14ac:dyDescent="0.25">
      <c r="A26" s="20"/>
      <c r="B26" s="20"/>
      <c r="C26" s="63"/>
      <c r="D26" s="79"/>
      <c r="E26" s="80"/>
      <c r="G26" s="81"/>
      <c r="H26" s="82"/>
      <c r="I26" s="82"/>
      <c r="J26" s="25"/>
    </row>
    <row r="27" spans="1:10" ht="12.75" customHeight="1" x14ac:dyDescent="0.25">
      <c r="A27" s="2"/>
      <c r="B27" s="2"/>
      <c r="D27" s="74" t="s">
        <v>2</v>
      </c>
      <c r="E27" s="74"/>
      <c r="H27" s="10" t="s">
        <v>3</v>
      </c>
      <c r="J27" s="9"/>
    </row>
    <row r="28" spans="1:10" ht="13.5" customHeight="1" thickBot="1" x14ac:dyDescent="0.3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hidden="1" customHeight="1" x14ac:dyDescent="0.25">
      <c r="B29" s="108" t="s">
        <v>17</v>
      </c>
      <c r="C29" s="109"/>
      <c r="D29" s="109"/>
      <c r="E29" s="109"/>
      <c r="F29" s="110"/>
      <c r="G29" s="110"/>
      <c r="H29" s="110"/>
      <c r="I29" s="110"/>
      <c r="J29" s="111"/>
    </row>
    <row r="30" spans="1:10" ht="25.5" hidden="1" customHeight="1" x14ac:dyDescent="0.25">
      <c r="A30" s="107" t="s">
        <v>33</v>
      </c>
      <c r="B30" s="112" t="s">
        <v>18</v>
      </c>
      <c r="C30" s="113" t="s">
        <v>6</v>
      </c>
      <c r="D30" s="113"/>
      <c r="E30" s="113"/>
      <c r="F30" s="114" t="str">
        <f>B15</f>
        <v>Základ pro sníženou DPH</v>
      </c>
      <c r="G30" s="114" t="str">
        <f>B17</f>
        <v>Základ pro základní DPH</v>
      </c>
      <c r="H30" s="115" t="s">
        <v>19</v>
      </c>
      <c r="I30" s="115" t="s">
        <v>1</v>
      </c>
      <c r="J30" s="116" t="s">
        <v>0</v>
      </c>
    </row>
    <row r="31" spans="1:10" ht="25.5" hidden="1" customHeight="1" x14ac:dyDescent="0.25">
      <c r="A31" s="107">
        <v>1</v>
      </c>
      <c r="B31" s="117" t="s">
        <v>43</v>
      </c>
      <c r="C31" s="118"/>
      <c r="D31" s="118"/>
      <c r="E31" s="118"/>
      <c r="F31" s="119">
        <v>0</v>
      </c>
      <c r="G31" s="120">
        <v>493496.23</v>
      </c>
      <c r="H31" s="121">
        <v>103634.21</v>
      </c>
      <c r="I31" s="121">
        <v>597130.43999999994</v>
      </c>
      <c r="J31" s="122">
        <f>IF(CenaCelkemVypocet=0,"",I31/CenaCelkemVypocet*100)</f>
        <v>100</v>
      </c>
    </row>
    <row r="32" spans="1:10" ht="25.5" hidden="1" customHeight="1" x14ac:dyDescent="0.25">
      <c r="A32" s="107">
        <v>2</v>
      </c>
      <c r="B32" s="123" t="s">
        <v>39</v>
      </c>
      <c r="C32" s="124" t="s">
        <v>40</v>
      </c>
      <c r="D32" s="124"/>
      <c r="E32" s="124"/>
      <c r="F32" s="125">
        <v>0</v>
      </c>
      <c r="G32" s="126">
        <v>493496.23</v>
      </c>
      <c r="H32" s="126">
        <v>103634.21</v>
      </c>
      <c r="I32" s="126">
        <v>597130.43999999994</v>
      </c>
      <c r="J32" s="127">
        <f>IF(CenaCelkemVypocet=0,"",I32/CenaCelkemVypocet*100)</f>
        <v>100</v>
      </c>
    </row>
    <row r="33" spans="1:10" ht="25.5" hidden="1" customHeight="1" x14ac:dyDescent="0.25">
      <c r="A33" s="107">
        <v>3</v>
      </c>
      <c r="B33" s="128" t="s">
        <v>37</v>
      </c>
      <c r="C33" s="118" t="s">
        <v>38</v>
      </c>
      <c r="D33" s="118"/>
      <c r="E33" s="118"/>
      <c r="F33" s="129">
        <v>0</v>
      </c>
      <c r="G33" s="121">
        <v>493496.23</v>
      </c>
      <c r="H33" s="121">
        <v>103634.21</v>
      </c>
      <c r="I33" s="121">
        <v>597130.43999999994</v>
      </c>
      <c r="J33" s="122">
        <f>IF(CenaCelkemVypocet=0,"",I33/CenaCelkemVypocet*100)</f>
        <v>100</v>
      </c>
    </row>
    <row r="34" spans="1:10" ht="25.5" hidden="1" customHeight="1" x14ac:dyDescent="0.25">
      <c r="A34" s="107"/>
      <c r="B34" s="130" t="s">
        <v>44</v>
      </c>
      <c r="C34" s="131"/>
      <c r="D34" s="131"/>
      <c r="E34" s="132"/>
      <c r="F34" s="133">
        <f>SUMIF(A31:A33,"=1",F31:F33)</f>
        <v>0</v>
      </c>
      <c r="G34" s="134">
        <f>SUMIF(A31:A33,"=1",G31:G33)</f>
        <v>493496.23</v>
      </c>
      <c r="H34" s="134">
        <f>SUMIF(A31:A33,"=1",H31:H33)</f>
        <v>103634.21</v>
      </c>
      <c r="I34" s="134">
        <f>SUMIF(A31:A33,"=1",I31:I33)</f>
        <v>597130.43999999994</v>
      </c>
      <c r="J34" s="135">
        <f>SUMIF(A31:A33,"=1",J31:J33)</f>
        <v>100</v>
      </c>
    </row>
    <row r="37" spans="1:10" x14ac:dyDescent="0.25">
      <c r="F37" s="105"/>
      <c r="G37" s="105"/>
      <c r="H37" s="105"/>
      <c r="I37" s="105"/>
      <c r="J37" s="106"/>
    </row>
    <row r="38" spans="1:10" x14ac:dyDescent="0.25">
      <c r="F38" s="105"/>
      <c r="G38" s="105"/>
      <c r="H38" s="105"/>
      <c r="I38" s="105"/>
      <c r="J38" s="10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">
    <mergeCell ref="C31:E31"/>
    <mergeCell ref="C32:E32"/>
    <mergeCell ref="C33:E33"/>
    <mergeCell ref="B34:E34"/>
    <mergeCell ref="D27:E27"/>
    <mergeCell ref="G16:I16"/>
    <mergeCell ref="G15:I15"/>
    <mergeCell ref="G21:I21"/>
    <mergeCell ref="G17:I17"/>
    <mergeCell ref="G20:I20"/>
    <mergeCell ref="D26:E26"/>
    <mergeCell ref="G26:I26"/>
    <mergeCell ref="D12:G12"/>
    <mergeCell ref="E4:J4"/>
    <mergeCell ref="E13:G13"/>
    <mergeCell ref="B1:J1"/>
    <mergeCell ref="G18:I18"/>
    <mergeCell ref="G19:I19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83" t="s">
        <v>7</v>
      </c>
      <c r="B1" s="83"/>
      <c r="C1" s="84"/>
      <c r="D1" s="83"/>
      <c r="E1" s="83"/>
      <c r="F1" s="83"/>
      <c r="G1" s="83"/>
    </row>
    <row r="2" spans="1:7" ht="24.9" customHeight="1" x14ac:dyDescent="0.25">
      <c r="A2" s="45" t="s">
        <v>8</v>
      </c>
      <c r="B2" s="44"/>
      <c r="C2" s="85"/>
      <c r="D2" s="85"/>
      <c r="E2" s="85"/>
      <c r="F2" s="85"/>
      <c r="G2" s="86"/>
    </row>
    <row r="3" spans="1:7" ht="24.9" customHeight="1" x14ac:dyDescent="0.25">
      <c r="A3" s="45" t="s">
        <v>9</v>
      </c>
      <c r="B3" s="44"/>
      <c r="C3" s="85"/>
      <c r="D3" s="85"/>
      <c r="E3" s="85"/>
      <c r="F3" s="85"/>
      <c r="G3" s="86"/>
    </row>
    <row r="4" spans="1:7" ht="24.9" customHeight="1" x14ac:dyDescent="0.25">
      <c r="A4" s="45" t="s">
        <v>10</v>
      </c>
      <c r="B4" s="44"/>
      <c r="C4" s="85"/>
      <c r="D4" s="85"/>
      <c r="E4" s="85"/>
      <c r="F4" s="85"/>
      <c r="G4" s="8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DAB5-4518-403D-B001-975FEDD2FC66}">
  <sheetPr>
    <outlinePr summaryBelow="0"/>
  </sheetPr>
  <dimension ref="A1:BH5000"/>
  <sheetViews>
    <sheetView workbookViewId="0">
      <pane ySplit="7" topLeftCell="A8" activePane="bottomLeft" state="frozen"/>
      <selection pane="bottomLeft" activeCell="Y11" sqref="Y11"/>
    </sheetView>
  </sheetViews>
  <sheetFormatPr defaultRowHeight="13.2" outlineLevelRow="1" x14ac:dyDescent="0.25"/>
  <cols>
    <col min="1" max="1" width="3.44140625" customWidth="1"/>
    <col min="2" max="2" width="12.6640625" style="146" customWidth="1"/>
    <col min="3" max="3" width="38.33203125" style="14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47" t="s">
        <v>7</v>
      </c>
      <c r="B1" s="147"/>
      <c r="C1" s="147"/>
      <c r="D1" s="147"/>
      <c r="E1" s="147"/>
      <c r="F1" s="147"/>
      <c r="G1" s="147"/>
      <c r="AG1" t="s">
        <v>107</v>
      </c>
    </row>
    <row r="2" spans="1:60" ht="25.05" customHeight="1" x14ac:dyDescent="0.25">
      <c r="A2" s="148" t="s">
        <v>8</v>
      </c>
      <c r="B2" s="44"/>
      <c r="C2" s="151" t="s">
        <v>38</v>
      </c>
      <c r="D2" s="149"/>
      <c r="E2" s="149"/>
      <c r="F2" s="149"/>
      <c r="G2" s="150"/>
      <c r="AG2" t="s">
        <v>108</v>
      </c>
    </row>
    <row r="3" spans="1:60" ht="25.05" customHeight="1" x14ac:dyDescent="0.25">
      <c r="A3" s="148" t="s">
        <v>9</v>
      </c>
      <c r="B3" s="44"/>
      <c r="C3" s="151" t="s">
        <v>40</v>
      </c>
      <c r="D3" s="149"/>
      <c r="E3" s="149"/>
      <c r="F3" s="149"/>
      <c r="G3" s="150"/>
      <c r="AC3" s="146" t="s">
        <v>108</v>
      </c>
      <c r="AG3" t="s">
        <v>109</v>
      </c>
    </row>
    <row r="4" spans="1:60" ht="25.05" customHeight="1" x14ac:dyDescent="0.25">
      <c r="A4" s="152" t="s">
        <v>10</v>
      </c>
      <c r="B4" s="153"/>
      <c r="C4" s="154" t="s">
        <v>38</v>
      </c>
      <c r="D4" s="155"/>
      <c r="E4" s="155"/>
      <c r="F4" s="155"/>
      <c r="G4" s="156"/>
      <c r="AG4" t="s">
        <v>110</v>
      </c>
    </row>
    <row r="5" spans="1:60" x14ac:dyDescent="0.25">
      <c r="D5" s="10"/>
    </row>
    <row r="6" spans="1:60" ht="39.6" x14ac:dyDescent="0.25">
      <c r="A6" s="158" t="s">
        <v>111</v>
      </c>
      <c r="B6" s="160" t="s">
        <v>112</v>
      </c>
      <c r="C6" s="160" t="s">
        <v>113</v>
      </c>
      <c r="D6" s="159" t="s">
        <v>114</v>
      </c>
      <c r="E6" s="158" t="s">
        <v>115</v>
      </c>
      <c r="F6" s="157" t="s">
        <v>116</v>
      </c>
      <c r="G6" s="158" t="s">
        <v>26</v>
      </c>
      <c r="H6" s="161" t="s">
        <v>27</v>
      </c>
      <c r="I6" s="161" t="s">
        <v>117</v>
      </c>
      <c r="J6" s="161" t="s">
        <v>28</v>
      </c>
      <c r="K6" s="161" t="s">
        <v>118</v>
      </c>
      <c r="L6" s="161" t="s">
        <v>119</v>
      </c>
      <c r="M6" s="161" t="s">
        <v>120</v>
      </c>
      <c r="N6" s="161" t="s">
        <v>121</v>
      </c>
      <c r="O6" s="161" t="s">
        <v>122</v>
      </c>
      <c r="P6" s="161" t="s">
        <v>123</v>
      </c>
      <c r="Q6" s="161" t="s">
        <v>124</v>
      </c>
      <c r="R6" s="161" t="s">
        <v>125</v>
      </c>
      <c r="S6" s="161" t="s">
        <v>126</v>
      </c>
      <c r="T6" s="161" t="s">
        <v>127</v>
      </c>
      <c r="U6" s="161" t="s">
        <v>128</v>
      </c>
      <c r="V6" s="161" t="s">
        <v>129</v>
      </c>
      <c r="W6" s="161" t="s">
        <v>130</v>
      </c>
      <c r="X6" s="161" t="s">
        <v>131</v>
      </c>
    </row>
    <row r="7" spans="1:60" hidden="1" x14ac:dyDescent="0.25">
      <c r="A7" s="3"/>
      <c r="B7" s="4"/>
      <c r="C7" s="4"/>
      <c r="D7" s="6"/>
      <c r="E7" s="163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</row>
    <row r="8" spans="1:60" x14ac:dyDescent="0.25">
      <c r="A8" s="173" t="s">
        <v>132</v>
      </c>
      <c r="B8" s="174" t="s">
        <v>46</v>
      </c>
      <c r="C8" s="191" t="s">
        <v>47</v>
      </c>
      <c r="D8" s="175"/>
      <c r="E8" s="176"/>
      <c r="F8" s="177"/>
      <c r="G8" s="178">
        <f>SUMIF(AG9:AG28,"&lt;&gt;NOR",G9:G28)</f>
        <v>0</v>
      </c>
      <c r="H8" s="172"/>
      <c r="I8" s="172">
        <f>SUM(I9:I28)</f>
        <v>5231.47</v>
      </c>
      <c r="J8" s="172"/>
      <c r="K8" s="172">
        <f>SUM(K9:K28)</f>
        <v>5564.4299999999994</v>
      </c>
      <c r="L8" s="172"/>
      <c r="M8" s="172">
        <f>SUM(M9:M28)</f>
        <v>0</v>
      </c>
      <c r="N8" s="172"/>
      <c r="O8" s="172">
        <f>SUM(O9:O28)</f>
        <v>0.59000000000000008</v>
      </c>
      <c r="P8" s="172"/>
      <c r="Q8" s="172">
        <f>SUM(Q9:Q28)</f>
        <v>0</v>
      </c>
      <c r="R8" s="172"/>
      <c r="S8" s="172"/>
      <c r="T8" s="172"/>
      <c r="U8" s="172"/>
      <c r="V8" s="172">
        <f>SUM(V9:V28)</f>
        <v>11.45</v>
      </c>
      <c r="W8" s="172"/>
      <c r="X8" s="172"/>
      <c r="AG8" t="s">
        <v>133</v>
      </c>
    </row>
    <row r="9" spans="1:60" outlineLevel="1" x14ac:dyDescent="0.25">
      <c r="A9" s="179">
        <v>1</v>
      </c>
      <c r="B9" s="180" t="s">
        <v>134</v>
      </c>
      <c r="C9" s="192" t="s">
        <v>135</v>
      </c>
      <c r="D9" s="181" t="s">
        <v>136</v>
      </c>
      <c r="E9" s="182">
        <v>0.16200000000000001</v>
      </c>
      <c r="F9" s="183"/>
      <c r="G9" s="184">
        <f>ROUND(E9*F9,2)</f>
        <v>0</v>
      </c>
      <c r="H9" s="167">
        <v>4420.91</v>
      </c>
      <c r="I9" s="167">
        <f>ROUND(E9*H9,2)</f>
        <v>716.19</v>
      </c>
      <c r="J9" s="167">
        <v>3259.09</v>
      </c>
      <c r="K9" s="167">
        <f>ROUND(E9*J9,2)</f>
        <v>527.97</v>
      </c>
      <c r="L9" s="167">
        <v>21</v>
      </c>
      <c r="M9" s="167">
        <f>G9*(1+L9/100)</f>
        <v>0</v>
      </c>
      <c r="N9" s="167">
        <v>0.58179999999999998</v>
      </c>
      <c r="O9" s="167">
        <f>ROUND(E9*N9,2)</f>
        <v>0.09</v>
      </c>
      <c r="P9" s="167">
        <v>0</v>
      </c>
      <c r="Q9" s="167">
        <f>ROUND(E9*P9,2)</f>
        <v>0</v>
      </c>
      <c r="R9" s="167"/>
      <c r="S9" s="167" t="s">
        <v>137</v>
      </c>
      <c r="T9" s="167" t="s">
        <v>137</v>
      </c>
      <c r="U9" s="167">
        <v>7.3976800000000003</v>
      </c>
      <c r="V9" s="167">
        <f>ROUND(E9*U9,2)</f>
        <v>1.2</v>
      </c>
      <c r="W9" s="167"/>
      <c r="X9" s="167" t="s">
        <v>138</v>
      </c>
      <c r="Y9" s="162"/>
      <c r="Z9" s="162"/>
      <c r="AA9" s="162"/>
      <c r="AB9" s="162"/>
      <c r="AC9" s="162"/>
      <c r="AD9" s="162"/>
      <c r="AE9" s="162"/>
      <c r="AF9" s="162"/>
      <c r="AG9" s="162" t="s">
        <v>139</v>
      </c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5">
      <c r="A10" s="165"/>
      <c r="B10" s="166"/>
      <c r="C10" s="193" t="s">
        <v>140</v>
      </c>
      <c r="D10" s="168"/>
      <c r="E10" s="169">
        <v>0.16200000000000001</v>
      </c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2"/>
      <c r="Z10" s="162"/>
      <c r="AA10" s="162"/>
      <c r="AB10" s="162"/>
      <c r="AC10" s="162"/>
      <c r="AD10" s="162"/>
      <c r="AE10" s="162"/>
      <c r="AF10" s="162"/>
      <c r="AG10" s="162" t="s">
        <v>141</v>
      </c>
      <c r="AH10" s="162">
        <v>0</v>
      </c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5">
      <c r="A11" s="179">
        <v>2</v>
      </c>
      <c r="B11" s="180" t="s">
        <v>142</v>
      </c>
      <c r="C11" s="192" t="s">
        <v>143</v>
      </c>
      <c r="D11" s="181" t="s">
        <v>144</v>
      </c>
      <c r="E11" s="182">
        <v>1.346E-2</v>
      </c>
      <c r="F11" s="183"/>
      <c r="G11" s="184">
        <f>ROUND(E11*F11,2)</f>
        <v>0</v>
      </c>
      <c r="H11" s="167">
        <v>42724.55</v>
      </c>
      <c r="I11" s="167">
        <f>ROUND(E11*H11,2)</f>
        <v>575.07000000000005</v>
      </c>
      <c r="J11" s="167">
        <v>9555.4500000000007</v>
      </c>
      <c r="K11" s="167">
        <f>ROUND(E11*J11,2)</f>
        <v>128.62</v>
      </c>
      <c r="L11" s="167">
        <v>21</v>
      </c>
      <c r="M11" s="167">
        <f>G11*(1+L11/100)</f>
        <v>0</v>
      </c>
      <c r="N11" s="167">
        <v>1.0900000000000001</v>
      </c>
      <c r="O11" s="167">
        <f>ROUND(E11*N11,2)</f>
        <v>0.01</v>
      </c>
      <c r="P11" s="167">
        <v>0</v>
      </c>
      <c r="Q11" s="167">
        <f>ROUND(E11*P11,2)</f>
        <v>0</v>
      </c>
      <c r="R11" s="167"/>
      <c r="S11" s="167" t="s">
        <v>137</v>
      </c>
      <c r="T11" s="167" t="s">
        <v>137</v>
      </c>
      <c r="U11" s="167">
        <v>20.6</v>
      </c>
      <c r="V11" s="167">
        <f>ROUND(E11*U11,2)</f>
        <v>0.28000000000000003</v>
      </c>
      <c r="W11" s="167"/>
      <c r="X11" s="167" t="s">
        <v>138</v>
      </c>
      <c r="Y11" s="162"/>
      <c r="Z11" s="162"/>
      <c r="AA11" s="162"/>
      <c r="AB11" s="162"/>
      <c r="AC11" s="162"/>
      <c r="AD11" s="162"/>
      <c r="AE11" s="162"/>
      <c r="AF11" s="162"/>
      <c r="AG11" s="162" t="s">
        <v>139</v>
      </c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5">
      <c r="A12" s="165"/>
      <c r="B12" s="166"/>
      <c r="C12" s="193" t="s">
        <v>145</v>
      </c>
      <c r="D12" s="168"/>
      <c r="E12" s="169">
        <v>1.346E-2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2"/>
      <c r="Z12" s="162"/>
      <c r="AA12" s="162"/>
      <c r="AB12" s="162"/>
      <c r="AC12" s="162"/>
      <c r="AD12" s="162"/>
      <c r="AE12" s="162"/>
      <c r="AF12" s="162"/>
      <c r="AG12" s="162" t="s">
        <v>141</v>
      </c>
      <c r="AH12" s="162">
        <v>0</v>
      </c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5">
      <c r="A13" s="179">
        <v>3</v>
      </c>
      <c r="B13" s="180" t="s">
        <v>146</v>
      </c>
      <c r="C13" s="192" t="s">
        <v>147</v>
      </c>
      <c r="D13" s="181" t="s">
        <v>136</v>
      </c>
      <c r="E13" s="182">
        <v>0.12</v>
      </c>
      <c r="F13" s="183"/>
      <c r="G13" s="184">
        <f>ROUND(E13*F13,2)</f>
        <v>0</v>
      </c>
      <c r="H13" s="167">
        <v>4853.74</v>
      </c>
      <c r="I13" s="167">
        <f>ROUND(E13*H13,2)</f>
        <v>582.45000000000005</v>
      </c>
      <c r="J13" s="167">
        <v>1431.26</v>
      </c>
      <c r="K13" s="167">
        <f>ROUND(E13*J13,2)</f>
        <v>171.75</v>
      </c>
      <c r="L13" s="167">
        <v>21</v>
      </c>
      <c r="M13" s="167">
        <f>G13*(1+L13/100)</f>
        <v>0</v>
      </c>
      <c r="N13" s="167">
        <v>0.76182000000000005</v>
      </c>
      <c r="O13" s="167">
        <f>ROUND(E13*N13,2)</f>
        <v>0.09</v>
      </c>
      <c r="P13" s="167">
        <v>0</v>
      </c>
      <c r="Q13" s="167">
        <f>ROUND(E13*P13,2)</f>
        <v>0</v>
      </c>
      <c r="R13" s="167"/>
      <c r="S13" s="167" t="s">
        <v>137</v>
      </c>
      <c r="T13" s="167" t="s">
        <v>137</v>
      </c>
      <c r="U13" s="167">
        <v>3.08188</v>
      </c>
      <c r="V13" s="167">
        <f>ROUND(E13*U13,2)</f>
        <v>0.37</v>
      </c>
      <c r="W13" s="167"/>
      <c r="X13" s="167" t="s">
        <v>138</v>
      </c>
      <c r="Y13" s="162"/>
      <c r="Z13" s="162"/>
      <c r="AA13" s="162"/>
      <c r="AB13" s="162"/>
      <c r="AC13" s="162"/>
      <c r="AD13" s="162"/>
      <c r="AE13" s="162"/>
      <c r="AF13" s="162"/>
      <c r="AG13" s="162" t="s">
        <v>139</v>
      </c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5">
      <c r="A14" s="165"/>
      <c r="B14" s="166"/>
      <c r="C14" s="193" t="s">
        <v>148</v>
      </c>
      <c r="D14" s="168"/>
      <c r="E14" s="169">
        <v>0.12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2"/>
      <c r="Z14" s="162"/>
      <c r="AA14" s="162"/>
      <c r="AB14" s="162"/>
      <c r="AC14" s="162"/>
      <c r="AD14" s="162"/>
      <c r="AE14" s="162"/>
      <c r="AF14" s="162"/>
      <c r="AG14" s="162" t="s">
        <v>141</v>
      </c>
      <c r="AH14" s="162">
        <v>0</v>
      </c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5">
      <c r="A15" s="185">
        <v>4</v>
      </c>
      <c r="B15" s="186" t="s">
        <v>149</v>
      </c>
      <c r="C15" s="194" t="s">
        <v>150</v>
      </c>
      <c r="D15" s="187" t="s">
        <v>151</v>
      </c>
      <c r="E15" s="188">
        <v>1</v>
      </c>
      <c r="F15" s="189"/>
      <c r="G15" s="190">
        <f>ROUND(E15*F15,2)</f>
        <v>0</v>
      </c>
      <c r="H15" s="167">
        <v>7.79</v>
      </c>
      <c r="I15" s="167">
        <f>ROUND(E15*H15,2)</f>
        <v>7.79</v>
      </c>
      <c r="J15" s="167">
        <v>473.71</v>
      </c>
      <c r="K15" s="167">
        <f>ROUND(E15*J15,2)</f>
        <v>473.71</v>
      </c>
      <c r="L15" s="167">
        <v>21</v>
      </c>
      <c r="M15" s="167">
        <f>G15*(1+L15/100)</f>
        <v>0</v>
      </c>
      <c r="N15" s="167">
        <v>1.6000000000000001E-4</v>
      </c>
      <c r="O15" s="167">
        <f>ROUND(E15*N15,2)</f>
        <v>0</v>
      </c>
      <c r="P15" s="167">
        <v>0</v>
      </c>
      <c r="Q15" s="167">
        <f>ROUND(E15*P15,2)</f>
        <v>0</v>
      </c>
      <c r="R15" s="167"/>
      <c r="S15" s="167" t="s">
        <v>137</v>
      </c>
      <c r="T15" s="167" t="s">
        <v>137</v>
      </c>
      <c r="U15" s="167">
        <v>0.94</v>
      </c>
      <c r="V15" s="167">
        <f>ROUND(E15*U15,2)</f>
        <v>0.94</v>
      </c>
      <c r="W15" s="167"/>
      <c r="X15" s="167" t="s">
        <v>138</v>
      </c>
      <c r="Y15" s="162"/>
      <c r="Z15" s="162"/>
      <c r="AA15" s="162"/>
      <c r="AB15" s="162"/>
      <c r="AC15" s="162"/>
      <c r="AD15" s="162"/>
      <c r="AE15" s="162"/>
      <c r="AF15" s="162"/>
      <c r="AG15" s="162" t="s">
        <v>139</v>
      </c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ht="20.399999999999999" outlineLevel="1" x14ac:dyDescent="0.25">
      <c r="A16" s="179">
        <v>5</v>
      </c>
      <c r="B16" s="180" t="s">
        <v>152</v>
      </c>
      <c r="C16" s="192" t="s">
        <v>153</v>
      </c>
      <c r="D16" s="181" t="s">
        <v>154</v>
      </c>
      <c r="E16" s="182">
        <v>1.98</v>
      </c>
      <c r="F16" s="183"/>
      <c r="G16" s="184">
        <f>ROUND(E16*F16,2)</f>
        <v>0</v>
      </c>
      <c r="H16" s="167">
        <v>752.52</v>
      </c>
      <c r="I16" s="167">
        <f>ROUND(E16*H16,2)</f>
        <v>1489.99</v>
      </c>
      <c r="J16" s="167">
        <v>265.48</v>
      </c>
      <c r="K16" s="167">
        <f>ROUND(E16*J16,2)</f>
        <v>525.65</v>
      </c>
      <c r="L16" s="167">
        <v>21</v>
      </c>
      <c r="M16" s="167">
        <f>G16*(1+L16/100)</f>
        <v>0</v>
      </c>
      <c r="N16" s="167">
        <v>0.11219</v>
      </c>
      <c r="O16" s="167">
        <f>ROUND(E16*N16,2)</f>
        <v>0.22</v>
      </c>
      <c r="P16" s="167">
        <v>0</v>
      </c>
      <c r="Q16" s="167">
        <f>ROUND(E16*P16,2)</f>
        <v>0</v>
      </c>
      <c r="R16" s="167"/>
      <c r="S16" s="167" t="s">
        <v>137</v>
      </c>
      <c r="T16" s="167" t="s">
        <v>137</v>
      </c>
      <c r="U16" s="167">
        <v>0.55488999999999999</v>
      </c>
      <c r="V16" s="167">
        <f>ROUND(E16*U16,2)</f>
        <v>1.1000000000000001</v>
      </c>
      <c r="W16" s="167"/>
      <c r="X16" s="167" t="s">
        <v>138</v>
      </c>
      <c r="Y16" s="162"/>
      <c r="Z16" s="162"/>
      <c r="AA16" s="162"/>
      <c r="AB16" s="162"/>
      <c r="AC16" s="162"/>
      <c r="AD16" s="162"/>
      <c r="AE16" s="162"/>
      <c r="AF16" s="162"/>
      <c r="AG16" s="162" t="s">
        <v>139</v>
      </c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5">
      <c r="A17" s="165"/>
      <c r="B17" s="166"/>
      <c r="C17" s="193" t="s">
        <v>155</v>
      </c>
      <c r="D17" s="168"/>
      <c r="E17" s="169">
        <v>1.98</v>
      </c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2"/>
      <c r="Z17" s="162"/>
      <c r="AA17" s="162"/>
      <c r="AB17" s="162"/>
      <c r="AC17" s="162"/>
      <c r="AD17" s="162"/>
      <c r="AE17" s="162"/>
      <c r="AF17" s="162"/>
      <c r="AG17" s="162" t="s">
        <v>141</v>
      </c>
      <c r="AH17" s="162">
        <v>0</v>
      </c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5">
      <c r="A18" s="179">
        <v>6</v>
      </c>
      <c r="B18" s="180" t="s">
        <v>156</v>
      </c>
      <c r="C18" s="192" t="s">
        <v>157</v>
      </c>
      <c r="D18" s="181" t="s">
        <v>158</v>
      </c>
      <c r="E18" s="182">
        <v>8.8000000000000007</v>
      </c>
      <c r="F18" s="183"/>
      <c r="G18" s="184">
        <f>ROUND(E18*F18,2)</f>
        <v>0</v>
      </c>
      <c r="H18" s="167">
        <v>24.99</v>
      </c>
      <c r="I18" s="167">
        <f>ROUND(E18*H18,2)</f>
        <v>219.91</v>
      </c>
      <c r="J18" s="167">
        <v>108.51</v>
      </c>
      <c r="K18" s="167">
        <f>ROUND(E18*J18,2)</f>
        <v>954.89</v>
      </c>
      <c r="L18" s="167">
        <v>21</v>
      </c>
      <c r="M18" s="167">
        <f>G18*(1+L18/100)</f>
        <v>0</v>
      </c>
      <c r="N18" s="167">
        <v>1.0200000000000001E-3</v>
      </c>
      <c r="O18" s="167">
        <f>ROUND(E18*N18,2)</f>
        <v>0.01</v>
      </c>
      <c r="P18" s="167">
        <v>0</v>
      </c>
      <c r="Q18" s="167">
        <f>ROUND(E18*P18,2)</f>
        <v>0</v>
      </c>
      <c r="R18" s="167"/>
      <c r="S18" s="167" t="s">
        <v>137</v>
      </c>
      <c r="T18" s="167" t="s">
        <v>137</v>
      </c>
      <c r="U18" s="167">
        <v>0.223</v>
      </c>
      <c r="V18" s="167">
        <f>ROUND(E18*U18,2)</f>
        <v>1.96</v>
      </c>
      <c r="W18" s="167"/>
      <c r="X18" s="167" t="s">
        <v>138</v>
      </c>
      <c r="Y18" s="162"/>
      <c r="Z18" s="162"/>
      <c r="AA18" s="162"/>
      <c r="AB18" s="162"/>
      <c r="AC18" s="162"/>
      <c r="AD18" s="162"/>
      <c r="AE18" s="162"/>
      <c r="AF18" s="162"/>
      <c r="AG18" s="162" t="s">
        <v>139</v>
      </c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5">
      <c r="A19" s="165"/>
      <c r="B19" s="166"/>
      <c r="C19" s="193" t="s">
        <v>159</v>
      </c>
      <c r="D19" s="168"/>
      <c r="E19" s="169">
        <v>4.8</v>
      </c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2"/>
      <c r="Z19" s="162"/>
      <c r="AA19" s="162"/>
      <c r="AB19" s="162"/>
      <c r="AC19" s="162"/>
      <c r="AD19" s="162"/>
      <c r="AE19" s="162"/>
      <c r="AF19" s="162"/>
      <c r="AG19" s="162" t="s">
        <v>141</v>
      </c>
      <c r="AH19" s="162">
        <v>0</v>
      </c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5">
      <c r="A20" s="165"/>
      <c r="B20" s="166"/>
      <c r="C20" s="193" t="s">
        <v>160</v>
      </c>
      <c r="D20" s="168"/>
      <c r="E20" s="169">
        <v>4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2"/>
      <c r="Z20" s="162"/>
      <c r="AA20" s="162"/>
      <c r="AB20" s="162"/>
      <c r="AC20" s="162"/>
      <c r="AD20" s="162"/>
      <c r="AE20" s="162"/>
      <c r="AF20" s="162"/>
      <c r="AG20" s="162" t="s">
        <v>141</v>
      </c>
      <c r="AH20" s="162">
        <v>0</v>
      </c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5">
      <c r="A21" s="179">
        <v>7</v>
      </c>
      <c r="B21" s="180" t="s">
        <v>161</v>
      </c>
      <c r="C21" s="192" t="s">
        <v>162</v>
      </c>
      <c r="D21" s="181" t="s">
        <v>154</v>
      </c>
      <c r="E21" s="182">
        <v>2.1</v>
      </c>
      <c r="F21" s="183"/>
      <c r="G21" s="184">
        <f>ROUND(E21*F21,2)</f>
        <v>0</v>
      </c>
      <c r="H21" s="167">
        <v>473.03</v>
      </c>
      <c r="I21" s="167">
        <f>ROUND(E21*H21,2)</f>
        <v>993.36</v>
      </c>
      <c r="J21" s="167">
        <v>371.97</v>
      </c>
      <c r="K21" s="167">
        <f>ROUND(E21*J21,2)</f>
        <v>781.14</v>
      </c>
      <c r="L21" s="167">
        <v>21</v>
      </c>
      <c r="M21" s="167">
        <f>G21*(1+L21/100)</f>
        <v>0</v>
      </c>
      <c r="N21" s="167">
        <v>7.392E-2</v>
      </c>
      <c r="O21" s="167">
        <f>ROUND(E21*N21,2)</f>
        <v>0.16</v>
      </c>
      <c r="P21" s="167">
        <v>0</v>
      </c>
      <c r="Q21" s="167">
        <f>ROUND(E21*P21,2)</f>
        <v>0</v>
      </c>
      <c r="R21" s="167"/>
      <c r="S21" s="167" t="s">
        <v>137</v>
      </c>
      <c r="T21" s="167" t="s">
        <v>137</v>
      </c>
      <c r="U21" s="167">
        <v>0.77700000000000002</v>
      </c>
      <c r="V21" s="167">
        <f>ROUND(E21*U21,2)</f>
        <v>1.63</v>
      </c>
      <c r="W21" s="167"/>
      <c r="X21" s="167" t="s">
        <v>138</v>
      </c>
      <c r="Y21" s="162"/>
      <c r="Z21" s="162"/>
      <c r="AA21" s="162"/>
      <c r="AB21" s="162"/>
      <c r="AC21" s="162"/>
      <c r="AD21" s="162"/>
      <c r="AE21" s="162"/>
      <c r="AF21" s="162"/>
      <c r="AG21" s="162" t="s">
        <v>139</v>
      </c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5">
      <c r="A22" s="165"/>
      <c r="B22" s="166"/>
      <c r="C22" s="193" t="s">
        <v>163</v>
      </c>
      <c r="D22" s="168"/>
      <c r="E22" s="169">
        <v>2.1</v>
      </c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2"/>
      <c r="Z22" s="162"/>
      <c r="AA22" s="162"/>
      <c r="AB22" s="162"/>
      <c r="AC22" s="162"/>
      <c r="AD22" s="162"/>
      <c r="AE22" s="162"/>
      <c r="AF22" s="162"/>
      <c r="AG22" s="162" t="s">
        <v>141</v>
      </c>
      <c r="AH22" s="162">
        <v>0</v>
      </c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5">
      <c r="A23" s="179">
        <v>8</v>
      </c>
      <c r="B23" s="180" t="s">
        <v>164</v>
      </c>
      <c r="C23" s="192" t="s">
        <v>165</v>
      </c>
      <c r="D23" s="181" t="s">
        <v>154</v>
      </c>
      <c r="E23" s="182">
        <v>6.84</v>
      </c>
      <c r="F23" s="183"/>
      <c r="G23" s="184">
        <f>ROUND(E23*F23,2)</f>
        <v>0</v>
      </c>
      <c r="H23" s="167">
        <v>0</v>
      </c>
      <c r="I23" s="167">
        <f>ROUND(E23*H23,2)</f>
        <v>0</v>
      </c>
      <c r="J23" s="167">
        <v>292.5</v>
      </c>
      <c r="K23" s="167">
        <f>ROUND(E23*J23,2)</f>
        <v>2000.7</v>
      </c>
      <c r="L23" s="167">
        <v>21</v>
      </c>
      <c r="M23" s="167">
        <f>G23*(1+L23/100)</f>
        <v>0</v>
      </c>
      <c r="N23" s="167">
        <v>0</v>
      </c>
      <c r="O23" s="167">
        <f>ROUND(E23*N23,2)</f>
        <v>0</v>
      </c>
      <c r="P23" s="167">
        <v>0</v>
      </c>
      <c r="Q23" s="167">
        <f>ROUND(E23*P23,2)</f>
        <v>0</v>
      </c>
      <c r="R23" s="167"/>
      <c r="S23" s="167" t="s">
        <v>137</v>
      </c>
      <c r="T23" s="167" t="s">
        <v>137</v>
      </c>
      <c r="U23" s="167">
        <v>0.57999999999999996</v>
      </c>
      <c r="V23" s="167">
        <f>ROUND(E23*U23,2)</f>
        <v>3.97</v>
      </c>
      <c r="W23" s="167"/>
      <c r="X23" s="167" t="s">
        <v>138</v>
      </c>
      <c r="Y23" s="162"/>
      <c r="Z23" s="162"/>
      <c r="AA23" s="162"/>
      <c r="AB23" s="162"/>
      <c r="AC23" s="162"/>
      <c r="AD23" s="162"/>
      <c r="AE23" s="162"/>
      <c r="AF23" s="162"/>
      <c r="AG23" s="162" t="s">
        <v>139</v>
      </c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5">
      <c r="A24" s="165"/>
      <c r="B24" s="166"/>
      <c r="C24" s="193" t="s">
        <v>166</v>
      </c>
      <c r="D24" s="168"/>
      <c r="E24" s="169">
        <v>2.52</v>
      </c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2"/>
      <c r="Z24" s="162"/>
      <c r="AA24" s="162"/>
      <c r="AB24" s="162"/>
      <c r="AC24" s="162"/>
      <c r="AD24" s="162"/>
      <c r="AE24" s="162"/>
      <c r="AF24" s="162"/>
      <c r="AG24" s="162" t="s">
        <v>141</v>
      </c>
      <c r="AH24" s="162">
        <v>0</v>
      </c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5">
      <c r="A25" s="165"/>
      <c r="B25" s="166"/>
      <c r="C25" s="193" t="s">
        <v>167</v>
      </c>
      <c r="D25" s="168"/>
      <c r="E25" s="169">
        <v>4.32</v>
      </c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2"/>
      <c r="Z25" s="162"/>
      <c r="AA25" s="162"/>
      <c r="AB25" s="162"/>
      <c r="AC25" s="162"/>
      <c r="AD25" s="162"/>
      <c r="AE25" s="162"/>
      <c r="AF25" s="162"/>
      <c r="AG25" s="162" t="s">
        <v>141</v>
      </c>
      <c r="AH25" s="162">
        <v>0</v>
      </c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5">
      <c r="A26" s="179">
        <v>9</v>
      </c>
      <c r="B26" s="180" t="s">
        <v>168</v>
      </c>
      <c r="C26" s="192" t="s">
        <v>169</v>
      </c>
      <c r="D26" s="181" t="s">
        <v>144</v>
      </c>
      <c r="E26" s="182">
        <v>1.346E-2</v>
      </c>
      <c r="F26" s="183"/>
      <c r="G26" s="184">
        <f>ROUND(E26*F26,2)</f>
        <v>0</v>
      </c>
      <c r="H26" s="167">
        <v>40320</v>
      </c>
      <c r="I26" s="167">
        <f>ROUND(E26*H26,2)</f>
        <v>542.71</v>
      </c>
      <c r="J26" s="167">
        <v>0</v>
      </c>
      <c r="K26" s="167">
        <f>ROUND(E26*J26,2)</f>
        <v>0</v>
      </c>
      <c r="L26" s="167">
        <v>21</v>
      </c>
      <c r="M26" s="167">
        <f>G26*(1+L26/100)</f>
        <v>0</v>
      </c>
      <c r="N26" s="167">
        <v>1</v>
      </c>
      <c r="O26" s="167">
        <f>ROUND(E26*N26,2)</f>
        <v>0.01</v>
      </c>
      <c r="P26" s="167">
        <v>0</v>
      </c>
      <c r="Q26" s="167">
        <f>ROUND(E26*P26,2)</f>
        <v>0</v>
      </c>
      <c r="R26" s="167" t="s">
        <v>170</v>
      </c>
      <c r="S26" s="167" t="s">
        <v>137</v>
      </c>
      <c r="T26" s="167" t="s">
        <v>137</v>
      </c>
      <c r="U26" s="167">
        <v>0</v>
      </c>
      <c r="V26" s="167">
        <f>ROUND(E26*U26,2)</f>
        <v>0</v>
      </c>
      <c r="W26" s="167"/>
      <c r="X26" s="167" t="s">
        <v>171</v>
      </c>
      <c r="Y26" s="162"/>
      <c r="Z26" s="162"/>
      <c r="AA26" s="162"/>
      <c r="AB26" s="162"/>
      <c r="AC26" s="162"/>
      <c r="AD26" s="162"/>
      <c r="AE26" s="162"/>
      <c r="AF26" s="162"/>
      <c r="AG26" s="162" t="s">
        <v>172</v>
      </c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5">
      <c r="A27" s="165"/>
      <c r="B27" s="166"/>
      <c r="C27" s="193" t="s">
        <v>145</v>
      </c>
      <c r="D27" s="168"/>
      <c r="E27" s="169">
        <v>1.346E-2</v>
      </c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2"/>
      <c r="Z27" s="162"/>
      <c r="AA27" s="162"/>
      <c r="AB27" s="162"/>
      <c r="AC27" s="162"/>
      <c r="AD27" s="162"/>
      <c r="AE27" s="162"/>
      <c r="AF27" s="162"/>
      <c r="AG27" s="162" t="s">
        <v>141</v>
      </c>
      <c r="AH27" s="162">
        <v>0</v>
      </c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5">
      <c r="A28" s="185">
        <v>10</v>
      </c>
      <c r="B28" s="186" t="s">
        <v>173</v>
      </c>
      <c r="C28" s="194" t="s">
        <v>174</v>
      </c>
      <c r="D28" s="187" t="s">
        <v>151</v>
      </c>
      <c r="E28" s="188">
        <v>1</v>
      </c>
      <c r="F28" s="189"/>
      <c r="G28" s="190">
        <f>ROUND(E28*F28,2)</f>
        <v>0</v>
      </c>
      <c r="H28" s="167">
        <v>104</v>
      </c>
      <c r="I28" s="167">
        <f>ROUND(E28*H28,2)</f>
        <v>104</v>
      </c>
      <c r="J28" s="167">
        <v>0</v>
      </c>
      <c r="K28" s="167">
        <f>ROUND(E28*J28,2)</f>
        <v>0</v>
      </c>
      <c r="L28" s="167">
        <v>21</v>
      </c>
      <c r="M28" s="167">
        <f>G28*(1+L28/100)</f>
        <v>0</v>
      </c>
      <c r="N28" s="167">
        <v>5.9999999999999995E-4</v>
      </c>
      <c r="O28" s="167">
        <f>ROUND(E28*N28,2)</f>
        <v>0</v>
      </c>
      <c r="P28" s="167">
        <v>0</v>
      </c>
      <c r="Q28" s="167">
        <f>ROUND(E28*P28,2)</f>
        <v>0</v>
      </c>
      <c r="R28" s="167" t="s">
        <v>170</v>
      </c>
      <c r="S28" s="167" t="s">
        <v>137</v>
      </c>
      <c r="T28" s="167" t="s">
        <v>137</v>
      </c>
      <c r="U28" s="167">
        <v>0</v>
      </c>
      <c r="V28" s="167">
        <f>ROUND(E28*U28,2)</f>
        <v>0</v>
      </c>
      <c r="W28" s="167"/>
      <c r="X28" s="167" t="s">
        <v>171</v>
      </c>
      <c r="Y28" s="162"/>
      <c r="Z28" s="162"/>
      <c r="AA28" s="162"/>
      <c r="AB28" s="162"/>
      <c r="AC28" s="162"/>
      <c r="AD28" s="162"/>
      <c r="AE28" s="162"/>
      <c r="AF28" s="162"/>
      <c r="AG28" s="162" t="s">
        <v>172</v>
      </c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x14ac:dyDescent="0.25">
      <c r="A29" s="173" t="s">
        <v>132</v>
      </c>
      <c r="B29" s="174" t="s">
        <v>48</v>
      </c>
      <c r="C29" s="191" t="s">
        <v>49</v>
      </c>
      <c r="D29" s="175"/>
      <c r="E29" s="176"/>
      <c r="F29" s="177"/>
      <c r="G29" s="178">
        <f>SUMIF(AG30:AG34,"&lt;&gt;NOR",G30:G34)</f>
        <v>0</v>
      </c>
      <c r="H29" s="172"/>
      <c r="I29" s="172">
        <f>SUM(I30:I34)</f>
        <v>5520.17</v>
      </c>
      <c r="J29" s="172"/>
      <c r="K29" s="172">
        <f>SUM(K30:K34)</f>
        <v>9624.85</v>
      </c>
      <c r="L29" s="172"/>
      <c r="M29" s="172">
        <f>SUM(M30:M34)</f>
        <v>0</v>
      </c>
      <c r="N29" s="172"/>
      <c r="O29" s="172">
        <f>SUM(O30:O34)</f>
        <v>0.22000000000000003</v>
      </c>
      <c r="P29" s="172"/>
      <c r="Q29" s="172">
        <f>SUM(Q30:Q34)</f>
        <v>0</v>
      </c>
      <c r="R29" s="172"/>
      <c r="S29" s="172"/>
      <c r="T29" s="172"/>
      <c r="U29" s="172"/>
      <c r="V29" s="172">
        <f>SUM(V30:V34)</f>
        <v>17.61</v>
      </c>
      <c r="W29" s="172"/>
      <c r="X29" s="172"/>
      <c r="AG29" t="s">
        <v>133</v>
      </c>
    </row>
    <row r="30" spans="1:60" outlineLevel="1" x14ac:dyDescent="0.25">
      <c r="A30" s="179">
        <v>11</v>
      </c>
      <c r="B30" s="180" t="s">
        <v>175</v>
      </c>
      <c r="C30" s="192" t="s">
        <v>176</v>
      </c>
      <c r="D30" s="181" t="s">
        <v>154</v>
      </c>
      <c r="E30" s="182">
        <v>14.22</v>
      </c>
      <c r="F30" s="183"/>
      <c r="G30" s="184">
        <f>ROUND(E30*F30,2)</f>
        <v>0</v>
      </c>
      <c r="H30" s="167">
        <v>285.86</v>
      </c>
      <c r="I30" s="167">
        <f>ROUND(E30*H30,2)</f>
        <v>4064.93</v>
      </c>
      <c r="J30" s="167">
        <v>519.14</v>
      </c>
      <c r="K30" s="167">
        <f>ROUND(E30*J30,2)</f>
        <v>7382.17</v>
      </c>
      <c r="L30" s="167">
        <v>21</v>
      </c>
      <c r="M30" s="167">
        <f>G30*(1+L30/100)</f>
        <v>0</v>
      </c>
      <c r="N30" s="167">
        <v>1.1900000000000001E-2</v>
      </c>
      <c r="O30" s="167">
        <f>ROUND(E30*N30,2)</f>
        <v>0.17</v>
      </c>
      <c r="P30" s="167">
        <v>0</v>
      </c>
      <c r="Q30" s="167">
        <f>ROUND(E30*P30,2)</f>
        <v>0</v>
      </c>
      <c r="R30" s="167"/>
      <c r="S30" s="167" t="s">
        <v>137</v>
      </c>
      <c r="T30" s="167" t="s">
        <v>137</v>
      </c>
      <c r="U30" s="167">
        <v>0.95</v>
      </c>
      <c r="V30" s="167">
        <f>ROUND(E30*U30,2)</f>
        <v>13.51</v>
      </c>
      <c r="W30" s="167"/>
      <c r="X30" s="167" t="s">
        <v>138</v>
      </c>
      <c r="Y30" s="162"/>
      <c r="Z30" s="162"/>
      <c r="AA30" s="162"/>
      <c r="AB30" s="162"/>
      <c r="AC30" s="162"/>
      <c r="AD30" s="162"/>
      <c r="AE30" s="162"/>
      <c r="AF30" s="162"/>
      <c r="AG30" s="162" t="s">
        <v>139</v>
      </c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5">
      <c r="A31" s="165"/>
      <c r="B31" s="166"/>
      <c r="C31" s="193" t="s">
        <v>177</v>
      </c>
      <c r="D31" s="168"/>
      <c r="E31" s="169">
        <v>11.7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2"/>
      <c r="Z31" s="162"/>
      <c r="AA31" s="162"/>
      <c r="AB31" s="162"/>
      <c r="AC31" s="162"/>
      <c r="AD31" s="162"/>
      <c r="AE31" s="162"/>
      <c r="AF31" s="162"/>
      <c r="AG31" s="162" t="s">
        <v>141</v>
      </c>
      <c r="AH31" s="162">
        <v>0</v>
      </c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5">
      <c r="A32" s="165"/>
      <c r="B32" s="166"/>
      <c r="C32" s="193" t="s">
        <v>166</v>
      </c>
      <c r="D32" s="168"/>
      <c r="E32" s="169">
        <v>2.52</v>
      </c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2"/>
      <c r="Z32" s="162"/>
      <c r="AA32" s="162"/>
      <c r="AB32" s="162"/>
      <c r="AC32" s="162"/>
      <c r="AD32" s="162"/>
      <c r="AE32" s="162"/>
      <c r="AF32" s="162"/>
      <c r="AG32" s="162" t="s">
        <v>141</v>
      </c>
      <c r="AH32" s="162">
        <v>0</v>
      </c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5">
      <c r="A33" s="179">
        <v>12</v>
      </c>
      <c r="B33" s="180" t="s">
        <v>178</v>
      </c>
      <c r="C33" s="192" t="s">
        <v>179</v>
      </c>
      <c r="D33" s="181" t="s">
        <v>154</v>
      </c>
      <c r="E33" s="182">
        <v>4.32</v>
      </c>
      <c r="F33" s="183"/>
      <c r="G33" s="184">
        <f>ROUND(E33*F33,2)</f>
        <v>0</v>
      </c>
      <c r="H33" s="167">
        <v>336.86</v>
      </c>
      <c r="I33" s="167">
        <f>ROUND(E33*H33,2)</f>
        <v>1455.24</v>
      </c>
      <c r="J33" s="167">
        <v>519.14</v>
      </c>
      <c r="K33" s="167">
        <f>ROUND(E33*J33,2)</f>
        <v>2242.6799999999998</v>
      </c>
      <c r="L33" s="167">
        <v>21</v>
      </c>
      <c r="M33" s="167">
        <f>G33*(1+L33/100)</f>
        <v>0</v>
      </c>
      <c r="N33" s="167">
        <v>1.201E-2</v>
      </c>
      <c r="O33" s="167">
        <f>ROUND(E33*N33,2)</f>
        <v>0.05</v>
      </c>
      <c r="P33" s="167">
        <v>0</v>
      </c>
      <c r="Q33" s="167">
        <f>ROUND(E33*P33,2)</f>
        <v>0</v>
      </c>
      <c r="R33" s="167"/>
      <c r="S33" s="167" t="s">
        <v>137</v>
      </c>
      <c r="T33" s="167" t="s">
        <v>137</v>
      </c>
      <c r="U33" s="167">
        <v>0.95</v>
      </c>
      <c r="V33" s="167">
        <f>ROUND(E33*U33,2)</f>
        <v>4.0999999999999996</v>
      </c>
      <c r="W33" s="167"/>
      <c r="X33" s="167" t="s">
        <v>138</v>
      </c>
      <c r="Y33" s="162"/>
      <c r="Z33" s="162"/>
      <c r="AA33" s="162"/>
      <c r="AB33" s="162"/>
      <c r="AC33" s="162"/>
      <c r="AD33" s="162"/>
      <c r="AE33" s="162"/>
      <c r="AF33" s="162"/>
      <c r="AG33" s="162" t="s">
        <v>139</v>
      </c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5">
      <c r="A34" s="165"/>
      <c r="B34" s="166"/>
      <c r="C34" s="193" t="s">
        <v>167</v>
      </c>
      <c r="D34" s="168"/>
      <c r="E34" s="169">
        <v>4.32</v>
      </c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2"/>
      <c r="Z34" s="162"/>
      <c r="AA34" s="162"/>
      <c r="AB34" s="162"/>
      <c r="AC34" s="162"/>
      <c r="AD34" s="162"/>
      <c r="AE34" s="162"/>
      <c r="AF34" s="162"/>
      <c r="AG34" s="162" t="s">
        <v>141</v>
      </c>
      <c r="AH34" s="162">
        <v>0</v>
      </c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x14ac:dyDescent="0.25">
      <c r="A35" s="173" t="s">
        <v>132</v>
      </c>
      <c r="B35" s="174" t="s">
        <v>50</v>
      </c>
      <c r="C35" s="191" t="s">
        <v>51</v>
      </c>
      <c r="D35" s="175"/>
      <c r="E35" s="176"/>
      <c r="F35" s="177"/>
      <c r="G35" s="178">
        <f>SUMIF(AG36:AG92,"&lt;&gt;NOR",G36:G92)</f>
        <v>0</v>
      </c>
      <c r="H35" s="172"/>
      <c r="I35" s="172">
        <f>SUM(I36:I92)</f>
        <v>6533.79</v>
      </c>
      <c r="J35" s="172"/>
      <c r="K35" s="172">
        <f>SUM(K36:K92)</f>
        <v>35742.069999999992</v>
      </c>
      <c r="L35" s="172"/>
      <c r="M35" s="172">
        <f>SUM(M36:M92)</f>
        <v>0</v>
      </c>
      <c r="N35" s="172"/>
      <c r="O35" s="172">
        <f>SUM(O36:O92)</f>
        <v>2.9799999999999995</v>
      </c>
      <c r="P35" s="172"/>
      <c r="Q35" s="172">
        <f>SUM(Q36:Q92)</f>
        <v>0</v>
      </c>
      <c r="R35" s="172"/>
      <c r="S35" s="172"/>
      <c r="T35" s="172"/>
      <c r="U35" s="172"/>
      <c r="V35" s="172">
        <f>SUM(V36:V92)</f>
        <v>71.17</v>
      </c>
      <c r="W35" s="172"/>
      <c r="X35" s="172"/>
      <c r="AG35" t="s">
        <v>133</v>
      </c>
    </row>
    <row r="36" spans="1:60" outlineLevel="1" x14ac:dyDescent="0.25">
      <c r="A36" s="179">
        <v>13</v>
      </c>
      <c r="B36" s="180" t="s">
        <v>180</v>
      </c>
      <c r="C36" s="192" t="s">
        <v>181</v>
      </c>
      <c r="D36" s="181" t="s">
        <v>154</v>
      </c>
      <c r="E36" s="182">
        <v>30.22</v>
      </c>
      <c r="F36" s="183"/>
      <c r="G36" s="184">
        <f>ROUND(E36*F36,2)</f>
        <v>0</v>
      </c>
      <c r="H36" s="167">
        <v>28.71</v>
      </c>
      <c r="I36" s="167">
        <f>ROUND(E36*H36,2)</f>
        <v>867.62</v>
      </c>
      <c r="J36" s="167">
        <v>119.79</v>
      </c>
      <c r="K36" s="167">
        <f>ROUND(E36*J36,2)</f>
        <v>3620.05</v>
      </c>
      <c r="L36" s="167">
        <v>21</v>
      </c>
      <c r="M36" s="167">
        <f>G36*(1+L36/100)</f>
        <v>0</v>
      </c>
      <c r="N36" s="167">
        <v>4.8999999999999998E-3</v>
      </c>
      <c r="O36" s="167">
        <f>ROUND(E36*N36,2)</f>
        <v>0.15</v>
      </c>
      <c r="P36" s="167">
        <v>0</v>
      </c>
      <c r="Q36" s="167">
        <f>ROUND(E36*P36,2)</f>
        <v>0</v>
      </c>
      <c r="R36" s="167"/>
      <c r="S36" s="167" t="s">
        <v>137</v>
      </c>
      <c r="T36" s="167" t="s">
        <v>137</v>
      </c>
      <c r="U36" s="167">
        <v>0.25</v>
      </c>
      <c r="V36" s="167">
        <f>ROUND(E36*U36,2)</f>
        <v>7.56</v>
      </c>
      <c r="W36" s="167"/>
      <c r="X36" s="167" t="s">
        <v>138</v>
      </c>
      <c r="Y36" s="162"/>
      <c r="Z36" s="162"/>
      <c r="AA36" s="162"/>
      <c r="AB36" s="162"/>
      <c r="AC36" s="162"/>
      <c r="AD36" s="162"/>
      <c r="AE36" s="162"/>
      <c r="AF36" s="162"/>
      <c r="AG36" s="162" t="s">
        <v>139</v>
      </c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5">
      <c r="A37" s="165"/>
      <c r="B37" s="166"/>
      <c r="C37" s="193" t="s">
        <v>182</v>
      </c>
      <c r="D37" s="168"/>
      <c r="E37" s="169">
        <v>3.96</v>
      </c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2"/>
      <c r="Z37" s="162"/>
      <c r="AA37" s="162"/>
      <c r="AB37" s="162"/>
      <c r="AC37" s="162"/>
      <c r="AD37" s="162"/>
      <c r="AE37" s="162"/>
      <c r="AF37" s="162"/>
      <c r="AG37" s="162" t="s">
        <v>141</v>
      </c>
      <c r="AH37" s="162">
        <v>0</v>
      </c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5">
      <c r="A38" s="165"/>
      <c r="B38" s="166"/>
      <c r="C38" s="193" t="s">
        <v>183</v>
      </c>
      <c r="D38" s="168"/>
      <c r="E38" s="169">
        <v>9.7200000000000006</v>
      </c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2"/>
      <c r="Z38" s="162"/>
      <c r="AA38" s="162"/>
      <c r="AB38" s="162"/>
      <c r="AC38" s="162"/>
      <c r="AD38" s="162"/>
      <c r="AE38" s="162"/>
      <c r="AF38" s="162"/>
      <c r="AG38" s="162" t="s">
        <v>141</v>
      </c>
      <c r="AH38" s="162">
        <v>0</v>
      </c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5">
      <c r="A39" s="165"/>
      <c r="B39" s="166"/>
      <c r="C39" s="193" t="s">
        <v>184</v>
      </c>
      <c r="D39" s="168"/>
      <c r="E39" s="169">
        <v>3.06</v>
      </c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2"/>
      <c r="Z39" s="162"/>
      <c r="AA39" s="162"/>
      <c r="AB39" s="162"/>
      <c r="AC39" s="162"/>
      <c r="AD39" s="162"/>
      <c r="AE39" s="162"/>
      <c r="AF39" s="162"/>
      <c r="AG39" s="162" t="s">
        <v>141</v>
      </c>
      <c r="AH39" s="162">
        <v>0</v>
      </c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5">
      <c r="A40" s="165"/>
      <c r="B40" s="166"/>
      <c r="C40" s="193" t="s">
        <v>185</v>
      </c>
      <c r="D40" s="168"/>
      <c r="E40" s="169">
        <v>0.8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2"/>
      <c r="Z40" s="162"/>
      <c r="AA40" s="162"/>
      <c r="AB40" s="162"/>
      <c r="AC40" s="162"/>
      <c r="AD40" s="162"/>
      <c r="AE40" s="162"/>
      <c r="AF40" s="162"/>
      <c r="AG40" s="162" t="s">
        <v>141</v>
      </c>
      <c r="AH40" s="162">
        <v>0</v>
      </c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5">
      <c r="A41" s="165"/>
      <c r="B41" s="166"/>
      <c r="C41" s="193" t="s">
        <v>186</v>
      </c>
      <c r="D41" s="168"/>
      <c r="E41" s="169">
        <v>4.68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2"/>
      <c r="Z41" s="162"/>
      <c r="AA41" s="162"/>
      <c r="AB41" s="162"/>
      <c r="AC41" s="162"/>
      <c r="AD41" s="162"/>
      <c r="AE41" s="162"/>
      <c r="AF41" s="162"/>
      <c r="AG41" s="162" t="s">
        <v>141</v>
      </c>
      <c r="AH41" s="162">
        <v>0</v>
      </c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5">
      <c r="A42" s="165"/>
      <c r="B42" s="166"/>
      <c r="C42" s="193" t="s">
        <v>187</v>
      </c>
      <c r="D42" s="168"/>
      <c r="E42" s="169">
        <v>8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2"/>
      <c r="Z42" s="162"/>
      <c r="AA42" s="162"/>
      <c r="AB42" s="162"/>
      <c r="AC42" s="162"/>
      <c r="AD42" s="162"/>
      <c r="AE42" s="162"/>
      <c r="AF42" s="162"/>
      <c r="AG42" s="162" t="s">
        <v>141</v>
      </c>
      <c r="AH42" s="162">
        <v>0</v>
      </c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5">
      <c r="A43" s="179">
        <v>14</v>
      </c>
      <c r="B43" s="180" t="s">
        <v>188</v>
      </c>
      <c r="C43" s="192" t="s">
        <v>189</v>
      </c>
      <c r="D43" s="181" t="s">
        <v>154</v>
      </c>
      <c r="E43" s="182">
        <v>9.68</v>
      </c>
      <c r="F43" s="183"/>
      <c r="G43" s="184">
        <f>ROUND(E43*F43,2)</f>
        <v>0</v>
      </c>
      <c r="H43" s="167">
        <v>13.56</v>
      </c>
      <c r="I43" s="167">
        <f>ROUND(E43*H43,2)</f>
        <v>131.26</v>
      </c>
      <c r="J43" s="167">
        <v>33.04</v>
      </c>
      <c r="K43" s="167">
        <f>ROUND(E43*J43,2)</f>
        <v>319.83</v>
      </c>
      <c r="L43" s="167">
        <v>21</v>
      </c>
      <c r="M43" s="167">
        <f>G43*(1+L43/100)</f>
        <v>0</v>
      </c>
      <c r="N43" s="167">
        <v>4.0000000000000003E-5</v>
      </c>
      <c r="O43" s="167">
        <f>ROUND(E43*N43,2)</f>
        <v>0</v>
      </c>
      <c r="P43" s="167">
        <v>0</v>
      </c>
      <c r="Q43" s="167">
        <f>ROUND(E43*P43,2)</f>
        <v>0</v>
      </c>
      <c r="R43" s="167"/>
      <c r="S43" s="167" t="s">
        <v>137</v>
      </c>
      <c r="T43" s="167" t="s">
        <v>190</v>
      </c>
      <c r="U43" s="167">
        <v>7.8E-2</v>
      </c>
      <c r="V43" s="167">
        <f>ROUND(E43*U43,2)</f>
        <v>0.76</v>
      </c>
      <c r="W43" s="167"/>
      <c r="X43" s="167" t="s">
        <v>138</v>
      </c>
      <c r="Y43" s="162"/>
      <c r="Z43" s="162"/>
      <c r="AA43" s="162"/>
      <c r="AB43" s="162"/>
      <c r="AC43" s="162"/>
      <c r="AD43" s="162"/>
      <c r="AE43" s="162"/>
      <c r="AF43" s="162"/>
      <c r="AG43" s="162" t="s">
        <v>139</v>
      </c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5">
      <c r="A44" s="165"/>
      <c r="B44" s="166"/>
      <c r="C44" s="193" t="s">
        <v>191</v>
      </c>
      <c r="D44" s="168"/>
      <c r="E44" s="169">
        <v>2.1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2"/>
      <c r="Z44" s="162"/>
      <c r="AA44" s="162"/>
      <c r="AB44" s="162"/>
      <c r="AC44" s="162"/>
      <c r="AD44" s="162"/>
      <c r="AE44" s="162"/>
      <c r="AF44" s="162"/>
      <c r="AG44" s="162" t="s">
        <v>141</v>
      </c>
      <c r="AH44" s="162">
        <v>0</v>
      </c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5">
      <c r="A45" s="165"/>
      <c r="B45" s="166"/>
      <c r="C45" s="193" t="s">
        <v>192</v>
      </c>
      <c r="D45" s="168"/>
      <c r="E45" s="169">
        <v>3.3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2"/>
      <c r="Z45" s="162"/>
      <c r="AA45" s="162"/>
      <c r="AB45" s="162"/>
      <c r="AC45" s="162"/>
      <c r="AD45" s="162"/>
      <c r="AE45" s="162"/>
      <c r="AF45" s="162"/>
      <c r="AG45" s="162" t="s">
        <v>141</v>
      </c>
      <c r="AH45" s="162">
        <v>0</v>
      </c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5">
      <c r="A46" s="165"/>
      <c r="B46" s="166"/>
      <c r="C46" s="193" t="s">
        <v>193</v>
      </c>
      <c r="D46" s="168"/>
      <c r="E46" s="169">
        <v>2.66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2"/>
      <c r="Z46" s="162"/>
      <c r="AA46" s="162"/>
      <c r="AB46" s="162"/>
      <c r="AC46" s="162"/>
      <c r="AD46" s="162"/>
      <c r="AE46" s="162"/>
      <c r="AF46" s="162"/>
      <c r="AG46" s="162" t="s">
        <v>141</v>
      </c>
      <c r="AH46" s="162">
        <v>0</v>
      </c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5">
      <c r="A47" s="165"/>
      <c r="B47" s="166"/>
      <c r="C47" s="193" t="s">
        <v>194</v>
      </c>
      <c r="D47" s="168"/>
      <c r="E47" s="169">
        <v>1.62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2"/>
      <c r="Z47" s="162"/>
      <c r="AA47" s="162"/>
      <c r="AB47" s="162"/>
      <c r="AC47" s="162"/>
      <c r="AD47" s="162"/>
      <c r="AE47" s="162"/>
      <c r="AF47" s="162"/>
      <c r="AG47" s="162" t="s">
        <v>141</v>
      </c>
      <c r="AH47" s="162">
        <v>0</v>
      </c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ht="20.399999999999999" outlineLevel="1" x14ac:dyDescent="0.25">
      <c r="A48" s="179">
        <v>15</v>
      </c>
      <c r="B48" s="180" t="s">
        <v>195</v>
      </c>
      <c r="C48" s="192" t="s">
        <v>196</v>
      </c>
      <c r="D48" s="181" t="s">
        <v>154</v>
      </c>
      <c r="E48" s="182">
        <v>53.76</v>
      </c>
      <c r="F48" s="183"/>
      <c r="G48" s="184">
        <f>ROUND(E48*F48,2)</f>
        <v>0</v>
      </c>
      <c r="H48" s="167">
        <v>16.05</v>
      </c>
      <c r="I48" s="167">
        <f>ROUND(E48*H48,2)</f>
        <v>862.85</v>
      </c>
      <c r="J48" s="167">
        <v>96.45</v>
      </c>
      <c r="K48" s="167">
        <f>ROUND(E48*J48,2)</f>
        <v>5185.1499999999996</v>
      </c>
      <c r="L48" s="167">
        <v>21</v>
      </c>
      <c r="M48" s="167">
        <f>G48*(1+L48/100)</f>
        <v>0</v>
      </c>
      <c r="N48" s="167">
        <v>6.0899999999999999E-3</v>
      </c>
      <c r="O48" s="167">
        <f>ROUND(E48*N48,2)</f>
        <v>0.33</v>
      </c>
      <c r="P48" s="167">
        <v>0</v>
      </c>
      <c r="Q48" s="167">
        <f>ROUND(E48*P48,2)</f>
        <v>0</v>
      </c>
      <c r="R48" s="167"/>
      <c r="S48" s="167" t="s">
        <v>137</v>
      </c>
      <c r="T48" s="167" t="s">
        <v>137</v>
      </c>
      <c r="U48" s="167">
        <v>0.19273999999999999</v>
      </c>
      <c r="V48" s="167">
        <f>ROUND(E48*U48,2)</f>
        <v>10.36</v>
      </c>
      <c r="W48" s="167"/>
      <c r="X48" s="167" t="s">
        <v>138</v>
      </c>
      <c r="Y48" s="162"/>
      <c r="Z48" s="162"/>
      <c r="AA48" s="162"/>
      <c r="AB48" s="162"/>
      <c r="AC48" s="162"/>
      <c r="AD48" s="162"/>
      <c r="AE48" s="162"/>
      <c r="AF48" s="162"/>
      <c r="AG48" s="162" t="s">
        <v>139</v>
      </c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5">
      <c r="A49" s="165"/>
      <c r="B49" s="166"/>
      <c r="C49" s="193" t="s">
        <v>197</v>
      </c>
      <c r="D49" s="168"/>
      <c r="E49" s="169">
        <v>20.16</v>
      </c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2"/>
      <c r="Z49" s="162"/>
      <c r="AA49" s="162"/>
      <c r="AB49" s="162"/>
      <c r="AC49" s="162"/>
      <c r="AD49" s="162"/>
      <c r="AE49" s="162"/>
      <c r="AF49" s="162"/>
      <c r="AG49" s="162" t="s">
        <v>141</v>
      </c>
      <c r="AH49" s="162">
        <v>0</v>
      </c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5">
      <c r="A50" s="165"/>
      <c r="B50" s="166"/>
      <c r="C50" s="193" t="s">
        <v>198</v>
      </c>
      <c r="D50" s="168"/>
      <c r="E50" s="169">
        <v>17.28</v>
      </c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2"/>
      <c r="Z50" s="162"/>
      <c r="AA50" s="162"/>
      <c r="AB50" s="162"/>
      <c r="AC50" s="162"/>
      <c r="AD50" s="162"/>
      <c r="AE50" s="162"/>
      <c r="AF50" s="162"/>
      <c r="AG50" s="162" t="s">
        <v>141</v>
      </c>
      <c r="AH50" s="162">
        <v>0</v>
      </c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5">
      <c r="A51" s="165"/>
      <c r="B51" s="166"/>
      <c r="C51" s="193" t="s">
        <v>199</v>
      </c>
      <c r="D51" s="168"/>
      <c r="E51" s="169">
        <v>14.7</v>
      </c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2"/>
      <c r="Z51" s="162"/>
      <c r="AA51" s="162"/>
      <c r="AB51" s="162"/>
      <c r="AC51" s="162"/>
      <c r="AD51" s="162"/>
      <c r="AE51" s="162"/>
      <c r="AF51" s="162"/>
      <c r="AG51" s="162" t="s">
        <v>141</v>
      </c>
      <c r="AH51" s="162">
        <v>0</v>
      </c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5">
      <c r="A52" s="165"/>
      <c r="B52" s="166"/>
      <c r="C52" s="193" t="s">
        <v>200</v>
      </c>
      <c r="D52" s="168"/>
      <c r="E52" s="169">
        <v>1.62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2"/>
      <c r="Z52" s="162"/>
      <c r="AA52" s="162"/>
      <c r="AB52" s="162"/>
      <c r="AC52" s="162"/>
      <c r="AD52" s="162"/>
      <c r="AE52" s="162"/>
      <c r="AF52" s="162"/>
      <c r="AG52" s="162" t="s">
        <v>141</v>
      </c>
      <c r="AH52" s="162">
        <v>0</v>
      </c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ht="20.399999999999999" outlineLevel="1" x14ac:dyDescent="0.25">
      <c r="A53" s="179">
        <v>16</v>
      </c>
      <c r="B53" s="180" t="s">
        <v>201</v>
      </c>
      <c r="C53" s="192" t="s">
        <v>202</v>
      </c>
      <c r="D53" s="181" t="s">
        <v>154</v>
      </c>
      <c r="E53" s="182">
        <v>179.35</v>
      </c>
      <c r="F53" s="183"/>
      <c r="G53" s="184">
        <f>ROUND(E53*F53,2)</f>
        <v>0</v>
      </c>
      <c r="H53" s="167">
        <v>5.25</v>
      </c>
      <c r="I53" s="167">
        <f>ROUND(E53*H53,2)</f>
        <v>941.59</v>
      </c>
      <c r="J53" s="167">
        <v>87.05</v>
      </c>
      <c r="K53" s="167">
        <f>ROUND(E53*J53,2)</f>
        <v>15612.42</v>
      </c>
      <c r="L53" s="167">
        <v>21</v>
      </c>
      <c r="M53" s="167">
        <f>G53*(1+L53/100)</f>
        <v>0</v>
      </c>
      <c r="N53" s="167">
        <v>5.4299999999999999E-3</v>
      </c>
      <c r="O53" s="167">
        <f>ROUND(E53*N53,2)</f>
        <v>0.97</v>
      </c>
      <c r="P53" s="167">
        <v>0</v>
      </c>
      <c r="Q53" s="167">
        <f>ROUND(E53*P53,2)</f>
        <v>0</v>
      </c>
      <c r="R53" s="167"/>
      <c r="S53" s="167" t="s">
        <v>137</v>
      </c>
      <c r="T53" s="167" t="s">
        <v>137</v>
      </c>
      <c r="U53" s="167">
        <v>0.16941999999999999</v>
      </c>
      <c r="V53" s="167">
        <f>ROUND(E53*U53,2)</f>
        <v>30.39</v>
      </c>
      <c r="W53" s="167"/>
      <c r="X53" s="167" t="s">
        <v>138</v>
      </c>
      <c r="Y53" s="162"/>
      <c r="Z53" s="162"/>
      <c r="AA53" s="162"/>
      <c r="AB53" s="162"/>
      <c r="AC53" s="162"/>
      <c r="AD53" s="162"/>
      <c r="AE53" s="162"/>
      <c r="AF53" s="162"/>
      <c r="AG53" s="162" t="s">
        <v>139</v>
      </c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5">
      <c r="A54" s="165"/>
      <c r="B54" s="166"/>
      <c r="C54" s="193" t="s">
        <v>203</v>
      </c>
      <c r="D54" s="168"/>
      <c r="E54" s="169">
        <v>17.28</v>
      </c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2"/>
      <c r="Z54" s="162"/>
      <c r="AA54" s="162"/>
      <c r="AB54" s="162"/>
      <c r="AC54" s="162"/>
      <c r="AD54" s="162"/>
      <c r="AE54" s="162"/>
      <c r="AF54" s="162"/>
      <c r="AG54" s="162" t="s">
        <v>141</v>
      </c>
      <c r="AH54" s="162">
        <v>0</v>
      </c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5">
      <c r="A55" s="165"/>
      <c r="B55" s="166"/>
      <c r="C55" s="193" t="s">
        <v>204</v>
      </c>
      <c r="D55" s="168"/>
      <c r="E55" s="169">
        <v>-3.6</v>
      </c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2"/>
      <c r="Z55" s="162"/>
      <c r="AA55" s="162"/>
      <c r="AB55" s="162"/>
      <c r="AC55" s="162"/>
      <c r="AD55" s="162"/>
      <c r="AE55" s="162"/>
      <c r="AF55" s="162"/>
      <c r="AG55" s="162" t="s">
        <v>141</v>
      </c>
      <c r="AH55" s="162">
        <v>0</v>
      </c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5">
      <c r="A56" s="165"/>
      <c r="B56" s="166"/>
      <c r="C56" s="193" t="s">
        <v>205</v>
      </c>
      <c r="D56" s="168"/>
      <c r="E56" s="169">
        <v>37.26</v>
      </c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2"/>
      <c r="Z56" s="162"/>
      <c r="AA56" s="162"/>
      <c r="AB56" s="162"/>
      <c r="AC56" s="162"/>
      <c r="AD56" s="162"/>
      <c r="AE56" s="162"/>
      <c r="AF56" s="162"/>
      <c r="AG56" s="162" t="s">
        <v>141</v>
      </c>
      <c r="AH56" s="162">
        <v>0</v>
      </c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5">
      <c r="A57" s="165"/>
      <c r="B57" s="166"/>
      <c r="C57" s="193" t="s">
        <v>206</v>
      </c>
      <c r="D57" s="168"/>
      <c r="E57" s="169">
        <v>-3.6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2"/>
      <c r="Z57" s="162"/>
      <c r="AA57" s="162"/>
      <c r="AB57" s="162"/>
      <c r="AC57" s="162"/>
      <c r="AD57" s="162"/>
      <c r="AE57" s="162"/>
      <c r="AF57" s="162"/>
      <c r="AG57" s="162" t="s">
        <v>141</v>
      </c>
      <c r="AH57" s="162">
        <v>0</v>
      </c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5">
      <c r="A58" s="165"/>
      <c r="B58" s="166"/>
      <c r="C58" s="193" t="s">
        <v>207</v>
      </c>
      <c r="D58" s="168"/>
      <c r="E58" s="169">
        <v>-1.4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2"/>
      <c r="Z58" s="162"/>
      <c r="AA58" s="162"/>
      <c r="AB58" s="162"/>
      <c r="AC58" s="162"/>
      <c r="AD58" s="162"/>
      <c r="AE58" s="162"/>
      <c r="AF58" s="162"/>
      <c r="AG58" s="162" t="s">
        <v>141</v>
      </c>
      <c r="AH58" s="162">
        <v>0</v>
      </c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5">
      <c r="A59" s="165"/>
      <c r="B59" s="166"/>
      <c r="C59" s="193" t="s">
        <v>208</v>
      </c>
      <c r="D59" s="168"/>
      <c r="E59" s="169">
        <v>-1.8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2"/>
      <c r="Z59" s="162"/>
      <c r="AA59" s="162"/>
      <c r="AB59" s="162"/>
      <c r="AC59" s="162"/>
      <c r="AD59" s="162"/>
      <c r="AE59" s="162"/>
      <c r="AF59" s="162"/>
      <c r="AG59" s="162" t="s">
        <v>141</v>
      </c>
      <c r="AH59" s="162">
        <v>0</v>
      </c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5">
      <c r="A60" s="165"/>
      <c r="B60" s="166"/>
      <c r="C60" s="193" t="s">
        <v>209</v>
      </c>
      <c r="D60" s="168"/>
      <c r="E60" s="169">
        <v>-4.8</v>
      </c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2"/>
      <c r="Z60" s="162"/>
      <c r="AA60" s="162"/>
      <c r="AB60" s="162"/>
      <c r="AC60" s="162"/>
      <c r="AD60" s="162"/>
      <c r="AE60" s="162"/>
      <c r="AF60" s="162"/>
      <c r="AG60" s="162" t="s">
        <v>141</v>
      </c>
      <c r="AH60" s="162">
        <v>0</v>
      </c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5">
      <c r="A61" s="165"/>
      <c r="B61" s="166"/>
      <c r="C61" s="193" t="s">
        <v>210</v>
      </c>
      <c r="D61" s="168"/>
      <c r="E61" s="169">
        <v>45.36</v>
      </c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2"/>
      <c r="Z61" s="162"/>
      <c r="AA61" s="162"/>
      <c r="AB61" s="162"/>
      <c r="AC61" s="162"/>
      <c r="AD61" s="162"/>
      <c r="AE61" s="162"/>
      <c r="AF61" s="162"/>
      <c r="AG61" s="162" t="s">
        <v>141</v>
      </c>
      <c r="AH61" s="162">
        <v>0</v>
      </c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5">
      <c r="A62" s="165"/>
      <c r="B62" s="166"/>
      <c r="C62" s="193" t="s">
        <v>211</v>
      </c>
      <c r="D62" s="168"/>
      <c r="E62" s="169">
        <v>-1.6</v>
      </c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2"/>
      <c r="Z62" s="162"/>
      <c r="AA62" s="162"/>
      <c r="AB62" s="162"/>
      <c r="AC62" s="162"/>
      <c r="AD62" s="162"/>
      <c r="AE62" s="162"/>
      <c r="AF62" s="162"/>
      <c r="AG62" s="162" t="s">
        <v>141</v>
      </c>
      <c r="AH62" s="162">
        <v>0</v>
      </c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5">
      <c r="A63" s="165"/>
      <c r="B63" s="166"/>
      <c r="C63" s="193" t="s">
        <v>212</v>
      </c>
      <c r="D63" s="168"/>
      <c r="E63" s="169">
        <v>-2.85</v>
      </c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2"/>
      <c r="Z63" s="162"/>
      <c r="AA63" s="162"/>
      <c r="AB63" s="162"/>
      <c r="AC63" s="162"/>
      <c r="AD63" s="162"/>
      <c r="AE63" s="162"/>
      <c r="AF63" s="162"/>
      <c r="AG63" s="162" t="s">
        <v>141</v>
      </c>
      <c r="AH63" s="162">
        <v>0</v>
      </c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5">
      <c r="A64" s="165"/>
      <c r="B64" s="166"/>
      <c r="C64" s="193" t="s">
        <v>213</v>
      </c>
      <c r="D64" s="168"/>
      <c r="E64" s="169">
        <v>48.6</v>
      </c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2"/>
      <c r="Z64" s="162"/>
      <c r="AA64" s="162"/>
      <c r="AB64" s="162"/>
      <c r="AC64" s="162"/>
      <c r="AD64" s="162"/>
      <c r="AE64" s="162"/>
      <c r="AF64" s="162"/>
      <c r="AG64" s="162" t="s">
        <v>141</v>
      </c>
      <c r="AH64" s="162">
        <v>0</v>
      </c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5">
      <c r="A65" s="165"/>
      <c r="B65" s="166"/>
      <c r="C65" s="193" t="s">
        <v>211</v>
      </c>
      <c r="D65" s="168"/>
      <c r="E65" s="169">
        <v>-1.6</v>
      </c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2"/>
      <c r="Z65" s="162"/>
      <c r="AA65" s="162"/>
      <c r="AB65" s="162"/>
      <c r="AC65" s="162"/>
      <c r="AD65" s="162"/>
      <c r="AE65" s="162"/>
      <c r="AF65" s="162"/>
      <c r="AG65" s="162" t="s">
        <v>141</v>
      </c>
      <c r="AH65" s="162">
        <v>0</v>
      </c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5">
      <c r="A66" s="165"/>
      <c r="B66" s="166"/>
      <c r="C66" s="193" t="s">
        <v>214</v>
      </c>
      <c r="D66" s="168"/>
      <c r="E66" s="169">
        <v>-3.3</v>
      </c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2"/>
      <c r="Z66" s="162"/>
      <c r="AA66" s="162"/>
      <c r="AB66" s="162"/>
      <c r="AC66" s="162"/>
      <c r="AD66" s="162"/>
      <c r="AE66" s="162"/>
      <c r="AF66" s="162"/>
      <c r="AG66" s="162" t="s">
        <v>141</v>
      </c>
      <c r="AH66" s="162">
        <v>0</v>
      </c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5">
      <c r="A67" s="165"/>
      <c r="B67" s="166"/>
      <c r="C67" s="193" t="s">
        <v>215</v>
      </c>
      <c r="D67" s="168"/>
      <c r="E67" s="169">
        <v>14.58</v>
      </c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2"/>
      <c r="Z67" s="162"/>
      <c r="AA67" s="162"/>
      <c r="AB67" s="162"/>
      <c r="AC67" s="162"/>
      <c r="AD67" s="162"/>
      <c r="AE67" s="162"/>
      <c r="AF67" s="162"/>
      <c r="AG67" s="162" t="s">
        <v>141</v>
      </c>
      <c r="AH67" s="162">
        <v>0</v>
      </c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5">
      <c r="A68" s="165"/>
      <c r="B68" s="166"/>
      <c r="C68" s="193" t="s">
        <v>216</v>
      </c>
      <c r="D68" s="168"/>
      <c r="E68" s="169">
        <v>-0.54</v>
      </c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2"/>
      <c r="Z68" s="162"/>
      <c r="AA68" s="162"/>
      <c r="AB68" s="162"/>
      <c r="AC68" s="162"/>
      <c r="AD68" s="162"/>
      <c r="AE68" s="162"/>
      <c r="AF68" s="162"/>
      <c r="AG68" s="162" t="s">
        <v>141</v>
      </c>
      <c r="AH68" s="162">
        <v>0</v>
      </c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5">
      <c r="A69" s="165"/>
      <c r="B69" s="166"/>
      <c r="C69" s="193" t="s">
        <v>217</v>
      </c>
      <c r="D69" s="168"/>
      <c r="E69" s="169">
        <v>-1.2</v>
      </c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2"/>
      <c r="Z69" s="162"/>
      <c r="AA69" s="162"/>
      <c r="AB69" s="162"/>
      <c r="AC69" s="162"/>
      <c r="AD69" s="162"/>
      <c r="AE69" s="162"/>
      <c r="AF69" s="162"/>
      <c r="AG69" s="162" t="s">
        <v>141</v>
      </c>
      <c r="AH69" s="162">
        <v>0</v>
      </c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5">
      <c r="A70" s="165"/>
      <c r="B70" s="166"/>
      <c r="C70" s="193" t="s">
        <v>218</v>
      </c>
      <c r="D70" s="168"/>
      <c r="E70" s="169">
        <v>5.88</v>
      </c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2"/>
      <c r="Z70" s="162"/>
      <c r="AA70" s="162"/>
      <c r="AB70" s="162"/>
      <c r="AC70" s="162"/>
      <c r="AD70" s="162"/>
      <c r="AE70" s="162"/>
      <c r="AF70" s="162"/>
      <c r="AG70" s="162" t="s">
        <v>141</v>
      </c>
      <c r="AH70" s="162">
        <v>0</v>
      </c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5">
      <c r="A71" s="165"/>
      <c r="B71" s="166"/>
      <c r="C71" s="193" t="s">
        <v>219</v>
      </c>
      <c r="D71" s="168"/>
      <c r="E71" s="169">
        <v>-1.08</v>
      </c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2"/>
      <c r="Z71" s="162"/>
      <c r="AA71" s="162"/>
      <c r="AB71" s="162"/>
      <c r="AC71" s="162"/>
      <c r="AD71" s="162"/>
      <c r="AE71" s="162"/>
      <c r="AF71" s="162"/>
      <c r="AG71" s="162" t="s">
        <v>141</v>
      </c>
      <c r="AH71" s="162">
        <v>0</v>
      </c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5">
      <c r="A72" s="165"/>
      <c r="B72" s="166"/>
      <c r="C72" s="193" t="s">
        <v>217</v>
      </c>
      <c r="D72" s="168"/>
      <c r="E72" s="169">
        <v>-1.2</v>
      </c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2"/>
      <c r="Z72" s="162"/>
      <c r="AA72" s="162"/>
      <c r="AB72" s="162"/>
      <c r="AC72" s="162"/>
      <c r="AD72" s="162"/>
      <c r="AE72" s="162"/>
      <c r="AF72" s="162"/>
      <c r="AG72" s="162" t="s">
        <v>141</v>
      </c>
      <c r="AH72" s="162">
        <v>0</v>
      </c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5">
      <c r="A73" s="165"/>
      <c r="B73" s="166"/>
      <c r="C73" s="193" t="s">
        <v>220</v>
      </c>
      <c r="D73" s="168"/>
      <c r="E73" s="169">
        <v>42.66</v>
      </c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2"/>
      <c r="Z73" s="162"/>
      <c r="AA73" s="162"/>
      <c r="AB73" s="162"/>
      <c r="AC73" s="162"/>
      <c r="AD73" s="162"/>
      <c r="AE73" s="162"/>
      <c r="AF73" s="162"/>
      <c r="AG73" s="162" t="s">
        <v>141</v>
      </c>
      <c r="AH73" s="162">
        <v>0</v>
      </c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5">
      <c r="A74" s="165"/>
      <c r="B74" s="166"/>
      <c r="C74" s="193" t="s">
        <v>211</v>
      </c>
      <c r="D74" s="168"/>
      <c r="E74" s="169">
        <v>-1.6</v>
      </c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2"/>
      <c r="Z74" s="162"/>
      <c r="AA74" s="162"/>
      <c r="AB74" s="162"/>
      <c r="AC74" s="162"/>
      <c r="AD74" s="162"/>
      <c r="AE74" s="162"/>
      <c r="AF74" s="162"/>
      <c r="AG74" s="162" t="s">
        <v>141</v>
      </c>
      <c r="AH74" s="162">
        <v>0</v>
      </c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5">
      <c r="A75" s="165"/>
      <c r="B75" s="166"/>
      <c r="C75" s="193" t="s">
        <v>221</v>
      </c>
      <c r="D75" s="168"/>
      <c r="E75" s="169">
        <v>-2.1</v>
      </c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2"/>
      <c r="Z75" s="162"/>
      <c r="AA75" s="162"/>
      <c r="AB75" s="162"/>
      <c r="AC75" s="162"/>
      <c r="AD75" s="162"/>
      <c r="AE75" s="162"/>
      <c r="AF75" s="162"/>
      <c r="AG75" s="162" t="s">
        <v>141</v>
      </c>
      <c r="AH75" s="162">
        <v>0</v>
      </c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5">
      <c r="A76" s="179">
        <v>17</v>
      </c>
      <c r="B76" s="180" t="s">
        <v>222</v>
      </c>
      <c r="C76" s="192" t="s">
        <v>223</v>
      </c>
      <c r="D76" s="181" t="s">
        <v>154</v>
      </c>
      <c r="E76" s="182">
        <v>1.91</v>
      </c>
      <c r="F76" s="183"/>
      <c r="G76" s="184">
        <f>ROUND(E76*F76,2)</f>
        <v>0</v>
      </c>
      <c r="H76" s="167">
        <v>141.54</v>
      </c>
      <c r="I76" s="167">
        <f>ROUND(E76*H76,2)</f>
        <v>270.33999999999997</v>
      </c>
      <c r="J76" s="167">
        <v>904.46</v>
      </c>
      <c r="K76" s="167">
        <f>ROUND(E76*J76,2)</f>
        <v>1727.52</v>
      </c>
      <c r="L76" s="167">
        <v>21</v>
      </c>
      <c r="M76" s="167">
        <f>G76*(1+L76/100)</f>
        <v>0</v>
      </c>
      <c r="N76" s="167">
        <v>5.8500000000000003E-2</v>
      </c>
      <c r="O76" s="167">
        <f>ROUND(E76*N76,2)</f>
        <v>0.11</v>
      </c>
      <c r="P76" s="167">
        <v>0</v>
      </c>
      <c r="Q76" s="167">
        <f>ROUND(E76*P76,2)</f>
        <v>0</v>
      </c>
      <c r="R76" s="167"/>
      <c r="S76" s="167" t="s">
        <v>137</v>
      </c>
      <c r="T76" s="167" t="s">
        <v>224</v>
      </c>
      <c r="U76" s="167">
        <v>1.86904</v>
      </c>
      <c r="V76" s="167">
        <f>ROUND(E76*U76,2)</f>
        <v>3.57</v>
      </c>
      <c r="W76" s="167"/>
      <c r="X76" s="167" t="s">
        <v>138</v>
      </c>
      <c r="Y76" s="162"/>
      <c r="Z76" s="162"/>
      <c r="AA76" s="162"/>
      <c r="AB76" s="162"/>
      <c r="AC76" s="162"/>
      <c r="AD76" s="162"/>
      <c r="AE76" s="162"/>
      <c r="AF76" s="162"/>
      <c r="AG76" s="162" t="s">
        <v>139</v>
      </c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5">
      <c r="A77" s="165"/>
      <c r="B77" s="166"/>
      <c r="C77" s="193" t="s">
        <v>225</v>
      </c>
      <c r="D77" s="168"/>
      <c r="E77" s="169">
        <v>0.56000000000000005</v>
      </c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2"/>
      <c r="Z77" s="162"/>
      <c r="AA77" s="162"/>
      <c r="AB77" s="162"/>
      <c r="AC77" s="162"/>
      <c r="AD77" s="162"/>
      <c r="AE77" s="162"/>
      <c r="AF77" s="162"/>
      <c r="AG77" s="162" t="s">
        <v>141</v>
      </c>
      <c r="AH77" s="162">
        <v>0</v>
      </c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5">
      <c r="A78" s="165"/>
      <c r="B78" s="166"/>
      <c r="C78" s="193" t="s">
        <v>226</v>
      </c>
      <c r="D78" s="168"/>
      <c r="E78" s="169">
        <v>0.3</v>
      </c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2"/>
      <c r="Z78" s="162"/>
      <c r="AA78" s="162"/>
      <c r="AB78" s="162"/>
      <c r="AC78" s="162"/>
      <c r="AD78" s="162"/>
      <c r="AE78" s="162"/>
      <c r="AF78" s="162"/>
      <c r="AG78" s="162" t="s">
        <v>141</v>
      </c>
      <c r="AH78" s="162">
        <v>0</v>
      </c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5">
      <c r="A79" s="165"/>
      <c r="B79" s="166"/>
      <c r="C79" s="193" t="s">
        <v>227</v>
      </c>
      <c r="D79" s="168"/>
      <c r="E79" s="169">
        <v>1.05</v>
      </c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2"/>
      <c r="Z79" s="162"/>
      <c r="AA79" s="162"/>
      <c r="AB79" s="162"/>
      <c r="AC79" s="162"/>
      <c r="AD79" s="162"/>
      <c r="AE79" s="162"/>
      <c r="AF79" s="162"/>
      <c r="AG79" s="162" t="s">
        <v>141</v>
      </c>
      <c r="AH79" s="162">
        <v>0</v>
      </c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ht="20.399999999999999" outlineLevel="1" x14ac:dyDescent="0.25">
      <c r="A80" s="179">
        <v>18</v>
      </c>
      <c r="B80" s="180" t="s">
        <v>228</v>
      </c>
      <c r="C80" s="192" t="s">
        <v>229</v>
      </c>
      <c r="D80" s="181" t="s">
        <v>154</v>
      </c>
      <c r="E80" s="182">
        <v>5.72</v>
      </c>
      <c r="F80" s="183"/>
      <c r="G80" s="184">
        <f>ROUND(E80*F80,2)</f>
        <v>0</v>
      </c>
      <c r="H80" s="167">
        <v>92.82</v>
      </c>
      <c r="I80" s="167">
        <f>ROUND(E80*H80,2)</f>
        <v>530.92999999999995</v>
      </c>
      <c r="J80" s="167">
        <v>186.18</v>
      </c>
      <c r="K80" s="167">
        <f>ROUND(E80*J80,2)</f>
        <v>1064.95</v>
      </c>
      <c r="L80" s="167">
        <v>21</v>
      </c>
      <c r="M80" s="167">
        <f>G80*(1+L80/100)</f>
        <v>0</v>
      </c>
      <c r="N80" s="167">
        <v>3.6099999999999999E-3</v>
      </c>
      <c r="O80" s="167">
        <f>ROUND(E80*N80,2)</f>
        <v>0.02</v>
      </c>
      <c r="P80" s="167">
        <v>0</v>
      </c>
      <c r="Q80" s="167">
        <f>ROUND(E80*P80,2)</f>
        <v>0</v>
      </c>
      <c r="R80" s="167"/>
      <c r="S80" s="167" t="s">
        <v>137</v>
      </c>
      <c r="T80" s="167" t="s">
        <v>137</v>
      </c>
      <c r="U80" s="167">
        <v>0.36199999999999999</v>
      </c>
      <c r="V80" s="167">
        <f>ROUND(E80*U80,2)</f>
        <v>2.0699999999999998</v>
      </c>
      <c r="W80" s="167"/>
      <c r="X80" s="167" t="s">
        <v>138</v>
      </c>
      <c r="Y80" s="162"/>
      <c r="Z80" s="162"/>
      <c r="AA80" s="162"/>
      <c r="AB80" s="162"/>
      <c r="AC80" s="162"/>
      <c r="AD80" s="162"/>
      <c r="AE80" s="162"/>
      <c r="AF80" s="162"/>
      <c r="AG80" s="162" t="s">
        <v>139</v>
      </c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5">
      <c r="A81" s="165"/>
      <c r="B81" s="166"/>
      <c r="C81" s="193" t="s">
        <v>230</v>
      </c>
      <c r="D81" s="168"/>
      <c r="E81" s="169">
        <v>3.96</v>
      </c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2"/>
      <c r="Z81" s="162"/>
      <c r="AA81" s="162"/>
      <c r="AB81" s="162"/>
      <c r="AC81" s="162"/>
      <c r="AD81" s="162"/>
      <c r="AE81" s="162"/>
      <c r="AF81" s="162"/>
      <c r="AG81" s="162" t="s">
        <v>141</v>
      </c>
      <c r="AH81" s="162">
        <v>0</v>
      </c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5">
      <c r="A82" s="165"/>
      <c r="B82" s="166"/>
      <c r="C82" s="193" t="s">
        <v>231</v>
      </c>
      <c r="D82" s="168"/>
      <c r="E82" s="169">
        <v>1.76</v>
      </c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2"/>
      <c r="Z82" s="162"/>
      <c r="AA82" s="162"/>
      <c r="AB82" s="162"/>
      <c r="AC82" s="162"/>
      <c r="AD82" s="162"/>
      <c r="AE82" s="162"/>
      <c r="AF82" s="162"/>
      <c r="AG82" s="162" t="s">
        <v>141</v>
      </c>
      <c r="AH82" s="162">
        <v>0</v>
      </c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5">
      <c r="A83" s="179">
        <v>19</v>
      </c>
      <c r="B83" s="180" t="s">
        <v>232</v>
      </c>
      <c r="C83" s="192" t="s">
        <v>233</v>
      </c>
      <c r="D83" s="181" t="s">
        <v>154</v>
      </c>
      <c r="E83" s="182">
        <v>25.15</v>
      </c>
      <c r="F83" s="183"/>
      <c r="G83" s="184">
        <f>ROUND(E83*F83,2)</f>
        <v>0</v>
      </c>
      <c r="H83" s="167">
        <v>57.44</v>
      </c>
      <c r="I83" s="167">
        <f>ROUND(E83*H83,2)</f>
        <v>1444.62</v>
      </c>
      <c r="J83" s="167">
        <v>212.06</v>
      </c>
      <c r="K83" s="167">
        <f>ROUND(E83*J83,2)</f>
        <v>5333.31</v>
      </c>
      <c r="L83" s="167">
        <v>21</v>
      </c>
      <c r="M83" s="167">
        <f>G83*(1+L83/100)</f>
        <v>0</v>
      </c>
      <c r="N83" s="167">
        <v>5.5129999999999998E-2</v>
      </c>
      <c r="O83" s="167">
        <f>ROUND(E83*N83,2)</f>
        <v>1.39</v>
      </c>
      <c r="P83" s="167">
        <v>0</v>
      </c>
      <c r="Q83" s="167">
        <f>ROUND(E83*P83,2)</f>
        <v>0</v>
      </c>
      <c r="R83" s="167"/>
      <c r="S83" s="167" t="s">
        <v>137</v>
      </c>
      <c r="T83" s="167" t="s">
        <v>137</v>
      </c>
      <c r="U83" s="167">
        <v>0.44800000000000001</v>
      </c>
      <c r="V83" s="167">
        <f>ROUND(E83*U83,2)</f>
        <v>11.27</v>
      </c>
      <c r="W83" s="167"/>
      <c r="X83" s="167" t="s">
        <v>138</v>
      </c>
      <c r="Y83" s="162"/>
      <c r="Z83" s="162"/>
      <c r="AA83" s="162"/>
      <c r="AB83" s="162"/>
      <c r="AC83" s="162"/>
      <c r="AD83" s="162"/>
      <c r="AE83" s="162"/>
      <c r="AF83" s="162"/>
      <c r="AG83" s="162" t="s">
        <v>139</v>
      </c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5">
      <c r="A84" s="165"/>
      <c r="B84" s="166"/>
      <c r="C84" s="193" t="s">
        <v>234</v>
      </c>
      <c r="D84" s="168"/>
      <c r="E84" s="169">
        <v>9.75</v>
      </c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2"/>
      <c r="Z84" s="162"/>
      <c r="AA84" s="162"/>
      <c r="AB84" s="162"/>
      <c r="AC84" s="162"/>
      <c r="AD84" s="162"/>
      <c r="AE84" s="162"/>
      <c r="AF84" s="162"/>
      <c r="AG84" s="162" t="s">
        <v>141</v>
      </c>
      <c r="AH84" s="162">
        <v>0</v>
      </c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5">
      <c r="A85" s="165"/>
      <c r="B85" s="166"/>
      <c r="C85" s="193" t="s">
        <v>235</v>
      </c>
      <c r="D85" s="168"/>
      <c r="E85" s="169">
        <v>15.4</v>
      </c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2"/>
      <c r="Z85" s="162"/>
      <c r="AA85" s="162"/>
      <c r="AB85" s="162"/>
      <c r="AC85" s="162"/>
      <c r="AD85" s="162"/>
      <c r="AE85" s="162"/>
      <c r="AF85" s="162"/>
      <c r="AG85" s="162" t="s">
        <v>141</v>
      </c>
      <c r="AH85" s="162">
        <v>0</v>
      </c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5">
      <c r="A86" s="179">
        <v>20</v>
      </c>
      <c r="B86" s="180" t="s">
        <v>236</v>
      </c>
      <c r="C86" s="192" t="s">
        <v>237</v>
      </c>
      <c r="D86" s="181" t="s">
        <v>154</v>
      </c>
      <c r="E86" s="182">
        <v>36.82</v>
      </c>
      <c r="F86" s="183"/>
      <c r="G86" s="184">
        <f>ROUND(E86*F86,2)</f>
        <v>0</v>
      </c>
      <c r="H86" s="167">
        <v>40.32</v>
      </c>
      <c r="I86" s="167">
        <f>ROUND(E86*H86,2)</f>
        <v>1484.58</v>
      </c>
      <c r="J86" s="167">
        <v>42.88</v>
      </c>
      <c r="K86" s="167">
        <f>ROUND(E86*J86,2)</f>
        <v>1578.84</v>
      </c>
      <c r="L86" s="167">
        <v>21</v>
      </c>
      <c r="M86" s="167">
        <f>G86*(1+L86/100)</f>
        <v>0</v>
      </c>
      <c r="N86" s="167">
        <v>2.5999999999999998E-4</v>
      </c>
      <c r="O86" s="167">
        <f>ROUND(E86*N86,2)</f>
        <v>0.01</v>
      </c>
      <c r="P86" s="167">
        <v>0</v>
      </c>
      <c r="Q86" s="167">
        <f>ROUND(E86*P86,2)</f>
        <v>0</v>
      </c>
      <c r="R86" s="167"/>
      <c r="S86" s="167" t="s">
        <v>137</v>
      </c>
      <c r="T86" s="167" t="s">
        <v>224</v>
      </c>
      <c r="U86" s="167">
        <v>0.09</v>
      </c>
      <c r="V86" s="167">
        <f>ROUND(E86*U86,2)</f>
        <v>3.31</v>
      </c>
      <c r="W86" s="167"/>
      <c r="X86" s="167" t="s">
        <v>138</v>
      </c>
      <c r="Y86" s="162"/>
      <c r="Z86" s="162"/>
      <c r="AA86" s="162"/>
      <c r="AB86" s="162"/>
      <c r="AC86" s="162"/>
      <c r="AD86" s="162"/>
      <c r="AE86" s="162"/>
      <c r="AF86" s="162"/>
      <c r="AG86" s="162" t="s">
        <v>139</v>
      </c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5">
      <c r="A87" s="165"/>
      <c r="B87" s="166"/>
      <c r="C87" s="193" t="s">
        <v>182</v>
      </c>
      <c r="D87" s="168"/>
      <c r="E87" s="169">
        <v>3.96</v>
      </c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2"/>
      <c r="Z87" s="162"/>
      <c r="AA87" s="162"/>
      <c r="AB87" s="162"/>
      <c r="AC87" s="162"/>
      <c r="AD87" s="162"/>
      <c r="AE87" s="162"/>
      <c r="AF87" s="162"/>
      <c r="AG87" s="162" t="s">
        <v>141</v>
      </c>
      <c r="AH87" s="162">
        <v>0</v>
      </c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5">
      <c r="A88" s="165"/>
      <c r="B88" s="166"/>
      <c r="C88" s="193" t="s">
        <v>183</v>
      </c>
      <c r="D88" s="168"/>
      <c r="E88" s="169">
        <v>9.7200000000000006</v>
      </c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2"/>
      <c r="Z88" s="162"/>
      <c r="AA88" s="162"/>
      <c r="AB88" s="162"/>
      <c r="AC88" s="162"/>
      <c r="AD88" s="162"/>
      <c r="AE88" s="162"/>
      <c r="AF88" s="162"/>
      <c r="AG88" s="162" t="s">
        <v>141</v>
      </c>
      <c r="AH88" s="162">
        <v>0</v>
      </c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5">
      <c r="A89" s="165"/>
      <c r="B89" s="166"/>
      <c r="C89" s="193" t="s">
        <v>184</v>
      </c>
      <c r="D89" s="168"/>
      <c r="E89" s="169">
        <v>3.06</v>
      </c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2"/>
      <c r="Z89" s="162"/>
      <c r="AA89" s="162"/>
      <c r="AB89" s="162"/>
      <c r="AC89" s="162"/>
      <c r="AD89" s="162"/>
      <c r="AE89" s="162"/>
      <c r="AF89" s="162"/>
      <c r="AG89" s="162" t="s">
        <v>141</v>
      </c>
      <c r="AH89" s="162">
        <v>0</v>
      </c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5">
      <c r="A90" s="165"/>
      <c r="B90" s="166"/>
      <c r="C90" s="193" t="s">
        <v>238</v>
      </c>
      <c r="D90" s="168"/>
      <c r="E90" s="169">
        <v>15.4</v>
      </c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2"/>
      <c r="Z90" s="162"/>
      <c r="AA90" s="162"/>
      <c r="AB90" s="162"/>
      <c r="AC90" s="162"/>
      <c r="AD90" s="162"/>
      <c r="AE90" s="162"/>
      <c r="AF90" s="162"/>
      <c r="AG90" s="162" t="s">
        <v>141</v>
      </c>
      <c r="AH90" s="162">
        <v>0</v>
      </c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5">
      <c r="A91" s="165"/>
      <c r="B91" s="166"/>
      <c r="C91" s="193" t="s">
        <v>186</v>
      </c>
      <c r="D91" s="168"/>
      <c r="E91" s="169">
        <v>4.68</v>
      </c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2"/>
      <c r="Z91" s="162"/>
      <c r="AA91" s="162"/>
      <c r="AB91" s="162"/>
      <c r="AC91" s="162"/>
      <c r="AD91" s="162"/>
      <c r="AE91" s="162"/>
      <c r="AF91" s="162"/>
      <c r="AG91" s="162" t="s">
        <v>141</v>
      </c>
      <c r="AH91" s="162">
        <v>0</v>
      </c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ht="20.399999999999999" outlineLevel="1" x14ac:dyDescent="0.25">
      <c r="A92" s="185">
        <v>21</v>
      </c>
      <c r="B92" s="186" t="s">
        <v>239</v>
      </c>
      <c r="C92" s="194" t="s">
        <v>240</v>
      </c>
      <c r="D92" s="187" t="s">
        <v>158</v>
      </c>
      <c r="E92" s="188">
        <v>20</v>
      </c>
      <c r="F92" s="189"/>
      <c r="G92" s="190">
        <f>ROUND(E92*F92,2)</f>
        <v>0</v>
      </c>
      <c r="H92" s="167">
        <v>0</v>
      </c>
      <c r="I92" s="167">
        <f>ROUND(E92*H92,2)</f>
        <v>0</v>
      </c>
      <c r="J92" s="167">
        <v>65</v>
      </c>
      <c r="K92" s="167">
        <f>ROUND(E92*J92,2)</f>
        <v>1300</v>
      </c>
      <c r="L92" s="167">
        <v>21</v>
      </c>
      <c r="M92" s="167">
        <f>G92*(1+L92/100)</f>
        <v>0</v>
      </c>
      <c r="N92" s="167">
        <v>0</v>
      </c>
      <c r="O92" s="167">
        <f>ROUND(E92*N92,2)</f>
        <v>0</v>
      </c>
      <c r="P92" s="167">
        <v>0</v>
      </c>
      <c r="Q92" s="167">
        <f>ROUND(E92*P92,2)</f>
        <v>0</v>
      </c>
      <c r="R92" s="167"/>
      <c r="S92" s="167" t="s">
        <v>241</v>
      </c>
      <c r="T92" s="167" t="s">
        <v>224</v>
      </c>
      <c r="U92" s="167">
        <v>9.4E-2</v>
      </c>
      <c r="V92" s="167">
        <f>ROUND(E92*U92,2)</f>
        <v>1.88</v>
      </c>
      <c r="W92" s="167"/>
      <c r="X92" s="167" t="s">
        <v>138</v>
      </c>
      <c r="Y92" s="162"/>
      <c r="Z92" s="162"/>
      <c r="AA92" s="162"/>
      <c r="AB92" s="162"/>
      <c r="AC92" s="162"/>
      <c r="AD92" s="162"/>
      <c r="AE92" s="162"/>
      <c r="AF92" s="162"/>
      <c r="AG92" s="162" t="s">
        <v>139</v>
      </c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x14ac:dyDescent="0.25">
      <c r="A93" s="173" t="s">
        <v>132</v>
      </c>
      <c r="B93" s="174" t="s">
        <v>52</v>
      </c>
      <c r="C93" s="191" t="s">
        <v>53</v>
      </c>
      <c r="D93" s="175"/>
      <c r="E93" s="176"/>
      <c r="F93" s="177"/>
      <c r="G93" s="178">
        <f>SUMIF(AG94:AG96,"&lt;&gt;NOR",G94:G96)</f>
        <v>0</v>
      </c>
      <c r="H93" s="172"/>
      <c r="I93" s="172">
        <f>SUM(I94:I96)</f>
        <v>2800.04</v>
      </c>
      <c r="J93" s="172"/>
      <c r="K93" s="172">
        <f>SUM(K94:K96)</f>
        <v>1806.96</v>
      </c>
      <c r="L93" s="172"/>
      <c r="M93" s="172">
        <f>SUM(M94:M96)</f>
        <v>0</v>
      </c>
      <c r="N93" s="172"/>
      <c r="O93" s="172">
        <f>SUM(O94:O96)</f>
        <v>7.0000000000000007E-2</v>
      </c>
      <c r="P93" s="172"/>
      <c r="Q93" s="172">
        <f>SUM(Q94:Q96)</f>
        <v>0</v>
      </c>
      <c r="R93" s="172"/>
      <c r="S93" s="172"/>
      <c r="T93" s="172"/>
      <c r="U93" s="172"/>
      <c r="V93" s="172">
        <f>SUM(V94:V96)</f>
        <v>3.72</v>
      </c>
      <c r="W93" s="172"/>
      <c r="X93" s="172"/>
      <c r="AG93" t="s">
        <v>133</v>
      </c>
    </row>
    <row r="94" spans="1:60" outlineLevel="1" x14ac:dyDescent="0.25">
      <c r="A94" s="185">
        <v>22</v>
      </c>
      <c r="B94" s="186" t="s">
        <v>242</v>
      </c>
      <c r="C94" s="194" t="s">
        <v>243</v>
      </c>
      <c r="D94" s="187" t="s">
        <v>151</v>
      </c>
      <c r="E94" s="188">
        <v>2</v>
      </c>
      <c r="F94" s="189"/>
      <c r="G94" s="190">
        <f>ROUND(E94*F94,2)</f>
        <v>0</v>
      </c>
      <c r="H94" s="167">
        <v>19.52</v>
      </c>
      <c r="I94" s="167">
        <f>ROUND(E94*H94,2)</f>
        <v>39.04</v>
      </c>
      <c r="J94" s="167">
        <v>903.48</v>
      </c>
      <c r="K94" s="167">
        <f>ROUND(E94*J94,2)</f>
        <v>1806.96</v>
      </c>
      <c r="L94" s="167">
        <v>21</v>
      </c>
      <c r="M94" s="167">
        <f>G94*(1+L94/100)</f>
        <v>0</v>
      </c>
      <c r="N94" s="167">
        <v>1.8970000000000001E-2</v>
      </c>
      <c r="O94" s="167">
        <f>ROUND(E94*N94,2)</f>
        <v>0.04</v>
      </c>
      <c r="P94" s="167">
        <v>0</v>
      </c>
      <c r="Q94" s="167">
        <f>ROUND(E94*P94,2)</f>
        <v>0</v>
      </c>
      <c r="R94" s="167"/>
      <c r="S94" s="167" t="s">
        <v>137</v>
      </c>
      <c r="T94" s="167" t="s">
        <v>137</v>
      </c>
      <c r="U94" s="167">
        <v>1.86</v>
      </c>
      <c r="V94" s="167">
        <f>ROUND(E94*U94,2)</f>
        <v>3.72</v>
      </c>
      <c r="W94" s="167"/>
      <c r="X94" s="167" t="s">
        <v>138</v>
      </c>
      <c r="Y94" s="162"/>
      <c r="Z94" s="162"/>
      <c r="AA94" s="162"/>
      <c r="AB94" s="162"/>
      <c r="AC94" s="162"/>
      <c r="AD94" s="162"/>
      <c r="AE94" s="162"/>
      <c r="AF94" s="162"/>
      <c r="AG94" s="162" t="s">
        <v>139</v>
      </c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ht="20.399999999999999" outlineLevel="1" x14ac:dyDescent="0.25">
      <c r="A95" s="185">
        <v>23</v>
      </c>
      <c r="B95" s="186" t="s">
        <v>244</v>
      </c>
      <c r="C95" s="194" t="s">
        <v>245</v>
      </c>
      <c r="D95" s="187" t="s">
        <v>151</v>
      </c>
      <c r="E95" s="188">
        <v>1</v>
      </c>
      <c r="F95" s="189"/>
      <c r="G95" s="190">
        <f>ROUND(E95*F95,2)</f>
        <v>0</v>
      </c>
      <c r="H95" s="167">
        <v>1189</v>
      </c>
      <c r="I95" s="167">
        <f>ROUND(E95*H95,2)</f>
        <v>1189</v>
      </c>
      <c r="J95" s="167">
        <v>0</v>
      </c>
      <c r="K95" s="167">
        <f>ROUND(E95*J95,2)</f>
        <v>0</v>
      </c>
      <c r="L95" s="167">
        <v>21</v>
      </c>
      <c r="M95" s="167">
        <f>G95*(1+L95/100)</f>
        <v>0</v>
      </c>
      <c r="N95" s="167">
        <v>1.056E-2</v>
      </c>
      <c r="O95" s="167">
        <f>ROUND(E95*N95,2)</f>
        <v>0.01</v>
      </c>
      <c r="P95" s="167">
        <v>0</v>
      </c>
      <c r="Q95" s="167">
        <f>ROUND(E95*P95,2)</f>
        <v>0</v>
      </c>
      <c r="R95" s="167" t="s">
        <v>170</v>
      </c>
      <c r="S95" s="167" t="s">
        <v>137</v>
      </c>
      <c r="T95" s="167" t="s">
        <v>137</v>
      </c>
      <c r="U95" s="167">
        <v>0</v>
      </c>
      <c r="V95" s="167">
        <f>ROUND(E95*U95,2)</f>
        <v>0</v>
      </c>
      <c r="W95" s="167"/>
      <c r="X95" s="167" t="s">
        <v>171</v>
      </c>
      <c r="Y95" s="162"/>
      <c r="Z95" s="162"/>
      <c r="AA95" s="162"/>
      <c r="AB95" s="162"/>
      <c r="AC95" s="162"/>
      <c r="AD95" s="162"/>
      <c r="AE95" s="162"/>
      <c r="AF95" s="162"/>
      <c r="AG95" s="162" t="s">
        <v>172</v>
      </c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ht="20.399999999999999" outlineLevel="1" x14ac:dyDescent="0.25">
      <c r="A96" s="185">
        <v>24</v>
      </c>
      <c r="B96" s="186" t="s">
        <v>246</v>
      </c>
      <c r="C96" s="194" t="s">
        <v>247</v>
      </c>
      <c r="D96" s="187" t="s">
        <v>151</v>
      </c>
      <c r="E96" s="188">
        <v>1</v>
      </c>
      <c r="F96" s="189"/>
      <c r="G96" s="190">
        <f>ROUND(E96*F96,2)</f>
        <v>0</v>
      </c>
      <c r="H96" s="167">
        <v>1572</v>
      </c>
      <c r="I96" s="167">
        <f>ROUND(E96*H96,2)</f>
        <v>1572</v>
      </c>
      <c r="J96" s="167">
        <v>0</v>
      </c>
      <c r="K96" s="167">
        <f>ROUND(E96*J96,2)</f>
        <v>0</v>
      </c>
      <c r="L96" s="167">
        <v>21</v>
      </c>
      <c r="M96" s="167">
        <f>G96*(1+L96/100)</f>
        <v>0</v>
      </c>
      <c r="N96" s="167">
        <v>1.508E-2</v>
      </c>
      <c r="O96" s="167">
        <f>ROUND(E96*N96,2)</f>
        <v>0.02</v>
      </c>
      <c r="P96" s="167">
        <v>0</v>
      </c>
      <c r="Q96" s="167">
        <f>ROUND(E96*P96,2)</f>
        <v>0</v>
      </c>
      <c r="R96" s="167" t="s">
        <v>170</v>
      </c>
      <c r="S96" s="167" t="s">
        <v>137</v>
      </c>
      <c r="T96" s="167" t="s">
        <v>137</v>
      </c>
      <c r="U96" s="167">
        <v>0</v>
      </c>
      <c r="V96" s="167">
        <f>ROUND(E96*U96,2)</f>
        <v>0</v>
      </c>
      <c r="W96" s="167"/>
      <c r="X96" s="167" t="s">
        <v>171</v>
      </c>
      <c r="Y96" s="162"/>
      <c r="Z96" s="162"/>
      <c r="AA96" s="162"/>
      <c r="AB96" s="162"/>
      <c r="AC96" s="162"/>
      <c r="AD96" s="162"/>
      <c r="AE96" s="162"/>
      <c r="AF96" s="162"/>
      <c r="AG96" s="162" t="s">
        <v>172</v>
      </c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ht="26.4" x14ac:dyDescent="0.25">
      <c r="A97" s="173" t="s">
        <v>132</v>
      </c>
      <c r="B97" s="174" t="s">
        <v>54</v>
      </c>
      <c r="C97" s="191" t="s">
        <v>55</v>
      </c>
      <c r="D97" s="175"/>
      <c r="E97" s="176"/>
      <c r="F97" s="177"/>
      <c r="G97" s="178">
        <f>SUMIF(AG98:AG110,"&lt;&gt;NOR",G98:G110)</f>
        <v>0</v>
      </c>
      <c r="H97" s="172"/>
      <c r="I97" s="172">
        <f>SUM(I98:I110)</f>
        <v>81.45</v>
      </c>
      <c r="J97" s="172"/>
      <c r="K97" s="172">
        <f>SUM(K98:K110)</f>
        <v>6572.25</v>
      </c>
      <c r="L97" s="172"/>
      <c r="M97" s="172">
        <f>SUM(M98:M110)</f>
        <v>0</v>
      </c>
      <c r="N97" s="172"/>
      <c r="O97" s="172">
        <f>SUM(O98:O110)</f>
        <v>0</v>
      </c>
      <c r="P97" s="172"/>
      <c r="Q97" s="172">
        <f>SUM(Q98:Q110)</f>
        <v>0</v>
      </c>
      <c r="R97" s="172"/>
      <c r="S97" s="172"/>
      <c r="T97" s="172"/>
      <c r="U97" s="172"/>
      <c r="V97" s="172">
        <f>SUM(V98:V110)</f>
        <v>23.53</v>
      </c>
      <c r="W97" s="172"/>
      <c r="X97" s="172"/>
      <c r="AG97" t="s">
        <v>133</v>
      </c>
    </row>
    <row r="98" spans="1:60" outlineLevel="1" x14ac:dyDescent="0.25">
      <c r="A98" s="179">
        <v>25</v>
      </c>
      <c r="B98" s="180" t="s">
        <v>248</v>
      </c>
      <c r="C98" s="192" t="s">
        <v>249</v>
      </c>
      <c r="D98" s="181" t="s">
        <v>154</v>
      </c>
      <c r="E98" s="182">
        <v>72.3</v>
      </c>
      <c r="F98" s="183"/>
      <c r="G98" s="184">
        <f>ROUND(E98*F98,2)</f>
        <v>0</v>
      </c>
      <c r="H98" s="167">
        <v>0.99</v>
      </c>
      <c r="I98" s="167">
        <f>ROUND(E98*H98,2)</f>
        <v>71.58</v>
      </c>
      <c r="J98" s="167">
        <v>84.01</v>
      </c>
      <c r="K98" s="167">
        <f>ROUND(E98*J98,2)</f>
        <v>6073.92</v>
      </c>
      <c r="L98" s="167">
        <v>21</v>
      </c>
      <c r="M98" s="167">
        <f>G98*(1+L98/100)</f>
        <v>0</v>
      </c>
      <c r="N98" s="167">
        <v>4.0000000000000003E-5</v>
      </c>
      <c r="O98" s="167">
        <f>ROUND(E98*N98,2)</f>
        <v>0</v>
      </c>
      <c r="P98" s="167">
        <v>0</v>
      </c>
      <c r="Q98" s="167">
        <f>ROUND(E98*P98,2)</f>
        <v>0</v>
      </c>
      <c r="R98" s="167"/>
      <c r="S98" s="167" t="s">
        <v>137</v>
      </c>
      <c r="T98" s="167" t="s">
        <v>224</v>
      </c>
      <c r="U98" s="167">
        <v>0.308</v>
      </c>
      <c r="V98" s="167">
        <f>ROUND(E98*U98,2)</f>
        <v>22.27</v>
      </c>
      <c r="W98" s="167"/>
      <c r="X98" s="167" t="s">
        <v>138</v>
      </c>
      <c r="Y98" s="162"/>
      <c r="Z98" s="162"/>
      <c r="AA98" s="162"/>
      <c r="AB98" s="162"/>
      <c r="AC98" s="162"/>
      <c r="AD98" s="162"/>
      <c r="AE98" s="162"/>
      <c r="AF98" s="162"/>
      <c r="AG98" s="162" t="s">
        <v>139</v>
      </c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5">
      <c r="A99" s="165"/>
      <c r="B99" s="166"/>
      <c r="C99" s="193" t="s">
        <v>197</v>
      </c>
      <c r="D99" s="168"/>
      <c r="E99" s="169">
        <v>20.16</v>
      </c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2"/>
      <c r="Z99" s="162"/>
      <c r="AA99" s="162"/>
      <c r="AB99" s="162"/>
      <c r="AC99" s="162"/>
      <c r="AD99" s="162"/>
      <c r="AE99" s="162"/>
      <c r="AF99" s="162"/>
      <c r="AG99" s="162" t="s">
        <v>141</v>
      </c>
      <c r="AH99" s="162">
        <v>0</v>
      </c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5">
      <c r="A100" s="165"/>
      <c r="B100" s="166"/>
      <c r="C100" s="193" t="s">
        <v>198</v>
      </c>
      <c r="D100" s="168"/>
      <c r="E100" s="169">
        <v>17.28</v>
      </c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2"/>
      <c r="Z100" s="162"/>
      <c r="AA100" s="162"/>
      <c r="AB100" s="162"/>
      <c r="AC100" s="162"/>
      <c r="AD100" s="162"/>
      <c r="AE100" s="162"/>
      <c r="AF100" s="162"/>
      <c r="AG100" s="162" t="s">
        <v>141</v>
      </c>
      <c r="AH100" s="162">
        <v>0</v>
      </c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5">
      <c r="A101" s="165"/>
      <c r="B101" s="166"/>
      <c r="C101" s="193" t="s">
        <v>199</v>
      </c>
      <c r="D101" s="168"/>
      <c r="E101" s="169">
        <v>14.7</v>
      </c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2"/>
      <c r="Z101" s="162"/>
      <c r="AA101" s="162"/>
      <c r="AB101" s="162"/>
      <c r="AC101" s="162"/>
      <c r="AD101" s="162"/>
      <c r="AE101" s="162"/>
      <c r="AF101" s="162"/>
      <c r="AG101" s="162" t="s">
        <v>141</v>
      </c>
      <c r="AH101" s="162">
        <v>0</v>
      </c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5">
      <c r="A102" s="165"/>
      <c r="B102" s="166"/>
      <c r="C102" s="193" t="s">
        <v>200</v>
      </c>
      <c r="D102" s="168"/>
      <c r="E102" s="169">
        <v>1.62</v>
      </c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2"/>
      <c r="Z102" s="162"/>
      <c r="AA102" s="162"/>
      <c r="AB102" s="162"/>
      <c r="AC102" s="162"/>
      <c r="AD102" s="162"/>
      <c r="AE102" s="162"/>
      <c r="AF102" s="162"/>
      <c r="AG102" s="162" t="s">
        <v>141</v>
      </c>
      <c r="AH102" s="162">
        <v>0</v>
      </c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 x14ac:dyDescent="0.25">
      <c r="A103" s="165"/>
      <c r="B103" s="166"/>
      <c r="C103" s="193" t="s">
        <v>167</v>
      </c>
      <c r="D103" s="168"/>
      <c r="E103" s="169">
        <v>4.32</v>
      </c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2"/>
      <c r="Z103" s="162"/>
      <c r="AA103" s="162"/>
      <c r="AB103" s="162"/>
      <c r="AC103" s="162"/>
      <c r="AD103" s="162"/>
      <c r="AE103" s="162"/>
      <c r="AF103" s="162"/>
      <c r="AG103" s="162" t="s">
        <v>141</v>
      </c>
      <c r="AH103" s="162">
        <v>0</v>
      </c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outlineLevel="1" x14ac:dyDescent="0.25">
      <c r="A104" s="165"/>
      <c r="B104" s="166"/>
      <c r="C104" s="193" t="s">
        <v>166</v>
      </c>
      <c r="D104" s="168"/>
      <c r="E104" s="169">
        <v>2.52</v>
      </c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2"/>
      <c r="Z104" s="162"/>
      <c r="AA104" s="162"/>
      <c r="AB104" s="162"/>
      <c r="AC104" s="162"/>
      <c r="AD104" s="162"/>
      <c r="AE104" s="162"/>
      <c r="AF104" s="162"/>
      <c r="AG104" s="162" t="s">
        <v>141</v>
      </c>
      <c r="AH104" s="162">
        <v>0</v>
      </c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5">
      <c r="A105" s="165"/>
      <c r="B105" s="166"/>
      <c r="C105" s="193" t="s">
        <v>250</v>
      </c>
      <c r="D105" s="168"/>
      <c r="E105" s="169">
        <v>11.7</v>
      </c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2"/>
      <c r="Z105" s="162"/>
      <c r="AA105" s="162"/>
      <c r="AB105" s="162"/>
      <c r="AC105" s="162"/>
      <c r="AD105" s="162"/>
      <c r="AE105" s="162"/>
      <c r="AF105" s="162"/>
      <c r="AG105" s="162" t="s">
        <v>141</v>
      </c>
      <c r="AH105" s="162">
        <v>0</v>
      </c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outlineLevel="1" x14ac:dyDescent="0.25">
      <c r="A106" s="179">
        <v>26</v>
      </c>
      <c r="B106" s="180" t="s">
        <v>251</v>
      </c>
      <c r="C106" s="192" t="s">
        <v>252</v>
      </c>
      <c r="D106" s="181" t="s">
        <v>154</v>
      </c>
      <c r="E106" s="182">
        <v>9.68</v>
      </c>
      <c r="F106" s="183"/>
      <c r="G106" s="184">
        <f>ROUND(E106*F106,2)</f>
        <v>0</v>
      </c>
      <c r="H106" s="167">
        <v>1.02</v>
      </c>
      <c r="I106" s="167">
        <f>ROUND(E106*H106,2)</f>
        <v>9.8699999999999992</v>
      </c>
      <c r="J106" s="167">
        <v>51.48</v>
      </c>
      <c r="K106" s="167">
        <f>ROUND(E106*J106,2)</f>
        <v>498.33</v>
      </c>
      <c r="L106" s="167">
        <v>21</v>
      </c>
      <c r="M106" s="167">
        <f>G106*(1+L106/100)</f>
        <v>0</v>
      </c>
      <c r="N106" s="167">
        <v>1.0000000000000001E-5</v>
      </c>
      <c r="O106" s="167">
        <f>ROUND(E106*N106,2)</f>
        <v>0</v>
      </c>
      <c r="P106" s="167">
        <v>0</v>
      </c>
      <c r="Q106" s="167">
        <f>ROUND(E106*P106,2)</f>
        <v>0</v>
      </c>
      <c r="R106" s="167"/>
      <c r="S106" s="167" t="s">
        <v>137</v>
      </c>
      <c r="T106" s="167" t="s">
        <v>137</v>
      </c>
      <c r="U106" s="167">
        <v>0.13</v>
      </c>
      <c r="V106" s="167">
        <f>ROUND(E106*U106,2)</f>
        <v>1.26</v>
      </c>
      <c r="W106" s="167"/>
      <c r="X106" s="167" t="s">
        <v>138</v>
      </c>
      <c r="Y106" s="162"/>
      <c r="Z106" s="162"/>
      <c r="AA106" s="162"/>
      <c r="AB106" s="162"/>
      <c r="AC106" s="162"/>
      <c r="AD106" s="162"/>
      <c r="AE106" s="162"/>
      <c r="AF106" s="162"/>
      <c r="AG106" s="162" t="s">
        <v>139</v>
      </c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 x14ac:dyDescent="0.25">
      <c r="A107" s="165"/>
      <c r="B107" s="166"/>
      <c r="C107" s="193" t="s">
        <v>191</v>
      </c>
      <c r="D107" s="168"/>
      <c r="E107" s="169">
        <v>2.1</v>
      </c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2"/>
      <c r="Z107" s="162"/>
      <c r="AA107" s="162"/>
      <c r="AB107" s="162"/>
      <c r="AC107" s="162"/>
      <c r="AD107" s="162"/>
      <c r="AE107" s="162"/>
      <c r="AF107" s="162"/>
      <c r="AG107" s="162" t="s">
        <v>141</v>
      </c>
      <c r="AH107" s="162">
        <v>0</v>
      </c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5">
      <c r="A108" s="165"/>
      <c r="B108" s="166"/>
      <c r="C108" s="193" t="s">
        <v>192</v>
      </c>
      <c r="D108" s="168"/>
      <c r="E108" s="169">
        <v>3.3</v>
      </c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2"/>
      <c r="Z108" s="162"/>
      <c r="AA108" s="162"/>
      <c r="AB108" s="162"/>
      <c r="AC108" s="162"/>
      <c r="AD108" s="162"/>
      <c r="AE108" s="162"/>
      <c r="AF108" s="162"/>
      <c r="AG108" s="162" t="s">
        <v>141</v>
      </c>
      <c r="AH108" s="162">
        <v>0</v>
      </c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5">
      <c r="A109" s="165"/>
      <c r="B109" s="166"/>
      <c r="C109" s="193" t="s">
        <v>193</v>
      </c>
      <c r="D109" s="168"/>
      <c r="E109" s="169">
        <v>2.66</v>
      </c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2"/>
      <c r="Z109" s="162"/>
      <c r="AA109" s="162"/>
      <c r="AB109" s="162"/>
      <c r="AC109" s="162"/>
      <c r="AD109" s="162"/>
      <c r="AE109" s="162"/>
      <c r="AF109" s="162"/>
      <c r="AG109" s="162" t="s">
        <v>141</v>
      </c>
      <c r="AH109" s="162">
        <v>0</v>
      </c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5">
      <c r="A110" s="165"/>
      <c r="B110" s="166"/>
      <c r="C110" s="193" t="s">
        <v>194</v>
      </c>
      <c r="D110" s="168"/>
      <c r="E110" s="169">
        <v>1.62</v>
      </c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2"/>
      <c r="Z110" s="162"/>
      <c r="AA110" s="162"/>
      <c r="AB110" s="162"/>
      <c r="AC110" s="162"/>
      <c r="AD110" s="162"/>
      <c r="AE110" s="162"/>
      <c r="AF110" s="162"/>
      <c r="AG110" s="162" t="s">
        <v>141</v>
      </c>
      <c r="AH110" s="162">
        <v>0</v>
      </c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x14ac:dyDescent="0.25">
      <c r="A111" s="173" t="s">
        <v>132</v>
      </c>
      <c r="B111" s="174" t="s">
        <v>56</v>
      </c>
      <c r="C111" s="191" t="s">
        <v>57</v>
      </c>
      <c r="D111" s="175"/>
      <c r="E111" s="176"/>
      <c r="F111" s="177"/>
      <c r="G111" s="178">
        <f>SUMIF(AG112:AG167,"&lt;&gt;NOR",G112:G167)</f>
        <v>0</v>
      </c>
      <c r="H111" s="172"/>
      <c r="I111" s="172">
        <f>SUM(I112:I167)</f>
        <v>1142.08</v>
      </c>
      <c r="J111" s="172"/>
      <c r="K111" s="172">
        <f>SUM(K112:K167)</f>
        <v>17947</v>
      </c>
      <c r="L111" s="172"/>
      <c r="M111" s="172">
        <f>SUM(M112:M167)</f>
        <v>0</v>
      </c>
      <c r="N111" s="172"/>
      <c r="O111" s="172">
        <f>SUM(O112:O167)</f>
        <v>0.04</v>
      </c>
      <c r="P111" s="172"/>
      <c r="Q111" s="172">
        <f>SUM(Q112:Q167)</f>
        <v>3.79</v>
      </c>
      <c r="R111" s="172"/>
      <c r="S111" s="172"/>
      <c r="T111" s="172"/>
      <c r="U111" s="172"/>
      <c r="V111" s="172">
        <f>SUM(V112:V167)</f>
        <v>31.249999999999996</v>
      </c>
      <c r="W111" s="172"/>
      <c r="X111" s="172"/>
      <c r="AG111" t="s">
        <v>133</v>
      </c>
    </row>
    <row r="112" spans="1:60" outlineLevel="1" x14ac:dyDescent="0.25">
      <c r="A112" s="179">
        <v>27</v>
      </c>
      <c r="B112" s="180" t="s">
        <v>253</v>
      </c>
      <c r="C112" s="192" t="s">
        <v>254</v>
      </c>
      <c r="D112" s="181" t="s">
        <v>154</v>
      </c>
      <c r="E112" s="182">
        <v>4.8600000000000003</v>
      </c>
      <c r="F112" s="183"/>
      <c r="G112" s="184">
        <f>ROUND(E112*F112,2)</f>
        <v>0</v>
      </c>
      <c r="H112" s="167">
        <v>17.68</v>
      </c>
      <c r="I112" s="167">
        <f>ROUND(E112*H112,2)</f>
        <v>85.92</v>
      </c>
      <c r="J112" s="167">
        <v>110.32</v>
      </c>
      <c r="K112" s="167">
        <f>ROUND(E112*J112,2)</f>
        <v>536.16</v>
      </c>
      <c r="L112" s="167">
        <v>21</v>
      </c>
      <c r="M112" s="167">
        <f>G112*(1+L112/100)</f>
        <v>0</v>
      </c>
      <c r="N112" s="167">
        <v>6.7000000000000002E-4</v>
      </c>
      <c r="O112" s="167">
        <f>ROUND(E112*N112,2)</f>
        <v>0</v>
      </c>
      <c r="P112" s="167">
        <v>0.18</v>
      </c>
      <c r="Q112" s="167">
        <f>ROUND(E112*P112,2)</f>
        <v>0.87</v>
      </c>
      <c r="R112" s="167"/>
      <c r="S112" s="167" t="s">
        <v>137</v>
      </c>
      <c r="T112" s="167" t="s">
        <v>137</v>
      </c>
      <c r="U112" s="167">
        <v>0.23200000000000001</v>
      </c>
      <c r="V112" s="167">
        <f>ROUND(E112*U112,2)</f>
        <v>1.1299999999999999</v>
      </c>
      <c r="W112" s="167"/>
      <c r="X112" s="167" t="s">
        <v>138</v>
      </c>
      <c r="Y112" s="162"/>
      <c r="Z112" s="162"/>
      <c r="AA112" s="162"/>
      <c r="AB112" s="162"/>
      <c r="AC112" s="162"/>
      <c r="AD112" s="162"/>
      <c r="AE112" s="162"/>
      <c r="AF112" s="162"/>
      <c r="AG112" s="162" t="s">
        <v>139</v>
      </c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5">
      <c r="A113" s="165"/>
      <c r="B113" s="166"/>
      <c r="C113" s="193" t="s">
        <v>255</v>
      </c>
      <c r="D113" s="168"/>
      <c r="E113" s="169">
        <v>4.8600000000000003</v>
      </c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2"/>
      <c r="Z113" s="162"/>
      <c r="AA113" s="162"/>
      <c r="AB113" s="162"/>
      <c r="AC113" s="162"/>
      <c r="AD113" s="162"/>
      <c r="AE113" s="162"/>
      <c r="AF113" s="162"/>
      <c r="AG113" s="162" t="s">
        <v>141</v>
      </c>
      <c r="AH113" s="162">
        <v>0</v>
      </c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5">
      <c r="A114" s="179">
        <v>28</v>
      </c>
      <c r="B114" s="180" t="s">
        <v>256</v>
      </c>
      <c r="C114" s="192" t="s">
        <v>257</v>
      </c>
      <c r="D114" s="181" t="s">
        <v>158</v>
      </c>
      <c r="E114" s="182">
        <v>21.5</v>
      </c>
      <c r="F114" s="183"/>
      <c r="G114" s="184">
        <f>ROUND(E114*F114,2)</f>
        <v>0</v>
      </c>
      <c r="H114" s="167">
        <v>0</v>
      </c>
      <c r="I114" s="167">
        <f>ROUND(E114*H114,2)</f>
        <v>0</v>
      </c>
      <c r="J114" s="167">
        <v>27</v>
      </c>
      <c r="K114" s="167">
        <f>ROUND(E114*J114,2)</f>
        <v>580.5</v>
      </c>
      <c r="L114" s="167">
        <v>21</v>
      </c>
      <c r="M114" s="167">
        <f>G114*(1+L114/100)</f>
        <v>0</v>
      </c>
      <c r="N114" s="167">
        <v>0</v>
      </c>
      <c r="O114" s="167">
        <f>ROUND(E114*N114,2)</f>
        <v>0</v>
      </c>
      <c r="P114" s="167">
        <v>4.0000000000000002E-4</v>
      </c>
      <c r="Q114" s="167">
        <f>ROUND(E114*P114,2)</f>
        <v>0.01</v>
      </c>
      <c r="R114" s="167"/>
      <c r="S114" s="167" t="s">
        <v>137</v>
      </c>
      <c r="T114" s="167" t="s">
        <v>137</v>
      </c>
      <c r="U114" s="167">
        <v>7.0000000000000007E-2</v>
      </c>
      <c r="V114" s="167">
        <f>ROUND(E114*U114,2)</f>
        <v>1.51</v>
      </c>
      <c r="W114" s="167"/>
      <c r="X114" s="167" t="s">
        <v>138</v>
      </c>
      <c r="Y114" s="162"/>
      <c r="Z114" s="162"/>
      <c r="AA114" s="162"/>
      <c r="AB114" s="162"/>
      <c r="AC114" s="162"/>
      <c r="AD114" s="162"/>
      <c r="AE114" s="162"/>
      <c r="AF114" s="162"/>
      <c r="AG114" s="162" t="s">
        <v>139</v>
      </c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 x14ac:dyDescent="0.25">
      <c r="A115" s="165"/>
      <c r="B115" s="166"/>
      <c r="C115" s="193" t="s">
        <v>258</v>
      </c>
      <c r="D115" s="168"/>
      <c r="E115" s="169">
        <v>4.0999999999999996</v>
      </c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2"/>
      <c r="Z115" s="162"/>
      <c r="AA115" s="162"/>
      <c r="AB115" s="162"/>
      <c r="AC115" s="162"/>
      <c r="AD115" s="162"/>
      <c r="AE115" s="162"/>
      <c r="AF115" s="162"/>
      <c r="AG115" s="162" t="s">
        <v>141</v>
      </c>
      <c r="AH115" s="162">
        <v>0</v>
      </c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 x14ac:dyDescent="0.25">
      <c r="A116" s="165"/>
      <c r="B116" s="166"/>
      <c r="C116" s="193" t="s">
        <v>259</v>
      </c>
      <c r="D116" s="168"/>
      <c r="E116" s="169">
        <v>8.6999999999999993</v>
      </c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2"/>
      <c r="Z116" s="162"/>
      <c r="AA116" s="162"/>
      <c r="AB116" s="162"/>
      <c r="AC116" s="162"/>
      <c r="AD116" s="162"/>
      <c r="AE116" s="162"/>
      <c r="AF116" s="162"/>
      <c r="AG116" s="162" t="s">
        <v>141</v>
      </c>
      <c r="AH116" s="162">
        <v>0</v>
      </c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5">
      <c r="A117" s="165"/>
      <c r="B117" s="166"/>
      <c r="C117" s="193" t="s">
        <v>260</v>
      </c>
      <c r="D117" s="168"/>
      <c r="E117" s="169">
        <v>3.9</v>
      </c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2"/>
      <c r="Z117" s="162"/>
      <c r="AA117" s="162"/>
      <c r="AB117" s="162"/>
      <c r="AC117" s="162"/>
      <c r="AD117" s="162"/>
      <c r="AE117" s="162"/>
      <c r="AF117" s="162"/>
      <c r="AG117" s="162" t="s">
        <v>141</v>
      </c>
      <c r="AH117" s="162">
        <v>0</v>
      </c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5">
      <c r="A118" s="165"/>
      <c r="B118" s="166"/>
      <c r="C118" s="193" t="s">
        <v>261</v>
      </c>
      <c r="D118" s="168"/>
      <c r="E118" s="169">
        <v>4.8</v>
      </c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2"/>
      <c r="Z118" s="162"/>
      <c r="AA118" s="162"/>
      <c r="AB118" s="162"/>
      <c r="AC118" s="162"/>
      <c r="AD118" s="162"/>
      <c r="AE118" s="162"/>
      <c r="AF118" s="162"/>
      <c r="AG118" s="162" t="s">
        <v>141</v>
      </c>
      <c r="AH118" s="162">
        <v>0</v>
      </c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5">
      <c r="A119" s="179">
        <v>29</v>
      </c>
      <c r="B119" s="180" t="s">
        <v>262</v>
      </c>
      <c r="C119" s="192" t="s">
        <v>263</v>
      </c>
      <c r="D119" s="181" t="s">
        <v>154</v>
      </c>
      <c r="E119" s="182">
        <v>0.19700000000000001</v>
      </c>
      <c r="F119" s="183"/>
      <c r="G119" s="184">
        <f>ROUND(E119*F119,2)</f>
        <v>0</v>
      </c>
      <c r="H119" s="167">
        <v>0</v>
      </c>
      <c r="I119" s="167">
        <f>ROUND(E119*H119,2)</f>
        <v>0</v>
      </c>
      <c r="J119" s="167">
        <v>149.5</v>
      </c>
      <c r="K119" s="167">
        <f>ROUND(E119*J119,2)</f>
        <v>29.45</v>
      </c>
      <c r="L119" s="167">
        <v>21</v>
      </c>
      <c r="M119" s="167">
        <f>G119*(1+L119/100)</f>
        <v>0</v>
      </c>
      <c r="N119" s="167">
        <v>0</v>
      </c>
      <c r="O119" s="167">
        <f>ROUND(E119*N119,2)</f>
        <v>0</v>
      </c>
      <c r="P119" s="167">
        <v>5.5E-2</v>
      </c>
      <c r="Q119" s="167">
        <f>ROUND(E119*P119,2)</f>
        <v>0.01</v>
      </c>
      <c r="R119" s="167"/>
      <c r="S119" s="167" t="s">
        <v>137</v>
      </c>
      <c r="T119" s="167" t="s">
        <v>137</v>
      </c>
      <c r="U119" s="167">
        <v>0.42499999999999999</v>
      </c>
      <c r="V119" s="167">
        <f>ROUND(E119*U119,2)</f>
        <v>0.08</v>
      </c>
      <c r="W119" s="167"/>
      <c r="X119" s="167" t="s">
        <v>138</v>
      </c>
      <c r="Y119" s="162"/>
      <c r="Z119" s="162"/>
      <c r="AA119" s="162"/>
      <c r="AB119" s="162"/>
      <c r="AC119" s="162"/>
      <c r="AD119" s="162"/>
      <c r="AE119" s="162"/>
      <c r="AF119" s="162"/>
      <c r="AG119" s="162" t="s">
        <v>139</v>
      </c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5">
      <c r="A120" s="165"/>
      <c r="B120" s="166"/>
      <c r="C120" s="193" t="s">
        <v>264</v>
      </c>
      <c r="D120" s="168"/>
      <c r="E120" s="169">
        <v>0.19700000000000001</v>
      </c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2"/>
      <c r="Z120" s="162"/>
      <c r="AA120" s="162"/>
      <c r="AB120" s="162"/>
      <c r="AC120" s="162"/>
      <c r="AD120" s="162"/>
      <c r="AE120" s="162"/>
      <c r="AF120" s="162"/>
      <c r="AG120" s="162" t="s">
        <v>141</v>
      </c>
      <c r="AH120" s="162">
        <v>0</v>
      </c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5">
      <c r="A121" s="185">
        <v>30</v>
      </c>
      <c r="B121" s="186" t="s">
        <v>265</v>
      </c>
      <c r="C121" s="194" t="s">
        <v>266</v>
      </c>
      <c r="D121" s="187" t="s">
        <v>151</v>
      </c>
      <c r="E121" s="188">
        <v>7</v>
      </c>
      <c r="F121" s="189"/>
      <c r="G121" s="190">
        <f>ROUND(E121*F121,2)</f>
        <v>0</v>
      </c>
      <c r="H121" s="167">
        <v>0</v>
      </c>
      <c r="I121" s="167">
        <f>ROUND(E121*H121,2)</f>
        <v>0</v>
      </c>
      <c r="J121" s="167">
        <v>17.600000000000001</v>
      </c>
      <c r="K121" s="167">
        <f>ROUND(E121*J121,2)</f>
        <v>123.2</v>
      </c>
      <c r="L121" s="167">
        <v>21</v>
      </c>
      <c r="M121" s="167">
        <f>G121*(1+L121/100)</f>
        <v>0</v>
      </c>
      <c r="N121" s="167">
        <v>0</v>
      </c>
      <c r="O121" s="167">
        <f>ROUND(E121*N121,2)</f>
        <v>0</v>
      </c>
      <c r="P121" s="167">
        <v>0</v>
      </c>
      <c r="Q121" s="167">
        <f>ROUND(E121*P121,2)</f>
        <v>0</v>
      </c>
      <c r="R121" s="167"/>
      <c r="S121" s="167" t="s">
        <v>137</v>
      </c>
      <c r="T121" s="167" t="s">
        <v>137</v>
      </c>
      <c r="U121" s="167">
        <v>0.05</v>
      </c>
      <c r="V121" s="167">
        <f>ROUND(E121*U121,2)</f>
        <v>0.35</v>
      </c>
      <c r="W121" s="167"/>
      <c r="X121" s="167" t="s">
        <v>138</v>
      </c>
      <c r="Y121" s="162"/>
      <c r="Z121" s="162"/>
      <c r="AA121" s="162"/>
      <c r="AB121" s="162"/>
      <c r="AC121" s="162"/>
      <c r="AD121" s="162"/>
      <c r="AE121" s="162"/>
      <c r="AF121" s="162"/>
      <c r="AG121" s="162" t="s">
        <v>139</v>
      </c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ht="20.399999999999999" outlineLevel="1" x14ac:dyDescent="0.25">
      <c r="A122" s="179">
        <v>31</v>
      </c>
      <c r="B122" s="180" t="s">
        <v>267</v>
      </c>
      <c r="C122" s="192" t="s">
        <v>268</v>
      </c>
      <c r="D122" s="181" t="s">
        <v>154</v>
      </c>
      <c r="E122" s="182">
        <v>0.54</v>
      </c>
      <c r="F122" s="183"/>
      <c r="G122" s="184">
        <f>ROUND(E122*F122,2)</f>
        <v>0</v>
      </c>
      <c r="H122" s="167">
        <v>58.28</v>
      </c>
      <c r="I122" s="167">
        <f>ROUND(E122*H122,2)</f>
        <v>31.47</v>
      </c>
      <c r="J122" s="167">
        <v>377.72</v>
      </c>
      <c r="K122" s="167">
        <f>ROUND(E122*J122,2)</f>
        <v>203.97</v>
      </c>
      <c r="L122" s="167">
        <v>21</v>
      </c>
      <c r="M122" s="167">
        <f>G122*(1+L122/100)</f>
        <v>0</v>
      </c>
      <c r="N122" s="167">
        <v>2.1900000000000001E-3</v>
      </c>
      <c r="O122" s="167">
        <f>ROUND(E122*N122,2)</f>
        <v>0</v>
      </c>
      <c r="P122" s="167">
        <v>7.4999999999999997E-2</v>
      </c>
      <c r="Q122" s="167">
        <f>ROUND(E122*P122,2)</f>
        <v>0.04</v>
      </c>
      <c r="R122" s="167"/>
      <c r="S122" s="167" t="s">
        <v>137</v>
      </c>
      <c r="T122" s="167" t="s">
        <v>137</v>
      </c>
      <c r="U122" s="167">
        <v>0.95499999999999996</v>
      </c>
      <c r="V122" s="167">
        <f>ROUND(E122*U122,2)</f>
        <v>0.52</v>
      </c>
      <c r="W122" s="167"/>
      <c r="X122" s="167" t="s">
        <v>138</v>
      </c>
      <c r="Y122" s="162"/>
      <c r="Z122" s="162"/>
      <c r="AA122" s="162"/>
      <c r="AB122" s="162"/>
      <c r="AC122" s="162"/>
      <c r="AD122" s="162"/>
      <c r="AE122" s="162"/>
      <c r="AF122" s="162"/>
      <c r="AG122" s="162" t="s">
        <v>139</v>
      </c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5">
      <c r="A123" s="165"/>
      <c r="B123" s="166"/>
      <c r="C123" s="193" t="s">
        <v>269</v>
      </c>
      <c r="D123" s="168"/>
      <c r="E123" s="169">
        <v>0.54</v>
      </c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2"/>
      <c r="Z123" s="162"/>
      <c r="AA123" s="162"/>
      <c r="AB123" s="162"/>
      <c r="AC123" s="162"/>
      <c r="AD123" s="162"/>
      <c r="AE123" s="162"/>
      <c r="AF123" s="162"/>
      <c r="AG123" s="162" t="s">
        <v>141</v>
      </c>
      <c r="AH123" s="162">
        <v>0</v>
      </c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5">
      <c r="A124" s="179">
        <v>32</v>
      </c>
      <c r="B124" s="180" t="s">
        <v>270</v>
      </c>
      <c r="C124" s="192" t="s">
        <v>271</v>
      </c>
      <c r="D124" s="181" t="s">
        <v>154</v>
      </c>
      <c r="E124" s="182">
        <v>3.78</v>
      </c>
      <c r="F124" s="183"/>
      <c r="G124" s="184">
        <f>ROUND(E124*F124,2)</f>
        <v>0</v>
      </c>
      <c r="H124" s="167">
        <v>13.06</v>
      </c>
      <c r="I124" s="167">
        <f>ROUND(E124*H124,2)</f>
        <v>49.37</v>
      </c>
      <c r="J124" s="167">
        <v>76.540000000000006</v>
      </c>
      <c r="K124" s="167">
        <f>ROUND(E124*J124,2)</f>
        <v>289.32</v>
      </c>
      <c r="L124" s="167">
        <v>21</v>
      </c>
      <c r="M124" s="167">
        <f>G124*(1+L124/100)</f>
        <v>0</v>
      </c>
      <c r="N124" s="167">
        <v>4.8999999999999998E-4</v>
      </c>
      <c r="O124" s="167">
        <f>ROUND(E124*N124,2)</f>
        <v>0</v>
      </c>
      <c r="P124" s="167">
        <v>1.7000000000000001E-2</v>
      </c>
      <c r="Q124" s="167">
        <f>ROUND(E124*P124,2)</f>
        <v>0.06</v>
      </c>
      <c r="R124" s="167"/>
      <c r="S124" s="167" t="s">
        <v>137</v>
      </c>
      <c r="T124" s="167" t="s">
        <v>137</v>
      </c>
      <c r="U124" s="167">
        <v>0.20799999999999999</v>
      </c>
      <c r="V124" s="167">
        <f>ROUND(E124*U124,2)</f>
        <v>0.79</v>
      </c>
      <c r="W124" s="167"/>
      <c r="X124" s="167" t="s">
        <v>138</v>
      </c>
      <c r="Y124" s="162"/>
      <c r="Z124" s="162"/>
      <c r="AA124" s="162"/>
      <c r="AB124" s="162"/>
      <c r="AC124" s="162"/>
      <c r="AD124" s="162"/>
      <c r="AE124" s="162"/>
      <c r="AF124" s="162"/>
      <c r="AG124" s="162" t="s">
        <v>139</v>
      </c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5">
      <c r="A125" s="165"/>
      <c r="B125" s="166"/>
      <c r="C125" s="193" t="s">
        <v>272</v>
      </c>
      <c r="D125" s="168"/>
      <c r="E125" s="169">
        <v>3.78</v>
      </c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2"/>
      <c r="Z125" s="162"/>
      <c r="AA125" s="162"/>
      <c r="AB125" s="162"/>
      <c r="AC125" s="162"/>
      <c r="AD125" s="162"/>
      <c r="AE125" s="162"/>
      <c r="AF125" s="162"/>
      <c r="AG125" s="162" t="s">
        <v>141</v>
      </c>
      <c r="AH125" s="162">
        <v>0</v>
      </c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outlineLevel="1" x14ac:dyDescent="0.25">
      <c r="A126" s="179">
        <v>33</v>
      </c>
      <c r="B126" s="180" t="s">
        <v>273</v>
      </c>
      <c r="C126" s="192" t="s">
        <v>274</v>
      </c>
      <c r="D126" s="181" t="s">
        <v>154</v>
      </c>
      <c r="E126" s="182">
        <v>1.2</v>
      </c>
      <c r="F126" s="183"/>
      <c r="G126" s="184">
        <f>ROUND(E126*F126,2)</f>
        <v>0</v>
      </c>
      <c r="H126" s="167">
        <v>31.09</v>
      </c>
      <c r="I126" s="167">
        <f>ROUND(E126*H126,2)</f>
        <v>37.31</v>
      </c>
      <c r="J126" s="167">
        <v>367.41</v>
      </c>
      <c r="K126" s="167">
        <f>ROUND(E126*J126,2)</f>
        <v>440.89</v>
      </c>
      <c r="L126" s="167">
        <v>21</v>
      </c>
      <c r="M126" s="167">
        <f>G126*(1+L126/100)</f>
        <v>0</v>
      </c>
      <c r="N126" s="167">
        <v>1.17E-3</v>
      </c>
      <c r="O126" s="167">
        <f>ROUND(E126*N126,2)</f>
        <v>0</v>
      </c>
      <c r="P126" s="167">
        <v>7.5999999999999998E-2</v>
      </c>
      <c r="Q126" s="167">
        <f>ROUND(E126*P126,2)</f>
        <v>0.09</v>
      </c>
      <c r="R126" s="167"/>
      <c r="S126" s="167" t="s">
        <v>137</v>
      </c>
      <c r="T126" s="167" t="s">
        <v>137</v>
      </c>
      <c r="U126" s="167">
        <v>0.93899999999999995</v>
      </c>
      <c r="V126" s="167">
        <f>ROUND(E126*U126,2)</f>
        <v>1.1299999999999999</v>
      </c>
      <c r="W126" s="167"/>
      <c r="X126" s="167" t="s">
        <v>138</v>
      </c>
      <c r="Y126" s="162"/>
      <c r="Z126" s="162"/>
      <c r="AA126" s="162"/>
      <c r="AB126" s="162"/>
      <c r="AC126" s="162"/>
      <c r="AD126" s="162"/>
      <c r="AE126" s="162"/>
      <c r="AF126" s="162"/>
      <c r="AG126" s="162" t="s">
        <v>139</v>
      </c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5">
      <c r="A127" s="165"/>
      <c r="B127" s="166"/>
      <c r="C127" s="193" t="s">
        <v>275</v>
      </c>
      <c r="D127" s="168"/>
      <c r="E127" s="169">
        <v>1.2</v>
      </c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2"/>
      <c r="Z127" s="162"/>
      <c r="AA127" s="162"/>
      <c r="AB127" s="162"/>
      <c r="AC127" s="162"/>
      <c r="AD127" s="162"/>
      <c r="AE127" s="162"/>
      <c r="AF127" s="162"/>
      <c r="AG127" s="162" t="s">
        <v>141</v>
      </c>
      <c r="AH127" s="162">
        <v>0</v>
      </c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5">
      <c r="A128" s="179">
        <v>34</v>
      </c>
      <c r="B128" s="180" t="s">
        <v>276</v>
      </c>
      <c r="C128" s="192" t="s">
        <v>277</v>
      </c>
      <c r="D128" s="181" t="s">
        <v>158</v>
      </c>
      <c r="E128" s="182">
        <v>2.0699999999999998</v>
      </c>
      <c r="F128" s="183"/>
      <c r="G128" s="184">
        <f>ROUND(E128*F128,2)</f>
        <v>0</v>
      </c>
      <c r="H128" s="167">
        <v>66.38</v>
      </c>
      <c r="I128" s="167">
        <f>ROUND(E128*H128,2)</f>
        <v>137.41</v>
      </c>
      <c r="J128" s="167">
        <v>436.62</v>
      </c>
      <c r="K128" s="167">
        <f>ROUND(E128*J128,2)</f>
        <v>903.8</v>
      </c>
      <c r="L128" s="167">
        <v>21</v>
      </c>
      <c r="M128" s="167">
        <f>G128*(1+L128/100)</f>
        <v>0</v>
      </c>
      <c r="N128" s="167">
        <v>0</v>
      </c>
      <c r="O128" s="167">
        <f>ROUND(E128*N128,2)</f>
        <v>0</v>
      </c>
      <c r="P128" s="167">
        <v>4.6000000000000001E-4</v>
      </c>
      <c r="Q128" s="167">
        <f>ROUND(E128*P128,2)</f>
        <v>0</v>
      </c>
      <c r="R128" s="167"/>
      <c r="S128" s="167" t="s">
        <v>137</v>
      </c>
      <c r="T128" s="167" t="s">
        <v>137</v>
      </c>
      <c r="U128" s="167">
        <v>0.81</v>
      </c>
      <c r="V128" s="167">
        <f>ROUND(E128*U128,2)</f>
        <v>1.68</v>
      </c>
      <c r="W128" s="167"/>
      <c r="X128" s="167" t="s">
        <v>138</v>
      </c>
      <c r="Y128" s="162"/>
      <c r="Z128" s="162"/>
      <c r="AA128" s="162"/>
      <c r="AB128" s="162"/>
      <c r="AC128" s="162"/>
      <c r="AD128" s="162"/>
      <c r="AE128" s="162"/>
      <c r="AF128" s="162"/>
      <c r="AG128" s="162" t="s">
        <v>139</v>
      </c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5">
      <c r="A129" s="165"/>
      <c r="B129" s="166"/>
      <c r="C129" s="193" t="s">
        <v>278</v>
      </c>
      <c r="D129" s="168"/>
      <c r="E129" s="169">
        <v>2.0699999999999998</v>
      </c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2"/>
      <c r="Z129" s="162"/>
      <c r="AA129" s="162"/>
      <c r="AB129" s="162"/>
      <c r="AC129" s="162"/>
      <c r="AD129" s="162"/>
      <c r="AE129" s="162"/>
      <c r="AF129" s="162"/>
      <c r="AG129" s="162" t="s">
        <v>141</v>
      </c>
      <c r="AH129" s="162">
        <v>0</v>
      </c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5">
      <c r="A130" s="179">
        <v>35</v>
      </c>
      <c r="B130" s="180" t="s">
        <v>279</v>
      </c>
      <c r="C130" s="192" t="s">
        <v>280</v>
      </c>
      <c r="D130" s="181" t="s">
        <v>154</v>
      </c>
      <c r="E130" s="182">
        <v>0.2</v>
      </c>
      <c r="F130" s="183"/>
      <c r="G130" s="184">
        <f>ROUND(E130*F130,2)</f>
        <v>0</v>
      </c>
      <c r="H130" s="167">
        <v>14.37</v>
      </c>
      <c r="I130" s="167">
        <f>ROUND(E130*H130,2)</f>
        <v>2.87</v>
      </c>
      <c r="J130" s="167">
        <v>121.63</v>
      </c>
      <c r="K130" s="167">
        <f>ROUND(E130*J130,2)</f>
        <v>24.33</v>
      </c>
      <c r="L130" s="167">
        <v>21</v>
      </c>
      <c r="M130" s="167">
        <f>G130*(1+L130/100)</f>
        <v>0</v>
      </c>
      <c r="N130" s="167">
        <v>5.4000000000000001E-4</v>
      </c>
      <c r="O130" s="167">
        <f>ROUND(E130*N130,2)</f>
        <v>0</v>
      </c>
      <c r="P130" s="167">
        <v>0.18</v>
      </c>
      <c r="Q130" s="167">
        <f>ROUND(E130*P130,2)</f>
        <v>0.04</v>
      </c>
      <c r="R130" s="167"/>
      <c r="S130" s="167" t="s">
        <v>137</v>
      </c>
      <c r="T130" s="167" t="s">
        <v>137</v>
      </c>
      <c r="U130" s="167">
        <v>0.309</v>
      </c>
      <c r="V130" s="167">
        <f>ROUND(E130*U130,2)</f>
        <v>0.06</v>
      </c>
      <c r="W130" s="167"/>
      <c r="X130" s="167" t="s">
        <v>138</v>
      </c>
      <c r="Y130" s="162"/>
      <c r="Z130" s="162"/>
      <c r="AA130" s="162"/>
      <c r="AB130" s="162"/>
      <c r="AC130" s="162"/>
      <c r="AD130" s="162"/>
      <c r="AE130" s="162"/>
      <c r="AF130" s="162"/>
      <c r="AG130" s="162" t="s">
        <v>139</v>
      </c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5">
      <c r="A131" s="165"/>
      <c r="B131" s="166"/>
      <c r="C131" s="193" t="s">
        <v>281</v>
      </c>
      <c r="D131" s="168"/>
      <c r="E131" s="169">
        <v>0.2</v>
      </c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2"/>
      <c r="Z131" s="162"/>
      <c r="AA131" s="162"/>
      <c r="AB131" s="162"/>
      <c r="AC131" s="162"/>
      <c r="AD131" s="162"/>
      <c r="AE131" s="162"/>
      <c r="AF131" s="162"/>
      <c r="AG131" s="162" t="s">
        <v>141</v>
      </c>
      <c r="AH131" s="162">
        <v>0</v>
      </c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5">
      <c r="A132" s="185">
        <v>36</v>
      </c>
      <c r="B132" s="186" t="s">
        <v>282</v>
      </c>
      <c r="C132" s="194" t="s">
        <v>283</v>
      </c>
      <c r="D132" s="187" t="s">
        <v>158</v>
      </c>
      <c r="E132" s="188">
        <v>8</v>
      </c>
      <c r="F132" s="189"/>
      <c r="G132" s="190">
        <f>ROUND(E132*F132,2)</f>
        <v>0</v>
      </c>
      <c r="H132" s="167">
        <v>11.3</v>
      </c>
      <c r="I132" s="167">
        <f>ROUND(E132*H132,2)</f>
        <v>90.4</v>
      </c>
      <c r="J132" s="167">
        <v>95.2</v>
      </c>
      <c r="K132" s="167">
        <f>ROUND(E132*J132,2)</f>
        <v>761.6</v>
      </c>
      <c r="L132" s="167">
        <v>21</v>
      </c>
      <c r="M132" s="167">
        <f>G132*(1+L132/100)</f>
        <v>0</v>
      </c>
      <c r="N132" s="167">
        <v>4.8999999999999998E-4</v>
      </c>
      <c r="O132" s="167">
        <f>ROUND(E132*N132,2)</f>
        <v>0</v>
      </c>
      <c r="P132" s="167">
        <v>6.0000000000000001E-3</v>
      </c>
      <c r="Q132" s="167">
        <f>ROUND(E132*P132,2)</f>
        <v>0.05</v>
      </c>
      <c r="R132" s="167"/>
      <c r="S132" s="167" t="s">
        <v>137</v>
      </c>
      <c r="T132" s="167" t="s">
        <v>190</v>
      </c>
      <c r="U132" s="167">
        <v>0.27400000000000002</v>
      </c>
      <c r="V132" s="167">
        <f>ROUND(E132*U132,2)</f>
        <v>2.19</v>
      </c>
      <c r="W132" s="167"/>
      <c r="X132" s="167" t="s">
        <v>138</v>
      </c>
      <c r="Y132" s="162"/>
      <c r="Z132" s="162"/>
      <c r="AA132" s="162"/>
      <c r="AB132" s="162"/>
      <c r="AC132" s="162"/>
      <c r="AD132" s="162"/>
      <c r="AE132" s="162"/>
      <c r="AF132" s="162"/>
      <c r="AG132" s="162" t="s">
        <v>139</v>
      </c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5">
      <c r="A133" s="185">
        <v>37</v>
      </c>
      <c r="B133" s="186" t="s">
        <v>284</v>
      </c>
      <c r="C133" s="194" t="s">
        <v>285</v>
      </c>
      <c r="D133" s="187" t="s">
        <v>158</v>
      </c>
      <c r="E133" s="188">
        <v>2</v>
      </c>
      <c r="F133" s="189"/>
      <c r="G133" s="190">
        <f>ROUND(E133*F133,2)</f>
        <v>0</v>
      </c>
      <c r="H133" s="167">
        <v>13.06</v>
      </c>
      <c r="I133" s="167">
        <f>ROUND(E133*H133,2)</f>
        <v>26.12</v>
      </c>
      <c r="J133" s="167">
        <v>151.94</v>
      </c>
      <c r="K133" s="167">
        <f>ROUND(E133*J133,2)</f>
        <v>303.88</v>
      </c>
      <c r="L133" s="167">
        <v>21</v>
      </c>
      <c r="M133" s="167">
        <f>G133*(1+L133/100)</f>
        <v>0</v>
      </c>
      <c r="N133" s="167">
        <v>4.8999999999999998E-4</v>
      </c>
      <c r="O133" s="167">
        <f>ROUND(E133*N133,2)</f>
        <v>0</v>
      </c>
      <c r="P133" s="167">
        <v>2.7E-2</v>
      </c>
      <c r="Q133" s="167">
        <f>ROUND(E133*P133,2)</f>
        <v>0.05</v>
      </c>
      <c r="R133" s="167"/>
      <c r="S133" s="167" t="s">
        <v>137</v>
      </c>
      <c r="T133" s="167" t="s">
        <v>137</v>
      </c>
      <c r="U133" s="167">
        <v>0.42199999999999999</v>
      </c>
      <c r="V133" s="167">
        <f>ROUND(E133*U133,2)</f>
        <v>0.84</v>
      </c>
      <c r="W133" s="167"/>
      <c r="X133" s="167" t="s">
        <v>138</v>
      </c>
      <c r="Y133" s="162"/>
      <c r="Z133" s="162"/>
      <c r="AA133" s="162"/>
      <c r="AB133" s="162"/>
      <c r="AC133" s="162"/>
      <c r="AD133" s="162"/>
      <c r="AE133" s="162"/>
      <c r="AF133" s="162"/>
      <c r="AG133" s="162" t="s">
        <v>139</v>
      </c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5">
      <c r="A134" s="185">
        <v>38</v>
      </c>
      <c r="B134" s="186" t="s">
        <v>286</v>
      </c>
      <c r="C134" s="194" t="s">
        <v>287</v>
      </c>
      <c r="D134" s="187" t="s">
        <v>158</v>
      </c>
      <c r="E134" s="188">
        <v>35</v>
      </c>
      <c r="F134" s="189"/>
      <c r="G134" s="190">
        <f>ROUND(E134*F134,2)</f>
        <v>0</v>
      </c>
      <c r="H134" s="167">
        <v>13.02</v>
      </c>
      <c r="I134" s="167">
        <f>ROUND(E134*H134,2)</f>
        <v>455.7</v>
      </c>
      <c r="J134" s="167">
        <v>97.48</v>
      </c>
      <c r="K134" s="167">
        <f>ROUND(E134*J134,2)</f>
        <v>3411.8</v>
      </c>
      <c r="L134" s="167">
        <v>21</v>
      </c>
      <c r="M134" s="167">
        <f>G134*(1+L134/100)</f>
        <v>0</v>
      </c>
      <c r="N134" s="167">
        <v>0</v>
      </c>
      <c r="O134" s="167">
        <f>ROUND(E134*N134,2)</f>
        <v>0</v>
      </c>
      <c r="P134" s="167">
        <v>2.16E-3</v>
      </c>
      <c r="Q134" s="167">
        <f>ROUND(E134*P134,2)</f>
        <v>0.08</v>
      </c>
      <c r="R134" s="167"/>
      <c r="S134" s="167" t="s">
        <v>137</v>
      </c>
      <c r="T134" s="167" t="s">
        <v>190</v>
      </c>
      <c r="U134" s="167">
        <v>0.26500000000000001</v>
      </c>
      <c r="V134" s="167">
        <f>ROUND(E134*U134,2)</f>
        <v>9.2799999999999994</v>
      </c>
      <c r="W134" s="167"/>
      <c r="X134" s="167" t="s">
        <v>138</v>
      </c>
      <c r="Y134" s="162"/>
      <c r="Z134" s="162"/>
      <c r="AA134" s="162"/>
      <c r="AB134" s="162"/>
      <c r="AC134" s="162"/>
      <c r="AD134" s="162"/>
      <c r="AE134" s="162"/>
      <c r="AF134" s="162"/>
      <c r="AG134" s="162" t="s">
        <v>139</v>
      </c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5">
      <c r="A135" s="185">
        <v>39</v>
      </c>
      <c r="B135" s="186" t="s">
        <v>288</v>
      </c>
      <c r="C135" s="194" t="s">
        <v>289</v>
      </c>
      <c r="D135" s="187" t="s">
        <v>158</v>
      </c>
      <c r="E135" s="188">
        <v>15</v>
      </c>
      <c r="F135" s="189"/>
      <c r="G135" s="190">
        <f>ROUND(E135*F135,2)</f>
        <v>0</v>
      </c>
      <c r="H135" s="167">
        <v>13.06</v>
      </c>
      <c r="I135" s="167">
        <f>ROUND(E135*H135,2)</f>
        <v>195.9</v>
      </c>
      <c r="J135" s="167">
        <v>42.54</v>
      </c>
      <c r="K135" s="167">
        <f>ROUND(E135*J135,2)</f>
        <v>638.1</v>
      </c>
      <c r="L135" s="167">
        <v>21</v>
      </c>
      <c r="M135" s="167">
        <f>G135*(1+L135/100)</f>
        <v>0</v>
      </c>
      <c r="N135" s="167">
        <v>4.8999999999999998E-4</v>
      </c>
      <c r="O135" s="167">
        <f>ROUND(E135*N135,2)</f>
        <v>0.01</v>
      </c>
      <c r="P135" s="167">
        <v>1E-3</v>
      </c>
      <c r="Q135" s="167">
        <f>ROUND(E135*P135,2)</f>
        <v>0.02</v>
      </c>
      <c r="R135" s="167"/>
      <c r="S135" s="167" t="s">
        <v>137</v>
      </c>
      <c r="T135" s="167" t="s">
        <v>137</v>
      </c>
      <c r="U135" s="167">
        <v>0.111</v>
      </c>
      <c r="V135" s="167">
        <f>ROUND(E135*U135,2)</f>
        <v>1.67</v>
      </c>
      <c r="W135" s="167"/>
      <c r="X135" s="167" t="s">
        <v>138</v>
      </c>
      <c r="Y135" s="162"/>
      <c r="Z135" s="162"/>
      <c r="AA135" s="162"/>
      <c r="AB135" s="162"/>
      <c r="AC135" s="162"/>
      <c r="AD135" s="162"/>
      <c r="AE135" s="162"/>
      <c r="AF135" s="162"/>
      <c r="AG135" s="162" t="s">
        <v>139</v>
      </c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outlineLevel="1" x14ac:dyDescent="0.25">
      <c r="A136" s="179">
        <v>40</v>
      </c>
      <c r="B136" s="180" t="s">
        <v>290</v>
      </c>
      <c r="C136" s="192" t="s">
        <v>291</v>
      </c>
      <c r="D136" s="181" t="s">
        <v>154</v>
      </c>
      <c r="E136" s="182">
        <v>53.76</v>
      </c>
      <c r="F136" s="183"/>
      <c r="G136" s="184">
        <f>ROUND(E136*F136,2)</f>
        <v>0</v>
      </c>
      <c r="H136" s="167">
        <v>0</v>
      </c>
      <c r="I136" s="167">
        <f>ROUND(E136*H136,2)</f>
        <v>0</v>
      </c>
      <c r="J136" s="167">
        <v>10</v>
      </c>
      <c r="K136" s="167">
        <f>ROUND(E136*J136,2)</f>
        <v>537.6</v>
      </c>
      <c r="L136" s="167">
        <v>21</v>
      </c>
      <c r="M136" s="167">
        <f>G136*(1+L136/100)</f>
        <v>0</v>
      </c>
      <c r="N136" s="167">
        <v>0</v>
      </c>
      <c r="O136" s="167">
        <f>ROUND(E136*N136,2)</f>
        <v>0</v>
      </c>
      <c r="P136" s="167">
        <v>4.0000000000000001E-3</v>
      </c>
      <c r="Q136" s="167">
        <f>ROUND(E136*P136,2)</f>
        <v>0.22</v>
      </c>
      <c r="R136" s="167"/>
      <c r="S136" s="167" t="s">
        <v>137</v>
      </c>
      <c r="T136" s="167" t="s">
        <v>190</v>
      </c>
      <c r="U136" s="167">
        <v>0.03</v>
      </c>
      <c r="V136" s="167">
        <f>ROUND(E136*U136,2)</f>
        <v>1.61</v>
      </c>
      <c r="W136" s="167"/>
      <c r="X136" s="167" t="s">
        <v>138</v>
      </c>
      <c r="Y136" s="162"/>
      <c r="Z136" s="162"/>
      <c r="AA136" s="162"/>
      <c r="AB136" s="162"/>
      <c r="AC136" s="162"/>
      <c r="AD136" s="162"/>
      <c r="AE136" s="162"/>
      <c r="AF136" s="162"/>
      <c r="AG136" s="162" t="s">
        <v>139</v>
      </c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 x14ac:dyDescent="0.25">
      <c r="A137" s="165"/>
      <c r="B137" s="166"/>
      <c r="C137" s="193" t="s">
        <v>197</v>
      </c>
      <c r="D137" s="168"/>
      <c r="E137" s="169">
        <v>20.16</v>
      </c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2"/>
      <c r="Z137" s="162"/>
      <c r="AA137" s="162"/>
      <c r="AB137" s="162"/>
      <c r="AC137" s="162"/>
      <c r="AD137" s="162"/>
      <c r="AE137" s="162"/>
      <c r="AF137" s="162"/>
      <c r="AG137" s="162" t="s">
        <v>141</v>
      </c>
      <c r="AH137" s="162">
        <v>0</v>
      </c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outlineLevel="1" x14ac:dyDescent="0.25">
      <c r="A138" s="165"/>
      <c r="B138" s="166"/>
      <c r="C138" s="193" t="s">
        <v>198</v>
      </c>
      <c r="D138" s="168"/>
      <c r="E138" s="169">
        <v>17.28</v>
      </c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2"/>
      <c r="Z138" s="162"/>
      <c r="AA138" s="162"/>
      <c r="AB138" s="162"/>
      <c r="AC138" s="162"/>
      <c r="AD138" s="162"/>
      <c r="AE138" s="162"/>
      <c r="AF138" s="162"/>
      <c r="AG138" s="162" t="s">
        <v>141</v>
      </c>
      <c r="AH138" s="162">
        <v>0</v>
      </c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outlineLevel="1" x14ac:dyDescent="0.25">
      <c r="A139" s="165"/>
      <c r="B139" s="166"/>
      <c r="C139" s="193" t="s">
        <v>199</v>
      </c>
      <c r="D139" s="168"/>
      <c r="E139" s="169">
        <v>14.7</v>
      </c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2"/>
      <c r="Z139" s="162"/>
      <c r="AA139" s="162"/>
      <c r="AB139" s="162"/>
      <c r="AC139" s="162"/>
      <c r="AD139" s="162"/>
      <c r="AE139" s="162"/>
      <c r="AF139" s="162"/>
      <c r="AG139" s="162" t="s">
        <v>141</v>
      </c>
      <c r="AH139" s="162">
        <v>0</v>
      </c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outlineLevel="1" x14ac:dyDescent="0.25">
      <c r="A140" s="165"/>
      <c r="B140" s="166"/>
      <c r="C140" s="193" t="s">
        <v>200</v>
      </c>
      <c r="D140" s="168"/>
      <c r="E140" s="169">
        <v>1.62</v>
      </c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2"/>
      <c r="Z140" s="162"/>
      <c r="AA140" s="162"/>
      <c r="AB140" s="162"/>
      <c r="AC140" s="162"/>
      <c r="AD140" s="162"/>
      <c r="AE140" s="162"/>
      <c r="AF140" s="162"/>
      <c r="AG140" s="162" t="s">
        <v>141</v>
      </c>
      <c r="AH140" s="162">
        <v>0</v>
      </c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outlineLevel="1" x14ac:dyDescent="0.25">
      <c r="A141" s="179">
        <v>41</v>
      </c>
      <c r="B141" s="180" t="s">
        <v>292</v>
      </c>
      <c r="C141" s="192" t="s">
        <v>293</v>
      </c>
      <c r="D141" s="181" t="s">
        <v>154</v>
      </c>
      <c r="E141" s="182">
        <v>179.35</v>
      </c>
      <c r="F141" s="183"/>
      <c r="G141" s="184">
        <f>ROUND(E141*F141,2)</f>
        <v>0</v>
      </c>
      <c r="H141" s="167">
        <v>0</v>
      </c>
      <c r="I141" s="167">
        <f>ROUND(E141*H141,2)</f>
        <v>0</v>
      </c>
      <c r="J141" s="167">
        <v>10.5</v>
      </c>
      <c r="K141" s="167">
        <f>ROUND(E141*J141,2)</f>
        <v>1883.18</v>
      </c>
      <c r="L141" s="167">
        <v>21</v>
      </c>
      <c r="M141" s="167">
        <f>G141*(1+L141/100)</f>
        <v>0</v>
      </c>
      <c r="N141" s="167">
        <v>0</v>
      </c>
      <c r="O141" s="167">
        <f>ROUND(E141*N141,2)</f>
        <v>0</v>
      </c>
      <c r="P141" s="167">
        <v>4.0000000000000001E-3</v>
      </c>
      <c r="Q141" s="167">
        <f>ROUND(E141*P141,2)</f>
        <v>0.72</v>
      </c>
      <c r="R141" s="167"/>
      <c r="S141" s="167" t="s">
        <v>137</v>
      </c>
      <c r="T141" s="167" t="s">
        <v>137</v>
      </c>
      <c r="U141" s="167">
        <v>0.03</v>
      </c>
      <c r="V141" s="167">
        <f>ROUND(E141*U141,2)</f>
        <v>5.38</v>
      </c>
      <c r="W141" s="167"/>
      <c r="X141" s="167" t="s">
        <v>138</v>
      </c>
      <c r="Y141" s="162"/>
      <c r="Z141" s="162"/>
      <c r="AA141" s="162"/>
      <c r="AB141" s="162"/>
      <c r="AC141" s="162"/>
      <c r="AD141" s="162"/>
      <c r="AE141" s="162"/>
      <c r="AF141" s="162"/>
      <c r="AG141" s="162" t="s">
        <v>139</v>
      </c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 x14ac:dyDescent="0.25">
      <c r="A142" s="165"/>
      <c r="B142" s="166"/>
      <c r="C142" s="193" t="s">
        <v>203</v>
      </c>
      <c r="D142" s="168"/>
      <c r="E142" s="169">
        <v>17.28</v>
      </c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2"/>
      <c r="Z142" s="162"/>
      <c r="AA142" s="162"/>
      <c r="AB142" s="162"/>
      <c r="AC142" s="162"/>
      <c r="AD142" s="162"/>
      <c r="AE142" s="162"/>
      <c r="AF142" s="162"/>
      <c r="AG142" s="162" t="s">
        <v>141</v>
      </c>
      <c r="AH142" s="162">
        <v>0</v>
      </c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 x14ac:dyDescent="0.25">
      <c r="A143" s="165"/>
      <c r="B143" s="166"/>
      <c r="C143" s="193" t="s">
        <v>204</v>
      </c>
      <c r="D143" s="168"/>
      <c r="E143" s="169">
        <v>-3.6</v>
      </c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2"/>
      <c r="Z143" s="162"/>
      <c r="AA143" s="162"/>
      <c r="AB143" s="162"/>
      <c r="AC143" s="162"/>
      <c r="AD143" s="162"/>
      <c r="AE143" s="162"/>
      <c r="AF143" s="162"/>
      <c r="AG143" s="162" t="s">
        <v>141</v>
      </c>
      <c r="AH143" s="162">
        <v>0</v>
      </c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outlineLevel="1" x14ac:dyDescent="0.25">
      <c r="A144" s="165"/>
      <c r="B144" s="166"/>
      <c r="C144" s="193" t="s">
        <v>205</v>
      </c>
      <c r="D144" s="168"/>
      <c r="E144" s="169">
        <v>37.26</v>
      </c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2"/>
      <c r="Z144" s="162"/>
      <c r="AA144" s="162"/>
      <c r="AB144" s="162"/>
      <c r="AC144" s="162"/>
      <c r="AD144" s="162"/>
      <c r="AE144" s="162"/>
      <c r="AF144" s="162"/>
      <c r="AG144" s="162" t="s">
        <v>141</v>
      </c>
      <c r="AH144" s="162">
        <v>0</v>
      </c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outlineLevel="1" x14ac:dyDescent="0.25">
      <c r="A145" s="165"/>
      <c r="B145" s="166"/>
      <c r="C145" s="193" t="s">
        <v>206</v>
      </c>
      <c r="D145" s="168"/>
      <c r="E145" s="169">
        <v>-3.6</v>
      </c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2"/>
      <c r="Z145" s="162"/>
      <c r="AA145" s="162"/>
      <c r="AB145" s="162"/>
      <c r="AC145" s="162"/>
      <c r="AD145" s="162"/>
      <c r="AE145" s="162"/>
      <c r="AF145" s="162"/>
      <c r="AG145" s="162" t="s">
        <v>141</v>
      </c>
      <c r="AH145" s="162">
        <v>0</v>
      </c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outlineLevel="1" x14ac:dyDescent="0.25">
      <c r="A146" s="165"/>
      <c r="B146" s="166"/>
      <c r="C146" s="193" t="s">
        <v>207</v>
      </c>
      <c r="D146" s="168"/>
      <c r="E146" s="169">
        <v>-1.4</v>
      </c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2"/>
      <c r="Z146" s="162"/>
      <c r="AA146" s="162"/>
      <c r="AB146" s="162"/>
      <c r="AC146" s="162"/>
      <c r="AD146" s="162"/>
      <c r="AE146" s="162"/>
      <c r="AF146" s="162"/>
      <c r="AG146" s="162" t="s">
        <v>141</v>
      </c>
      <c r="AH146" s="162">
        <v>0</v>
      </c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</row>
    <row r="147" spans="1:60" outlineLevel="1" x14ac:dyDescent="0.25">
      <c r="A147" s="165"/>
      <c r="B147" s="166"/>
      <c r="C147" s="193" t="s">
        <v>208</v>
      </c>
      <c r="D147" s="168"/>
      <c r="E147" s="169">
        <v>-1.8</v>
      </c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2"/>
      <c r="Z147" s="162"/>
      <c r="AA147" s="162"/>
      <c r="AB147" s="162"/>
      <c r="AC147" s="162"/>
      <c r="AD147" s="162"/>
      <c r="AE147" s="162"/>
      <c r="AF147" s="162"/>
      <c r="AG147" s="162" t="s">
        <v>141</v>
      </c>
      <c r="AH147" s="162">
        <v>0</v>
      </c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outlineLevel="1" x14ac:dyDescent="0.25">
      <c r="A148" s="165"/>
      <c r="B148" s="166"/>
      <c r="C148" s="193" t="s">
        <v>209</v>
      </c>
      <c r="D148" s="168"/>
      <c r="E148" s="169">
        <v>-4.8</v>
      </c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2"/>
      <c r="Z148" s="162"/>
      <c r="AA148" s="162"/>
      <c r="AB148" s="162"/>
      <c r="AC148" s="162"/>
      <c r="AD148" s="162"/>
      <c r="AE148" s="162"/>
      <c r="AF148" s="162"/>
      <c r="AG148" s="162" t="s">
        <v>141</v>
      </c>
      <c r="AH148" s="162">
        <v>0</v>
      </c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 x14ac:dyDescent="0.25">
      <c r="A149" s="165"/>
      <c r="B149" s="166"/>
      <c r="C149" s="193" t="s">
        <v>210</v>
      </c>
      <c r="D149" s="168"/>
      <c r="E149" s="169">
        <v>45.36</v>
      </c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2"/>
      <c r="Z149" s="162"/>
      <c r="AA149" s="162"/>
      <c r="AB149" s="162"/>
      <c r="AC149" s="162"/>
      <c r="AD149" s="162"/>
      <c r="AE149" s="162"/>
      <c r="AF149" s="162"/>
      <c r="AG149" s="162" t="s">
        <v>141</v>
      </c>
      <c r="AH149" s="162">
        <v>0</v>
      </c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outlineLevel="1" x14ac:dyDescent="0.25">
      <c r="A150" s="165"/>
      <c r="B150" s="166"/>
      <c r="C150" s="193" t="s">
        <v>211</v>
      </c>
      <c r="D150" s="168"/>
      <c r="E150" s="169">
        <v>-1.6</v>
      </c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2"/>
      <c r="Z150" s="162"/>
      <c r="AA150" s="162"/>
      <c r="AB150" s="162"/>
      <c r="AC150" s="162"/>
      <c r="AD150" s="162"/>
      <c r="AE150" s="162"/>
      <c r="AF150" s="162"/>
      <c r="AG150" s="162" t="s">
        <v>141</v>
      </c>
      <c r="AH150" s="162">
        <v>0</v>
      </c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</row>
    <row r="151" spans="1:60" outlineLevel="1" x14ac:dyDescent="0.25">
      <c r="A151" s="165"/>
      <c r="B151" s="166"/>
      <c r="C151" s="193" t="s">
        <v>212</v>
      </c>
      <c r="D151" s="168"/>
      <c r="E151" s="169">
        <v>-2.85</v>
      </c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2"/>
      <c r="Z151" s="162"/>
      <c r="AA151" s="162"/>
      <c r="AB151" s="162"/>
      <c r="AC151" s="162"/>
      <c r="AD151" s="162"/>
      <c r="AE151" s="162"/>
      <c r="AF151" s="162"/>
      <c r="AG151" s="162" t="s">
        <v>141</v>
      </c>
      <c r="AH151" s="162">
        <v>0</v>
      </c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outlineLevel="1" x14ac:dyDescent="0.25">
      <c r="A152" s="165"/>
      <c r="B152" s="166"/>
      <c r="C152" s="193" t="s">
        <v>213</v>
      </c>
      <c r="D152" s="168"/>
      <c r="E152" s="169">
        <v>48.6</v>
      </c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2"/>
      <c r="Z152" s="162"/>
      <c r="AA152" s="162"/>
      <c r="AB152" s="162"/>
      <c r="AC152" s="162"/>
      <c r="AD152" s="162"/>
      <c r="AE152" s="162"/>
      <c r="AF152" s="162"/>
      <c r="AG152" s="162" t="s">
        <v>141</v>
      </c>
      <c r="AH152" s="162">
        <v>0</v>
      </c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 outlineLevel="1" x14ac:dyDescent="0.25">
      <c r="A153" s="165"/>
      <c r="B153" s="166"/>
      <c r="C153" s="193" t="s">
        <v>211</v>
      </c>
      <c r="D153" s="168"/>
      <c r="E153" s="169">
        <v>-1.6</v>
      </c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2"/>
      <c r="Z153" s="162"/>
      <c r="AA153" s="162"/>
      <c r="AB153" s="162"/>
      <c r="AC153" s="162"/>
      <c r="AD153" s="162"/>
      <c r="AE153" s="162"/>
      <c r="AF153" s="162"/>
      <c r="AG153" s="162" t="s">
        <v>141</v>
      </c>
      <c r="AH153" s="162">
        <v>0</v>
      </c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</row>
    <row r="154" spans="1:60" outlineLevel="1" x14ac:dyDescent="0.25">
      <c r="A154" s="165"/>
      <c r="B154" s="166"/>
      <c r="C154" s="193" t="s">
        <v>214</v>
      </c>
      <c r="D154" s="168"/>
      <c r="E154" s="169">
        <v>-3.3</v>
      </c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2"/>
      <c r="Z154" s="162"/>
      <c r="AA154" s="162"/>
      <c r="AB154" s="162"/>
      <c r="AC154" s="162"/>
      <c r="AD154" s="162"/>
      <c r="AE154" s="162"/>
      <c r="AF154" s="162"/>
      <c r="AG154" s="162" t="s">
        <v>141</v>
      </c>
      <c r="AH154" s="162">
        <v>0</v>
      </c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outlineLevel="1" x14ac:dyDescent="0.25">
      <c r="A155" s="165"/>
      <c r="B155" s="166"/>
      <c r="C155" s="193" t="s">
        <v>215</v>
      </c>
      <c r="D155" s="168"/>
      <c r="E155" s="169">
        <v>14.58</v>
      </c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2"/>
      <c r="Z155" s="162"/>
      <c r="AA155" s="162"/>
      <c r="AB155" s="162"/>
      <c r="AC155" s="162"/>
      <c r="AD155" s="162"/>
      <c r="AE155" s="162"/>
      <c r="AF155" s="162"/>
      <c r="AG155" s="162" t="s">
        <v>141</v>
      </c>
      <c r="AH155" s="162">
        <v>0</v>
      </c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 x14ac:dyDescent="0.25">
      <c r="A156" s="165"/>
      <c r="B156" s="166"/>
      <c r="C156" s="193" t="s">
        <v>216</v>
      </c>
      <c r="D156" s="168"/>
      <c r="E156" s="169">
        <v>-0.54</v>
      </c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2"/>
      <c r="Z156" s="162"/>
      <c r="AA156" s="162"/>
      <c r="AB156" s="162"/>
      <c r="AC156" s="162"/>
      <c r="AD156" s="162"/>
      <c r="AE156" s="162"/>
      <c r="AF156" s="162"/>
      <c r="AG156" s="162" t="s">
        <v>141</v>
      </c>
      <c r="AH156" s="162">
        <v>0</v>
      </c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 x14ac:dyDescent="0.25">
      <c r="A157" s="165"/>
      <c r="B157" s="166"/>
      <c r="C157" s="193" t="s">
        <v>217</v>
      </c>
      <c r="D157" s="168"/>
      <c r="E157" s="169">
        <v>-1.2</v>
      </c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2"/>
      <c r="Z157" s="162"/>
      <c r="AA157" s="162"/>
      <c r="AB157" s="162"/>
      <c r="AC157" s="162"/>
      <c r="AD157" s="162"/>
      <c r="AE157" s="162"/>
      <c r="AF157" s="162"/>
      <c r="AG157" s="162" t="s">
        <v>141</v>
      </c>
      <c r="AH157" s="162">
        <v>0</v>
      </c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outlineLevel="1" x14ac:dyDescent="0.25">
      <c r="A158" s="165"/>
      <c r="B158" s="166"/>
      <c r="C158" s="193" t="s">
        <v>218</v>
      </c>
      <c r="D158" s="168"/>
      <c r="E158" s="169">
        <v>5.88</v>
      </c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2"/>
      <c r="Z158" s="162"/>
      <c r="AA158" s="162"/>
      <c r="AB158" s="162"/>
      <c r="AC158" s="162"/>
      <c r="AD158" s="162"/>
      <c r="AE158" s="162"/>
      <c r="AF158" s="162"/>
      <c r="AG158" s="162" t="s">
        <v>141</v>
      </c>
      <c r="AH158" s="162">
        <v>0</v>
      </c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outlineLevel="1" x14ac:dyDescent="0.25">
      <c r="A159" s="165"/>
      <c r="B159" s="166"/>
      <c r="C159" s="193" t="s">
        <v>219</v>
      </c>
      <c r="D159" s="168"/>
      <c r="E159" s="169">
        <v>-1.08</v>
      </c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2"/>
      <c r="Z159" s="162"/>
      <c r="AA159" s="162"/>
      <c r="AB159" s="162"/>
      <c r="AC159" s="162"/>
      <c r="AD159" s="162"/>
      <c r="AE159" s="162"/>
      <c r="AF159" s="162"/>
      <c r="AG159" s="162" t="s">
        <v>141</v>
      </c>
      <c r="AH159" s="162">
        <v>0</v>
      </c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outlineLevel="1" x14ac:dyDescent="0.25">
      <c r="A160" s="165"/>
      <c r="B160" s="166"/>
      <c r="C160" s="193" t="s">
        <v>217</v>
      </c>
      <c r="D160" s="168"/>
      <c r="E160" s="169">
        <v>-1.2</v>
      </c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2"/>
      <c r="Z160" s="162"/>
      <c r="AA160" s="162"/>
      <c r="AB160" s="162"/>
      <c r="AC160" s="162"/>
      <c r="AD160" s="162"/>
      <c r="AE160" s="162"/>
      <c r="AF160" s="162"/>
      <c r="AG160" s="162" t="s">
        <v>141</v>
      </c>
      <c r="AH160" s="162">
        <v>0</v>
      </c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outlineLevel="1" x14ac:dyDescent="0.25">
      <c r="A161" s="165"/>
      <c r="B161" s="166"/>
      <c r="C161" s="193" t="s">
        <v>220</v>
      </c>
      <c r="D161" s="168"/>
      <c r="E161" s="169">
        <v>42.66</v>
      </c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2"/>
      <c r="Z161" s="162"/>
      <c r="AA161" s="162"/>
      <c r="AB161" s="162"/>
      <c r="AC161" s="162"/>
      <c r="AD161" s="162"/>
      <c r="AE161" s="162"/>
      <c r="AF161" s="162"/>
      <c r="AG161" s="162" t="s">
        <v>141</v>
      </c>
      <c r="AH161" s="162">
        <v>0</v>
      </c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</row>
    <row r="162" spans="1:60" outlineLevel="1" x14ac:dyDescent="0.25">
      <c r="A162" s="165"/>
      <c r="B162" s="166"/>
      <c r="C162" s="193" t="s">
        <v>211</v>
      </c>
      <c r="D162" s="168"/>
      <c r="E162" s="169">
        <v>-1.6</v>
      </c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2"/>
      <c r="Z162" s="162"/>
      <c r="AA162" s="162"/>
      <c r="AB162" s="162"/>
      <c r="AC162" s="162"/>
      <c r="AD162" s="162"/>
      <c r="AE162" s="162"/>
      <c r="AF162" s="162"/>
      <c r="AG162" s="162" t="s">
        <v>141</v>
      </c>
      <c r="AH162" s="162">
        <v>0</v>
      </c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</row>
    <row r="163" spans="1:60" outlineLevel="1" x14ac:dyDescent="0.25">
      <c r="A163" s="165"/>
      <c r="B163" s="166"/>
      <c r="C163" s="193" t="s">
        <v>221</v>
      </c>
      <c r="D163" s="168"/>
      <c r="E163" s="169">
        <v>-2.1</v>
      </c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2"/>
      <c r="Z163" s="162"/>
      <c r="AA163" s="162"/>
      <c r="AB163" s="162"/>
      <c r="AC163" s="162"/>
      <c r="AD163" s="162"/>
      <c r="AE163" s="162"/>
      <c r="AF163" s="162"/>
      <c r="AG163" s="162" t="s">
        <v>141</v>
      </c>
      <c r="AH163" s="162">
        <v>0</v>
      </c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</row>
    <row r="164" spans="1:60" ht="20.399999999999999" outlineLevel="1" x14ac:dyDescent="0.25">
      <c r="A164" s="185">
        <v>42</v>
      </c>
      <c r="B164" s="186" t="s">
        <v>294</v>
      </c>
      <c r="C164" s="194" t="s">
        <v>295</v>
      </c>
      <c r="D164" s="187" t="s">
        <v>151</v>
      </c>
      <c r="E164" s="188">
        <v>7</v>
      </c>
      <c r="F164" s="189"/>
      <c r="G164" s="190">
        <f>ROUND(E164*F164,2)</f>
        <v>0</v>
      </c>
      <c r="H164" s="167">
        <v>4.2300000000000004</v>
      </c>
      <c r="I164" s="167">
        <f>ROUND(E164*H164,2)</f>
        <v>29.61</v>
      </c>
      <c r="J164" s="167">
        <v>193.77</v>
      </c>
      <c r="K164" s="167">
        <f>ROUND(E164*J164,2)</f>
        <v>1356.39</v>
      </c>
      <c r="L164" s="167">
        <v>21</v>
      </c>
      <c r="M164" s="167">
        <f>G164*(1+L164/100)</f>
        <v>0</v>
      </c>
      <c r="N164" s="167">
        <v>3.6700000000000001E-3</v>
      </c>
      <c r="O164" s="167">
        <f>ROUND(E164*N164,2)</f>
        <v>0.03</v>
      </c>
      <c r="P164" s="167">
        <v>0</v>
      </c>
      <c r="Q164" s="167">
        <f>ROUND(E164*P164,2)</f>
        <v>0</v>
      </c>
      <c r="R164" s="167"/>
      <c r="S164" s="167" t="s">
        <v>137</v>
      </c>
      <c r="T164" s="167" t="s">
        <v>137</v>
      </c>
      <c r="U164" s="167">
        <v>0.433</v>
      </c>
      <c r="V164" s="167">
        <f>ROUND(E164*U164,2)</f>
        <v>3.03</v>
      </c>
      <c r="W164" s="167"/>
      <c r="X164" s="167" t="s">
        <v>138</v>
      </c>
      <c r="Y164" s="162"/>
      <c r="Z164" s="162"/>
      <c r="AA164" s="162"/>
      <c r="AB164" s="162"/>
      <c r="AC164" s="162"/>
      <c r="AD164" s="162"/>
      <c r="AE164" s="162"/>
      <c r="AF164" s="162"/>
      <c r="AG164" s="162" t="s">
        <v>139</v>
      </c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</row>
    <row r="165" spans="1:60" ht="20.399999999999999" outlineLevel="1" x14ac:dyDescent="0.25">
      <c r="A165" s="179">
        <v>43</v>
      </c>
      <c r="B165" s="180" t="s">
        <v>296</v>
      </c>
      <c r="C165" s="192" t="s">
        <v>297</v>
      </c>
      <c r="D165" s="181" t="s">
        <v>154</v>
      </c>
      <c r="E165" s="182">
        <v>25.15</v>
      </c>
      <c r="F165" s="183"/>
      <c r="G165" s="184">
        <f>ROUND(E165*F165,2)</f>
        <v>0</v>
      </c>
      <c r="H165" s="167">
        <v>0</v>
      </c>
      <c r="I165" s="167">
        <f>ROUND(E165*H165,2)</f>
        <v>0</v>
      </c>
      <c r="J165" s="167">
        <v>235.5</v>
      </c>
      <c r="K165" s="167">
        <f>ROUND(E165*J165,2)</f>
        <v>5922.83</v>
      </c>
      <c r="L165" s="167">
        <v>21</v>
      </c>
      <c r="M165" s="167">
        <f>G165*(1+L165/100)</f>
        <v>0</v>
      </c>
      <c r="N165" s="167">
        <v>0</v>
      </c>
      <c r="O165" s="167">
        <f>ROUND(E165*N165,2)</f>
        <v>0</v>
      </c>
      <c r="P165" s="167">
        <v>6.0999999999999999E-2</v>
      </c>
      <c r="Q165" s="167">
        <f>ROUND(E165*P165,2)</f>
        <v>1.53</v>
      </c>
      <c r="R165" s="167"/>
      <c r="S165" s="167" t="s">
        <v>137</v>
      </c>
      <c r="T165" s="167" t="s">
        <v>137</v>
      </c>
      <c r="U165" s="167">
        <v>0</v>
      </c>
      <c r="V165" s="167">
        <f>ROUND(E165*U165,2)</f>
        <v>0</v>
      </c>
      <c r="W165" s="167"/>
      <c r="X165" s="167" t="s">
        <v>298</v>
      </c>
      <c r="Y165" s="162"/>
      <c r="Z165" s="162"/>
      <c r="AA165" s="162"/>
      <c r="AB165" s="162"/>
      <c r="AC165" s="162"/>
      <c r="AD165" s="162"/>
      <c r="AE165" s="162"/>
      <c r="AF165" s="162"/>
      <c r="AG165" s="162" t="s">
        <v>299</v>
      </c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</row>
    <row r="166" spans="1:60" outlineLevel="1" x14ac:dyDescent="0.25">
      <c r="A166" s="165"/>
      <c r="B166" s="166"/>
      <c r="C166" s="193" t="s">
        <v>234</v>
      </c>
      <c r="D166" s="168"/>
      <c r="E166" s="169">
        <v>9.75</v>
      </c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2"/>
      <c r="Z166" s="162"/>
      <c r="AA166" s="162"/>
      <c r="AB166" s="162"/>
      <c r="AC166" s="162"/>
      <c r="AD166" s="162"/>
      <c r="AE166" s="162"/>
      <c r="AF166" s="162"/>
      <c r="AG166" s="162" t="s">
        <v>141</v>
      </c>
      <c r="AH166" s="162">
        <v>0</v>
      </c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</row>
    <row r="167" spans="1:60" outlineLevel="1" x14ac:dyDescent="0.25">
      <c r="A167" s="165"/>
      <c r="B167" s="166"/>
      <c r="C167" s="193" t="s">
        <v>235</v>
      </c>
      <c r="D167" s="168"/>
      <c r="E167" s="169">
        <v>15.4</v>
      </c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2"/>
      <c r="Z167" s="162"/>
      <c r="AA167" s="162"/>
      <c r="AB167" s="162"/>
      <c r="AC167" s="162"/>
      <c r="AD167" s="162"/>
      <c r="AE167" s="162"/>
      <c r="AF167" s="162"/>
      <c r="AG167" s="162" t="s">
        <v>141</v>
      </c>
      <c r="AH167" s="162">
        <v>0</v>
      </c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x14ac:dyDescent="0.25">
      <c r="A168" s="173" t="s">
        <v>132</v>
      </c>
      <c r="B168" s="174" t="s">
        <v>58</v>
      </c>
      <c r="C168" s="191" t="s">
        <v>59</v>
      </c>
      <c r="D168" s="175"/>
      <c r="E168" s="176"/>
      <c r="F168" s="177"/>
      <c r="G168" s="178">
        <f>SUMIF(AG169:AG169,"&lt;&gt;NOR",G169:G169)</f>
        <v>0</v>
      </c>
      <c r="H168" s="172"/>
      <c r="I168" s="172">
        <f>SUM(I169:I169)</f>
        <v>0</v>
      </c>
      <c r="J168" s="172"/>
      <c r="K168" s="172">
        <f>SUM(K169:K169)</f>
        <v>1527.84</v>
      </c>
      <c r="L168" s="172"/>
      <c r="M168" s="172">
        <f>SUM(M169:M169)</f>
        <v>0</v>
      </c>
      <c r="N168" s="172"/>
      <c r="O168" s="172">
        <f>SUM(O169:O169)</f>
        <v>0</v>
      </c>
      <c r="P168" s="172"/>
      <c r="Q168" s="172">
        <f>SUM(Q169:Q169)</f>
        <v>0</v>
      </c>
      <c r="R168" s="172"/>
      <c r="S168" s="172"/>
      <c r="T168" s="172"/>
      <c r="U168" s="172"/>
      <c r="V168" s="172">
        <f>SUM(V169:V169)</f>
        <v>3.67</v>
      </c>
      <c r="W168" s="172"/>
      <c r="X168" s="172"/>
      <c r="AG168" t="s">
        <v>133</v>
      </c>
    </row>
    <row r="169" spans="1:60" outlineLevel="1" x14ac:dyDescent="0.25">
      <c r="A169" s="185">
        <v>44</v>
      </c>
      <c r="B169" s="186" t="s">
        <v>300</v>
      </c>
      <c r="C169" s="194" t="s">
        <v>301</v>
      </c>
      <c r="D169" s="187" t="s">
        <v>144</v>
      </c>
      <c r="E169" s="188">
        <v>3.9125299999999998</v>
      </c>
      <c r="F169" s="189"/>
      <c r="G169" s="190">
        <f>ROUND(E169*F169,2)</f>
        <v>0</v>
      </c>
      <c r="H169" s="167">
        <v>0</v>
      </c>
      <c r="I169" s="167">
        <f>ROUND(E169*H169,2)</f>
        <v>0</v>
      </c>
      <c r="J169" s="167">
        <v>390.5</v>
      </c>
      <c r="K169" s="167">
        <f>ROUND(E169*J169,2)</f>
        <v>1527.84</v>
      </c>
      <c r="L169" s="167">
        <v>21</v>
      </c>
      <c r="M169" s="167">
        <f>G169*(1+L169/100)</f>
        <v>0</v>
      </c>
      <c r="N169" s="167">
        <v>0</v>
      </c>
      <c r="O169" s="167">
        <f>ROUND(E169*N169,2)</f>
        <v>0</v>
      </c>
      <c r="P169" s="167">
        <v>0</v>
      </c>
      <c r="Q169" s="167">
        <f>ROUND(E169*P169,2)</f>
        <v>0</v>
      </c>
      <c r="R169" s="167"/>
      <c r="S169" s="167" t="s">
        <v>137</v>
      </c>
      <c r="T169" s="167" t="s">
        <v>137</v>
      </c>
      <c r="U169" s="167">
        <v>0.9385</v>
      </c>
      <c r="V169" s="167">
        <f>ROUND(E169*U169,2)</f>
        <v>3.67</v>
      </c>
      <c r="W169" s="167"/>
      <c r="X169" s="167" t="s">
        <v>302</v>
      </c>
      <c r="Y169" s="162"/>
      <c r="Z169" s="162"/>
      <c r="AA169" s="162"/>
      <c r="AB169" s="162"/>
      <c r="AC169" s="162"/>
      <c r="AD169" s="162"/>
      <c r="AE169" s="162"/>
      <c r="AF169" s="162"/>
      <c r="AG169" s="162" t="s">
        <v>303</v>
      </c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x14ac:dyDescent="0.25">
      <c r="A170" s="173" t="s">
        <v>132</v>
      </c>
      <c r="B170" s="174" t="s">
        <v>60</v>
      </c>
      <c r="C170" s="191" t="s">
        <v>61</v>
      </c>
      <c r="D170" s="175"/>
      <c r="E170" s="176"/>
      <c r="F170" s="177"/>
      <c r="G170" s="178">
        <f>SUMIF(AG171:AG183,"&lt;&gt;NOR",G171:G183)</f>
        <v>0</v>
      </c>
      <c r="H170" s="172"/>
      <c r="I170" s="172">
        <f>SUM(I171:I183)</f>
        <v>4097.97</v>
      </c>
      <c r="J170" s="172"/>
      <c r="K170" s="172">
        <f>SUM(K171:K183)</f>
        <v>4756.8700000000008</v>
      </c>
      <c r="L170" s="172"/>
      <c r="M170" s="172">
        <f>SUM(M171:M183)</f>
        <v>0</v>
      </c>
      <c r="N170" s="172"/>
      <c r="O170" s="172">
        <f>SUM(O171:O183)</f>
        <v>0.04</v>
      </c>
      <c r="P170" s="172"/>
      <c r="Q170" s="172">
        <f>SUM(Q171:Q183)</f>
        <v>0</v>
      </c>
      <c r="R170" s="172"/>
      <c r="S170" s="172"/>
      <c r="T170" s="172"/>
      <c r="U170" s="172"/>
      <c r="V170" s="172">
        <f>SUM(V171:V183)</f>
        <v>6.71</v>
      </c>
      <c r="W170" s="172"/>
      <c r="X170" s="172"/>
      <c r="AG170" t="s">
        <v>133</v>
      </c>
    </row>
    <row r="171" spans="1:60" outlineLevel="1" x14ac:dyDescent="0.25">
      <c r="A171" s="179">
        <v>45</v>
      </c>
      <c r="B171" s="180" t="s">
        <v>304</v>
      </c>
      <c r="C171" s="192" t="s">
        <v>305</v>
      </c>
      <c r="D171" s="181" t="s">
        <v>154</v>
      </c>
      <c r="E171" s="182">
        <v>10.32</v>
      </c>
      <c r="F171" s="183"/>
      <c r="G171" s="184">
        <f>ROUND(E171*F171,2)</f>
        <v>0</v>
      </c>
      <c r="H171" s="167">
        <v>309.82</v>
      </c>
      <c r="I171" s="167">
        <f>ROUND(E171*H171,2)</f>
        <v>3197.34</v>
      </c>
      <c r="J171" s="167">
        <v>203.18</v>
      </c>
      <c r="K171" s="167">
        <f>ROUND(E171*J171,2)</f>
        <v>2096.8200000000002</v>
      </c>
      <c r="L171" s="167">
        <v>21</v>
      </c>
      <c r="M171" s="167">
        <f>G171*(1+L171/100)</f>
        <v>0</v>
      </c>
      <c r="N171" s="167">
        <v>3.6800000000000001E-3</v>
      </c>
      <c r="O171" s="167">
        <f>ROUND(E171*N171,2)</f>
        <v>0.04</v>
      </c>
      <c r="P171" s="167">
        <v>0</v>
      </c>
      <c r="Q171" s="167">
        <f>ROUND(E171*P171,2)</f>
        <v>0</v>
      </c>
      <c r="R171" s="167"/>
      <c r="S171" s="167" t="s">
        <v>137</v>
      </c>
      <c r="T171" s="167" t="s">
        <v>224</v>
      </c>
      <c r="U171" s="167">
        <v>0.38500000000000001</v>
      </c>
      <c r="V171" s="167">
        <f>ROUND(E171*U171,2)</f>
        <v>3.97</v>
      </c>
      <c r="W171" s="167"/>
      <c r="X171" s="167" t="s">
        <v>138</v>
      </c>
      <c r="Y171" s="162"/>
      <c r="Z171" s="162"/>
      <c r="AA171" s="162"/>
      <c r="AB171" s="162"/>
      <c r="AC171" s="162"/>
      <c r="AD171" s="162"/>
      <c r="AE171" s="162"/>
      <c r="AF171" s="162"/>
      <c r="AG171" s="162" t="s">
        <v>139</v>
      </c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outlineLevel="1" x14ac:dyDescent="0.25">
      <c r="A172" s="165"/>
      <c r="B172" s="166"/>
      <c r="C172" s="193" t="s">
        <v>167</v>
      </c>
      <c r="D172" s="168"/>
      <c r="E172" s="169">
        <v>4.32</v>
      </c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2"/>
      <c r="Z172" s="162"/>
      <c r="AA172" s="162"/>
      <c r="AB172" s="162"/>
      <c r="AC172" s="162"/>
      <c r="AD172" s="162"/>
      <c r="AE172" s="162"/>
      <c r="AF172" s="162"/>
      <c r="AG172" s="162" t="s">
        <v>141</v>
      </c>
      <c r="AH172" s="162">
        <v>0</v>
      </c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</row>
    <row r="173" spans="1:60" outlineLevel="1" x14ac:dyDescent="0.25">
      <c r="A173" s="165"/>
      <c r="B173" s="166"/>
      <c r="C173" s="193" t="s">
        <v>306</v>
      </c>
      <c r="D173" s="168"/>
      <c r="E173" s="169">
        <v>6</v>
      </c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2"/>
      <c r="Z173" s="162"/>
      <c r="AA173" s="162"/>
      <c r="AB173" s="162"/>
      <c r="AC173" s="162"/>
      <c r="AD173" s="162"/>
      <c r="AE173" s="162"/>
      <c r="AF173" s="162"/>
      <c r="AG173" s="162" t="s">
        <v>141</v>
      </c>
      <c r="AH173" s="162">
        <v>0</v>
      </c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outlineLevel="1" x14ac:dyDescent="0.25">
      <c r="A174" s="179">
        <v>46</v>
      </c>
      <c r="B174" s="180" t="s">
        <v>307</v>
      </c>
      <c r="C174" s="192" t="s">
        <v>308</v>
      </c>
      <c r="D174" s="181" t="s">
        <v>158</v>
      </c>
      <c r="E174" s="182">
        <v>10.3</v>
      </c>
      <c r="F174" s="183"/>
      <c r="G174" s="184">
        <f>ROUND(E174*F174,2)</f>
        <v>0</v>
      </c>
      <c r="H174" s="167">
        <v>87.44</v>
      </c>
      <c r="I174" s="167">
        <f>ROUND(E174*H174,2)</f>
        <v>900.63</v>
      </c>
      <c r="J174" s="167">
        <v>58.06</v>
      </c>
      <c r="K174" s="167">
        <f>ROUND(E174*J174,2)</f>
        <v>598.02</v>
      </c>
      <c r="L174" s="167">
        <v>21</v>
      </c>
      <c r="M174" s="167">
        <f>G174*(1+L174/100)</f>
        <v>0</v>
      </c>
      <c r="N174" s="167">
        <v>3.2000000000000003E-4</v>
      </c>
      <c r="O174" s="167">
        <f>ROUND(E174*N174,2)</f>
        <v>0</v>
      </c>
      <c r="P174" s="167">
        <v>0</v>
      </c>
      <c r="Q174" s="167">
        <f>ROUND(E174*P174,2)</f>
        <v>0</v>
      </c>
      <c r="R174" s="167"/>
      <c r="S174" s="167" t="s">
        <v>137</v>
      </c>
      <c r="T174" s="167" t="s">
        <v>224</v>
      </c>
      <c r="U174" s="167">
        <v>0.11</v>
      </c>
      <c r="V174" s="167">
        <f>ROUND(E174*U174,2)</f>
        <v>1.1299999999999999</v>
      </c>
      <c r="W174" s="167"/>
      <c r="X174" s="167" t="s">
        <v>138</v>
      </c>
      <c r="Y174" s="162"/>
      <c r="Z174" s="162"/>
      <c r="AA174" s="162"/>
      <c r="AB174" s="162"/>
      <c r="AC174" s="162"/>
      <c r="AD174" s="162"/>
      <c r="AE174" s="162"/>
      <c r="AF174" s="162"/>
      <c r="AG174" s="162" t="s">
        <v>139</v>
      </c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</row>
    <row r="175" spans="1:60" outlineLevel="1" x14ac:dyDescent="0.25">
      <c r="A175" s="165"/>
      <c r="B175" s="166"/>
      <c r="C175" s="193" t="s">
        <v>309</v>
      </c>
      <c r="D175" s="168"/>
      <c r="E175" s="169">
        <v>7.7</v>
      </c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2"/>
      <c r="Z175" s="162"/>
      <c r="AA175" s="162"/>
      <c r="AB175" s="162"/>
      <c r="AC175" s="162"/>
      <c r="AD175" s="162"/>
      <c r="AE175" s="162"/>
      <c r="AF175" s="162"/>
      <c r="AG175" s="162" t="s">
        <v>141</v>
      </c>
      <c r="AH175" s="162">
        <v>0</v>
      </c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outlineLevel="1" x14ac:dyDescent="0.25">
      <c r="A176" s="165"/>
      <c r="B176" s="166"/>
      <c r="C176" s="193" t="s">
        <v>310</v>
      </c>
      <c r="D176" s="168"/>
      <c r="E176" s="169">
        <v>1.4</v>
      </c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2"/>
      <c r="Z176" s="162"/>
      <c r="AA176" s="162"/>
      <c r="AB176" s="162"/>
      <c r="AC176" s="162"/>
      <c r="AD176" s="162"/>
      <c r="AE176" s="162"/>
      <c r="AF176" s="162"/>
      <c r="AG176" s="162" t="s">
        <v>141</v>
      </c>
      <c r="AH176" s="162">
        <v>0</v>
      </c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 x14ac:dyDescent="0.25">
      <c r="A177" s="165"/>
      <c r="B177" s="166"/>
      <c r="C177" s="193" t="s">
        <v>311</v>
      </c>
      <c r="D177" s="168"/>
      <c r="E177" s="169">
        <v>1.2</v>
      </c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2"/>
      <c r="Z177" s="162"/>
      <c r="AA177" s="162"/>
      <c r="AB177" s="162"/>
      <c r="AC177" s="162"/>
      <c r="AD177" s="162"/>
      <c r="AE177" s="162"/>
      <c r="AF177" s="162"/>
      <c r="AG177" s="162" t="s">
        <v>141</v>
      </c>
      <c r="AH177" s="162">
        <v>0</v>
      </c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outlineLevel="1" x14ac:dyDescent="0.25">
      <c r="A178" s="179">
        <v>47</v>
      </c>
      <c r="B178" s="180" t="s">
        <v>312</v>
      </c>
      <c r="C178" s="192" t="s">
        <v>313</v>
      </c>
      <c r="D178" s="181" t="s">
        <v>154</v>
      </c>
      <c r="E178" s="182">
        <v>20.16</v>
      </c>
      <c r="F178" s="183"/>
      <c r="G178" s="184">
        <f>ROUND(E178*F178,2)</f>
        <v>0</v>
      </c>
      <c r="H178" s="167">
        <v>0</v>
      </c>
      <c r="I178" s="167">
        <f>ROUND(E178*H178,2)</f>
        <v>0</v>
      </c>
      <c r="J178" s="167">
        <v>86</v>
      </c>
      <c r="K178" s="167">
        <f>ROUND(E178*J178,2)</f>
        <v>1733.76</v>
      </c>
      <c r="L178" s="167">
        <v>21</v>
      </c>
      <c r="M178" s="167">
        <f>G178*(1+L178/100)</f>
        <v>0</v>
      </c>
      <c r="N178" s="167">
        <v>0</v>
      </c>
      <c r="O178" s="167">
        <f>ROUND(E178*N178,2)</f>
        <v>0</v>
      </c>
      <c r="P178" s="167">
        <v>0</v>
      </c>
      <c r="Q178" s="167">
        <f>ROUND(E178*P178,2)</f>
        <v>0</v>
      </c>
      <c r="R178" s="167"/>
      <c r="S178" s="167" t="s">
        <v>137</v>
      </c>
      <c r="T178" s="167" t="s">
        <v>224</v>
      </c>
      <c r="U178" s="167">
        <v>0.08</v>
      </c>
      <c r="V178" s="167">
        <f>ROUND(E178*U178,2)</f>
        <v>1.61</v>
      </c>
      <c r="W178" s="167"/>
      <c r="X178" s="167" t="s">
        <v>138</v>
      </c>
      <c r="Y178" s="162"/>
      <c r="Z178" s="162"/>
      <c r="AA178" s="162"/>
      <c r="AB178" s="162"/>
      <c r="AC178" s="162"/>
      <c r="AD178" s="162"/>
      <c r="AE178" s="162"/>
      <c r="AF178" s="162"/>
      <c r="AG178" s="162" t="s">
        <v>139</v>
      </c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outlineLevel="1" x14ac:dyDescent="0.25">
      <c r="A179" s="165"/>
      <c r="B179" s="166"/>
      <c r="C179" s="193" t="s">
        <v>314</v>
      </c>
      <c r="D179" s="168"/>
      <c r="E179" s="169">
        <v>2.52</v>
      </c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2"/>
      <c r="Z179" s="162"/>
      <c r="AA179" s="162"/>
      <c r="AB179" s="162"/>
      <c r="AC179" s="162"/>
      <c r="AD179" s="162"/>
      <c r="AE179" s="162"/>
      <c r="AF179" s="162"/>
      <c r="AG179" s="162" t="s">
        <v>141</v>
      </c>
      <c r="AH179" s="162">
        <v>0</v>
      </c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</row>
    <row r="180" spans="1:60" outlineLevel="1" x14ac:dyDescent="0.25">
      <c r="A180" s="165"/>
      <c r="B180" s="166"/>
      <c r="C180" s="193" t="s">
        <v>250</v>
      </c>
      <c r="D180" s="168"/>
      <c r="E180" s="169">
        <v>11.7</v>
      </c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2"/>
      <c r="Z180" s="162"/>
      <c r="AA180" s="162"/>
      <c r="AB180" s="162"/>
      <c r="AC180" s="162"/>
      <c r="AD180" s="162"/>
      <c r="AE180" s="162"/>
      <c r="AF180" s="162"/>
      <c r="AG180" s="162" t="s">
        <v>141</v>
      </c>
      <c r="AH180" s="162">
        <v>0</v>
      </c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outlineLevel="1" x14ac:dyDescent="0.25">
      <c r="A181" s="165"/>
      <c r="B181" s="166"/>
      <c r="C181" s="193" t="s">
        <v>200</v>
      </c>
      <c r="D181" s="168"/>
      <c r="E181" s="169">
        <v>1.62</v>
      </c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2"/>
      <c r="Z181" s="162"/>
      <c r="AA181" s="162"/>
      <c r="AB181" s="162"/>
      <c r="AC181" s="162"/>
      <c r="AD181" s="162"/>
      <c r="AE181" s="162"/>
      <c r="AF181" s="162"/>
      <c r="AG181" s="162" t="s">
        <v>141</v>
      </c>
      <c r="AH181" s="162">
        <v>0</v>
      </c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outlineLevel="1" x14ac:dyDescent="0.25">
      <c r="A182" s="165"/>
      <c r="B182" s="166"/>
      <c r="C182" s="193" t="s">
        <v>167</v>
      </c>
      <c r="D182" s="168"/>
      <c r="E182" s="169">
        <v>4.32</v>
      </c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2"/>
      <c r="Z182" s="162"/>
      <c r="AA182" s="162"/>
      <c r="AB182" s="162"/>
      <c r="AC182" s="162"/>
      <c r="AD182" s="162"/>
      <c r="AE182" s="162"/>
      <c r="AF182" s="162"/>
      <c r="AG182" s="162" t="s">
        <v>141</v>
      </c>
      <c r="AH182" s="162">
        <v>0</v>
      </c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</row>
    <row r="183" spans="1:60" outlineLevel="1" x14ac:dyDescent="0.25">
      <c r="A183" s="185">
        <v>48</v>
      </c>
      <c r="B183" s="186" t="s">
        <v>315</v>
      </c>
      <c r="C183" s="194" t="s">
        <v>316</v>
      </c>
      <c r="D183" s="187" t="s">
        <v>0</v>
      </c>
      <c r="E183" s="188">
        <v>85.265699999999995</v>
      </c>
      <c r="F183" s="189"/>
      <c r="G183" s="190">
        <f>ROUND(E183*F183,2)</f>
        <v>0</v>
      </c>
      <c r="H183" s="167">
        <v>0</v>
      </c>
      <c r="I183" s="167">
        <f>ROUND(E183*H183,2)</f>
        <v>0</v>
      </c>
      <c r="J183" s="167">
        <v>3.85</v>
      </c>
      <c r="K183" s="167">
        <f>ROUND(E183*J183,2)</f>
        <v>328.27</v>
      </c>
      <c r="L183" s="167">
        <v>21</v>
      </c>
      <c r="M183" s="167">
        <f>G183*(1+L183/100)</f>
        <v>0</v>
      </c>
      <c r="N183" s="167">
        <v>0</v>
      </c>
      <c r="O183" s="167">
        <f>ROUND(E183*N183,2)</f>
        <v>0</v>
      </c>
      <c r="P183" s="167">
        <v>0</v>
      </c>
      <c r="Q183" s="167">
        <f>ROUND(E183*P183,2)</f>
        <v>0</v>
      </c>
      <c r="R183" s="167"/>
      <c r="S183" s="167" t="s">
        <v>137</v>
      </c>
      <c r="T183" s="167" t="s">
        <v>137</v>
      </c>
      <c r="U183" s="167">
        <v>0</v>
      </c>
      <c r="V183" s="167">
        <f>ROUND(E183*U183,2)</f>
        <v>0</v>
      </c>
      <c r="W183" s="167"/>
      <c r="X183" s="167" t="s">
        <v>302</v>
      </c>
      <c r="Y183" s="162"/>
      <c r="Z183" s="162"/>
      <c r="AA183" s="162"/>
      <c r="AB183" s="162"/>
      <c r="AC183" s="162"/>
      <c r="AD183" s="162"/>
      <c r="AE183" s="162"/>
      <c r="AF183" s="162"/>
      <c r="AG183" s="162" t="s">
        <v>303</v>
      </c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 x14ac:dyDescent="0.25">
      <c r="A184" s="173" t="s">
        <v>132</v>
      </c>
      <c r="B184" s="174" t="s">
        <v>62</v>
      </c>
      <c r="C184" s="191" t="s">
        <v>63</v>
      </c>
      <c r="D184" s="175"/>
      <c r="E184" s="176"/>
      <c r="F184" s="177"/>
      <c r="G184" s="178">
        <f>SUMIF(AG185:AG185,"&lt;&gt;NOR",G185:G185)</f>
        <v>0</v>
      </c>
      <c r="H184" s="172"/>
      <c r="I184" s="172">
        <f>SUM(I185:I185)</f>
        <v>0</v>
      </c>
      <c r="J184" s="172"/>
      <c r="K184" s="172">
        <f>SUM(K185:K185)</f>
        <v>1000</v>
      </c>
      <c r="L184" s="172"/>
      <c r="M184" s="172">
        <f>SUM(M185:M185)</f>
        <v>0</v>
      </c>
      <c r="N184" s="172"/>
      <c r="O184" s="172">
        <f>SUM(O185:O185)</f>
        <v>0</v>
      </c>
      <c r="P184" s="172"/>
      <c r="Q184" s="172">
        <f>SUM(Q185:Q185)</f>
        <v>0</v>
      </c>
      <c r="R184" s="172"/>
      <c r="S184" s="172"/>
      <c r="T184" s="172"/>
      <c r="U184" s="172"/>
      <c r="V184" s="172">
        <f>SUM(V185:V185)</f>
        <v>0.16</v>
      </c>
      <c r="W184" s="172"/>
      <c r="X184" s="172"/>
      <c r="AG184" t="s">
        <v>133</v>
      </c>
    </row>
    <row r="185" spans="1:60" outlineLevel="1" x14ac:dyDescent="0.25">
      <c r="A185" s="185">
        <v>49</v>
      </c>
      <c r="B185" s="186" t="s">
        <v>317</v>
      </c>
      <c r="C185" s="194" t="s">
        <v>318</v>
      </c>
      <c r="D185" s="187" t="s">
        <v>319</v>
      </c>
      <c r="E185" s="188">
        <v>1</v>
      </c>
      <c r="F185" s="189"/>
      <c r="G185" s="190">
        <f>ROUND(E185*F185,2)</f>
        <v>0</v>
      </c>
      <c r="H185" s="167">
        <v>0</v>
      </c>
      <c r="I185" s="167">
        <f>ROUND(E185*H185,2)</f>
        <v>0</v>
      </c>
      <c r="J185" s="167">
        <v>1000</v>
      </c>
      <c r="K185" s="167">
        <f>ROUND(E185*J185,2)</f>
        <v>1000</v>
      </c>
      <c r="L185" s="167">
        <v>21</v>
      </c>
      <c r="M185" s="167">
        <f>G185*(1+L185/100)</f>
        <v>0</v>
      </c>
      <c r="N185" s="167">
        <v>0</v>
      </c>
      <c r="O185" s="167">
        <f>ROUND(E185*N185,2)</f>
        <v>0</v>
      </c>
      <c r="P185" s="167">
        <v>0</v>
      </c>
      <c r="Q185" s="167">
        <f>ROUND(E185*P185,2)</f>
        <v>0</v>
      </c>
      <c r="R185" s="167"/>
      <c r="S185" s="167" t="s">
        <v>241</v>
      </c>
      <c r="T185" s="167" t="s">
        <v>224</v>
      </c>
      <c r="U185" s="167">
        <v>0.157</v>
      </c>
      <c r="V185" s="167">
        <f>ROUND(E185*U185,2)</f>
        <v>0.16</v>
      </c>
      <c r="W185" s="167"/>
      <c r="X185" s="167" t="s">
        <v>138</v>
      </c>
      <c r="Y185" s="162"/>
      <c r="Z185" s="162"/>
      <c r="AA185" s="162"/>
      <c r="AB185" s="162"/>
      <c r="AC185" s="162"/>
      <c r="AD185" s="162"/>
      <c r="AE185" s="162"/>
      <c r="AF185" s="162"/>
      <c r="AG185" s="162" t="s">
        <v>139</v>
      </c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x14ac:dyDescent="0.25">
      <c r="A186" s="173" t="s">
        <v>132</v>
      </c>
      <c r="B186" s="174" t="s">
        <v>64</v>
      </c>
      <c r="C186" s="191" t="s">
        <v>65</v>
      </c>
      <c r="D186" s="175"/>
      <c r="E186" s="176"/>
      <c r="F186" s="177"/>
      <c r="G186" s="178">
        <f>SUMIF(AG187:AG193,"&lt;&gt;NOR",G187:G193)</f>
        <v>0</v>
      </c>
      <c r="H186" s="172"/>
      <c r="I186" s="172">
        <f>SUM(I187:I193)</f>
        <v>1294.3699999999999</v>
      </c>
      <c r="J186" s="172"/>
      <c r="K186" s="172">
        <f>SUM(K187:K193)</f>
        <v>4562.3599999999997</v>
      </c>
      <c r="L186" s="172"/>
      <c r="M186" s="172">
        <f>SUM(M187:M193)</f>
        <v>0</v>
      </c>
      <c r="N186" s="172"/>
      <c r="O186" s="172">
        <f>SUM(O187:O193)</f>
        <v>0</v>
      </c>
      <c r="P186" s="172"/>
      <c r="Q186" s="172">
        <f>SUM(Q187:Q193)</f>
        <v>0</v>
      </c>
      <c r="R186" s="172"/>
      <c r="S186" s="172"/>
      <c r="T186" s="172"/>
      <c r="U186" s="172"/>
      <c r="V186" s="172">
        <f>SUM(V187:V193)</f>
        <v>5.2700000000000005</v>
      </c>
      <c r="W186" s="172"/>
      <c r="X186" s="172"/>
      <c r="AG186" t="s">
        <v>133</v>
      </c>
    </row>
    <row r="187" spans="1:60" outlineLevel="1" x14ac:dyDescent="0.25">
      <c r="A187" s="185">
        <v>50</v>
      </c>
      <c r="B187" s="186" t="s">
        <v>320</v>
      </c>
      <c r="C187" s="194" t="s">
        <v>321</v>
      </c>
      <c r="D187" s="187" t="s">
        <v>158</v>
      </c>
      <c r="E187" s="188">
        <v>7</v>
      </c>
      <c r="F187" s="189"/>
      <c r="G187" s="190">
        <f>ROUND(E187*F187,2)</f>
        <v>0</v>
      </c>
      <c r="H187" s="167">
        <v>184.91</v>
      </c>
      <c r="I187" s="167">
        <f>ROUND(E187*H187,2)</f>
        <v>1294.3699999999999</v>
      </c>
      <c r="J187" s="167">
        <v>266.08999999999997</v>
      </c>
      <c r="K187" s="167">
        <f>ROUND(E187*J187,2)</f>
        <v>1862.63</v>
      </c>
      <c r="L187" s="167">
        <v>21</v>
      </c>
      <c r="M187" s="167">
        <f>G187*(1+L187/100)</f>
        <v>0</v>
      </c>
      <c r="N187" s="167">
        <v>5.1999999999999995E-4</v>
      </c>
      <c r="O187" s="167">
        <f>ROUND(E187*N187,2)</f>
        <v>0</v>
      </c>
      <c r="P187" s="167">
        <v>0</v>
      </c>
      <c r="Q187" s="167">
        <f>ROUND(E187*P187,2)</f>
        <v>0</v>
      </c>
      <c r="R187" s="167"/>
      <c r="S187" s="167" t="s">
        <v>137</v>
      </c>
      <c r="T187" s="167" t="s">
        <v>137</v>
      </c>
      <c r="U187" s="167">
        <v>0.52900000000000003</v>
      </c>
      <c r="V187" s="167">
        <f>ROUND(E187*U187,2)</f>
        <v>3.7</v>
      </c>
      <c r="W187" s="167"/>
      <c r="X187" s="167" t="s">
        <v>138</v>
      </c>
      <c r="Y187" s="162"/>
      <c r="Z187" s="162"/>
      <c r="AA187" s="162"/>
      <c r="AB187" s="162"/>
      <c r="AC187" s="162"/>
      <c r="AD187" s="162"/>
      <c r="AE187" s="162"/>
      <c r="AF187" s="162"/>
      <c r="AG187" s="162" t="s">
        <v>139</v>
      </c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outlineLevel="1" x14ac:dyDescent="0.25">
      <c r="A188" s="185">
        <v>51</v>
      </c>
      <c r="B188" s="186" t="s">
        <v>322</v>
      </c>
      <c r="C188" s="194" t="s">
        <v>323</v>
      </c>
      <c r="D188" s="187" t="s">
        <v>151</v>
      </c>
      <c r="E188" s="188">
        <v>1</v>
      </c>
      <c r="F188" s="189"/>
      <c r="G188" s="190">
        <f>ROUND(E188*F188,2)</f>
        <v>0</v>
      </c>
      <c r="H188" s="167">
        <v>0</v>
      </c>
      <c r="I188" s="167">
        <f>ROUND(E188*H188,2)</f>
        <v>0</v>
      </c>
      <c r="J188" s="167">
        <v>79.2</v>
      </c>
      <c r="K188" s="167">
        <f>ROUND(E188*J188,2)</f>
        <v>79.2</v>
      </c>
      <c r="L188" s="167">
        <v>21</v>
      </c>
      <c r="M188" s="167">
        <f>G188*(1+L188/100)</f>
        <v>0</v>
      </c>
      <c r="N188" s="167">
        <v>0</v>
      </c>
      <c r="O188" s="167">
        <f>ROUND(E188*N188,2)</f>
        <v>0</v>
      </c>
      <c r="P188" s="167">
        <v>0</v>
      </c>
      <c r="Q188" s="167">
        <f>ROUND(E188*P188,2)</f>
        <v>0</v>
      </c>
      <c r="R188" s="167"/>
      <c r="S188" s="167" t="s">
        <v>137</v>
      </c>
      <c r="T188" s="167" t="s">
        <v>137</v>
      </c>
      <c r="U188" s="167">
        <v>0.157</v>
      </c>
      <c r="V188" s="167">
        <f>ROUND(E188*U188,2)</f>
        <v>0.16</v>
      </c>
      <c r="W188" s="167"/>
      <c r="X188" s="167" t="s">
        <v>138</v>
      </c>
      <c r="Y188" s="162"/>
      <c r="Z188" s="162"/>
      <c r="AA188" s="162"/>
      <c r="AB188" s="162"/>
      <c r="AC188" s="162"/>
      <c r="AD188" s="162"/>
      <c r="AE188" s="162"/>
      <c r="AF188" s="162"/>
      <c r="AG188" s="162" t="s">
        <v>139</v>
      </c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</row>
    <row r="189" spans="1:60" outlineLevel="1" x14ac:dyDescent="0.25">
      <c r="A189" s="185">
        <v>52</v>
      </c>
      <c r="B189" s="186" t="s">
        <v>324</v>
      </c>
      <c r="C189" s="194" t="s">
        <v>325</v>
      </c>
      <c r="D189" s="187" t="s">
        <v>151</v>
      </c>
      <c r="E189" s="188">
        <v>4</v>
      </c>
      <c r="F189" s="189"/>
      <c r="G189" s="190">
        <f>ROUND(E189*F189,2)</f>
        <v>0</v>
      </c>
      <c r="H189" s="167">
        <v>0</v>
      </c>
      <c r="I189" s="167">
        <f>ROUND(E189*H189,2)</f>
        <v>0</v>
      </c>
      <c r="J189" s="167">
        <v>87.7</v>
      </c>
      <c r="K189" s="167">
        <f>ROUND(E189*J189,2)</f>
        <v>350.8</v>
      </c>
      <c r="L189" s="167">
        <v>21</v>
      </c>
      <c r="M189" s="167">
        <f>G189*(1+L189/100)</f>
        <v>0</v>
      </c>
      <c r="N189" s="167">
        <v>0</v>
      </c>
      <c r="O189" s="167">
        <f>ROUND(E189*N189,2)</f>
        <v>0</v>
      </c>
      <c r="P189" s="167">
        <v>0</v>
      </c>
      <c r="Q189" s="167">
        <f>ROUND(E189*P189,2)</f>
        <v>0</v>
      </c>
      <c r="R189" s="167"/>
      <c r="S189" s="167" t="s">
        <v>137</v>
      </c>
      <c r="T189" s="167" t="s">
        <v>137</v>
      </c>
      <c r="U189" s="167">
        <v>0.17399999999999999</v>
      </c>
      <c r="V189" s="167">
        <f>ROUND(E189*U189,2)</f>
        <v>0.7</v>
      </c>
      <c r="W189" s="167"/>
      <c r="X189" s="167" t="s">
        <v>138</v>
      </c>
      <c r="Y189" s="162"/>
      <c r="Z189" s="162"/>
      <c r="AA189" s="162"/>
      <c r="AB189" s="162"/>
      <c r="AC189" s="162"/>
      <c r="AD189" s="162"/>
      <c r="AE189" s="162"/>
      <c r="AF189" s="162"/>
      <c r="AG189" s="162" t="s">
        <v>139</v>
      </c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</row>
    <row r="190" spans="1:60" outlineLevel="1" x14ac:dyDescent="0.25">
      <c r="A190" s="185">
        <v>53</v>
      </c>
      <c r="B190" s="186" t="s">
        <v>326</v>
      </c>
      <c r="C190" s="194" t="s">
        <v>327</v>
      </c>
      <c r="D190" s="187" t="s">
        <v>151</v>
      </c>
      <c r="E190" s="188">
        <v>1</v>
      </c>
      <c r="F190" s="189"/>
      <c r="G190" s="190">
        <f>ROUND(E190*F190,2)</f>
        <v>0</v>
      </c>
      <c r="H190" s="167">
        <v>0</v>
      </c>
      <c r="I190" s="167">
        <f>ROUND(E190*H190,2)</f>
        <v>0</v>
      </c>
      <c r="J190" s="167">
        <v>130.5</v>
      </c>
      <c r="K190" s="167">
        <f>ROUND(E190*J190,2)</f>
        <v>130.5</v>
      </c>
      <c r="L190" s="167">
        <v>21</v>
      </c>
      <c r="M190" s="167">
        <f>G190*(1+L190/100)</f>
        <v>0</v>
      </c>
      <c r="N190" s="167">
        <v>0</v>
      </c>
      <c r="O190" s="167">
        <f>ROUND(E190*N190,2)</f>
        <v>0</v>
      </c>
      <c r="P190" s="167">
        <v>0</v>
      </c>
      <c r="Q190" s="167">
        <f>ROUND(E190*P190,2)</f>
        <v>0</v>
      </c>
      <c r="R190" s="167"/>
      <c r="S190" s="167" t="s">
        <v>137</v>
      </c>
      <c r="T190" s="167" t="s">
        <v>137</v>
      </c>
      <c r="U190" s="167">
        <v>0.25900000000000001</v>
      </c>
      <c r="V190" s="167">
        <f>ROUND(E190*U190,2)</f>
        <v>0.26</v>
      </c>
      <c r="W190" s="167"/>
      <c r="X190" s="167" t="s">
        <v>138</v>
      </c>
      <c r="Y190" s="162"/>
      <c r="Z190" s="162"/>
      <c r="AA190" s="162"/>
      <c r="AB190" s="162"/>
      <c r="AC190" s="162"/>
      <c r="AD190" s="162"/>
      <c r="AE190" s="162"/>
      <c r="AF190" s="162"/>
      <c r="AG190" s="162" t="s">
        <v>139</v>
      </c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 outlineLevel="1" x14ac:dyDescent="0.25">
      <c r="A191" s="185">
        <v>54</v>
      </c>
      <c r="B191" s="186" t="s">
        <v>328</v>
      </c>
      <c r="C191" s="194" t="s">
        <v>329</v>
      </c>
      <c r="D191" s="187" t="s">
        <v>151</v>
      </c>
      <c r="E191" s="188">
        <v>1</v>
      </c>
      <c r="F191" s="189"/>
      <c r="G191" s="190">
        <f>ROUND(E191*F191,2)</f>
        <v>0</v>
      </c>
      <c r="H191" s="167">
        <v>0</v>
      </c>
      <c r="I191" s="167">
        <f>ROUND(E191*H191,2)</f>
        <v>0</v>
      </c>
      <c r="J191" s="167">
        <v>238.5</v>
      </c>
      <c r="K191" s="167">
        <f>ROUND(E191*J191,2)</f>
        <v>238.5</v>
      </c>
      <c r="L191" s="167">
        <v>21</v>
      </c>
      <c r="M191" s="167">
        <f>G191*(1+L191/100)</f>
        <v>0</v>
      </c>
      <c r="N191" s="167">
        <v>0</v>
      </c>
      <c r="O191" s="167">
        <f>ROUND(E191*N191,2)</f>
        <v>0</v>
      </c>
      <c r="P191" s="167">
        <v>0</v>
      </c>
      <c r="Q191" s="167">
        <f>ROUND(E191*P191,2)</f>
        <v>0</v>
      </c>
      <c r="R191" s="167"/>
      <c r="S191" s="167" t="s">
        <v>137</v>
      </c>
      <c r="T191" s="167" t="s">
        <v>190</v>
      </c>
      <c r="U191" s="167">
        <v>0.45</v>
      </c>
      <c r="V191" s="167">
        <f>ROUND(E191*U191,2)</f>
        <v>0.45</v>
      </c>
      <c r="W191" s="167"/>
      <c r="X191" s="167" t="s">
        <v>138</v>
      </c>
      <c r="Y191" s="162"/>
      <c r="Z191" s="162"/>
      <c r="AA191" s="162"/>
      <c r="AB191" s="162"/>
      <c r="AC191" s="162"/>
      <c r="AD191" s="162"/>
      <c r="AE191" s="162"/>
      <c r="AF191" s="162"/>
      <c r="AG191" s="162" t="s">
        <v>139</v>
      </c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</row>
    <row r="192" spans="1:60" outlineLevel="1" x14ac:dyDescent="0.25">
      <c r="A192" s="185">
        <v>55</v>
      </c>
      <c r="B192" s="186" t="s">
        <v>330</v>
      </c>
      <c r="C192" s="194" t="s">
        <v>331</v>
      </c>
      <c r="D192" s="187" t="s">
        <v>332</v>
      </c>
      <c r="E192" s="188">
        <v>4</v>
      </c>
      <c r="F192" s="189"/>
      <c r="G192" s="190">
        <f>ROUND(E192*F192,2)</f>
        <v>0</v>
      </c>
      <c r="H192" s="167">
        <v>0</v>
      </c>
      <c r="I192" s="167">
        <f>ROUND(E192*H192,2)</f>
        <v>0</v>
      </c>
      <c r="J192" s="167">
        <v>450</v>
      </c>
      <c r="K192" s="167">
        <f>ROUND(E192*J192,2)</f>
        <v>1800</v>
      </c>
      <c r="L192" s="167">
        <v>21</v>
      </c>
      <c r="M192" s="167">
        <f>G192*(1+L192/100)</f>
        <v>0</v>
      </c>
      <c r="N192" s="167">
        <v>0</v>
      </c>
      <c r="O192" s="167">
        <f>ROUND(E192*N192,2)</f>
        <v>0</v>
      </c>
      <c r="P192" s="167">
        <v>0</v>
      </c>
      <c r="Q192" s="167">
        <f>ROUND(E192*P192,2)</f>
        <v>0</v>
      </c>
      <c r="R192" s="167"/>
      <c r="S192" s="167" t="s">
        <v>241</v>
      </c>
      <c r="T192" s="167" t="s">
        <v>224</v>
      </c>
      <c r="U192" s="167">
        <v>0</v>
      </c>
      <c r="V192" s="167">
        <f>ROUND(E192*U192,2)</f>
        <v>0</v>
      </c>
      <c r="W192" s="167"/>
      <c r="X192" s="167" t="s">
        <v>138</v>
      </c>
      <c r="Y192" s="162"/>
      <c r="Z192" s="162"/>
      <c r="AA192" s="162"/>
      <c r="AB192" s="162"/>
      <c r="AC192" s="162"/>
      <c r="AD192" s="162"/>
      <c r="AE192" s="162"/>
      <c r="AF192" s="162"/>
      <c r="AG192" s="162" t="s">
        <v>139</v>
      </c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 x14ac:dyDescent="0.25">
      <c r="A193" s="185">
        <v>56</v>
      </c>
      <c r="B193" s="186" t="s">
        <v>333</v>
      </c>
      <c r="C193" s="194" t="s">
        <v>334</v>
      </c>
      <c r="D193" s="187" t="s">
        <v>0</v>
      </c>
      <c r="E193" s="188">
        <v>57.56</v>
      </c>
      <c r="F193" s="189"/>
      <c r="G193" s="190">
        <f>ROUND(E193*F193,2)</f>
        <v>0</v>
      </c>
      <c r="H193" s="167">
        <v>0</v>
      </c>
      <c r="I193" s="167">
        <f>ROUND(E193*H193,2)</f>
        <v>0</v>
      </c>
      <c r="J193" s="167">
        <v>1.75</v>
      </c>
      <c r="K193" s="167">
        <f>ROUND(E193*J193,2)</f>
        <v>100.73</v>
      </c>
      <c r="L193" s="167">
        <v>21</v>
      </c>
      <c r="M193" s="167">
        <f>G193*(1+L193/100)</f>
        <v>0</v>
      </c>
      <c r="N193" s="167">
        <v>0</v>
      </c>
      <c r="O193" s="167">
        <f>ROUND(E193*N193,2)</f>
        <v>0</v>
      </c>
      <c r="P193" s="167">
        <v>0</v>
      </c>
      <c r="Q193" s="167">
        <f>ROUND(E193*P193,2)</f>
        <v>0</v>
      </c>
      <c r="R193" s="167"/>
      <c r="S193" s="167" t="s">
        <v>137</v>
      </c>
      <c r="T193" s="167" t="s">
        <v>137</v>
      </c>
      <c r="U193" s="167">
        <v>0</v>
      </c>
      <c r="V193" s="167">
        <f>ROUND(E193*U193,2)</f>
        <v>0</v>
      </c>
      <c r="W193" s="167"/>
      <c r="X193" s="167" t="s">
        <v>302</v>
      </c>
      <c r="Y193" s="162"/>
      <c r="Z193" s="162"/>
      <c r="AA193" s="162"/>
      <c r="AB193" s="162"/>
      <c r="AC193" s="162"/>
      <c r="AD193" s="162"/>
      <c r="AE193" s="162"/>
      <c r="AF193" s="162"/>
      <c r="AG193" s="162" t="s">
        <v>303</v>
      </c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x14ac:dyDescent="0.25">
      <c r="A194" s="173" t="s">
        <v>132</v>
      </c>
      <c r="B194" s="174" t="s">
        <v>66</v>
      </c>
      <c r="C194" s="191" t="s">
        <v>67</v>
      </c>
      <c r="D194" s="175"/>
      <c r="E194" s="176"/>
      <c r="F194" s="177"/>
      <c r="G194" s="178">
        <f>SUMIF(AG195:AG208,"&lt;&gt;NOR",G195:G208)</f>
        <v>0</v>
      </c>
      <c r="H194" s="172"/>
      <c r="I194" s="172">
        <f>SUM(I195:I208)</f>
        <v>4233.08</v>
      </c>
      <c r="J194" s="172"/>
      <c r="K194" s="172">
        <f>SUM(K195:K208)</f>
        <v>11974.609999999997</v>
      </c>
      <c r="L194" s="172"/>
      <c r="M194" s="172">
        <f>SUM(M195:M208)</f>
        <v>0</v>
      </c>
      <c r="N194" s="172"/>
      <c r="O194" s="172">
        <f>SUM(O195:O208)</f>
        <v>0.11</v>
      </c>
      <c r="P194" s="172"/>
      <c r="Q194" s="172">
        <f>SUM(Q195:Q208)</f>
        <v>0.02</v>
      </c>
      <c r="R194" s="172"/>
      <c r="S194" s="172"/>
      <c r="T194" s="172"/>
      <c r="U194" s="172"/>
      <c r="V194" s="172">
        <f>SUM(V195:V208)</f>
        <v>24.67</v>
      </c>
      <c r="W194" s="172"/>
      <c r="X194" s="172"/>
      <c r="AG194" t="s">
        <v>133</v>
      </c>
    </row>
    <row r="195" spans="1:60" outlineLevel="1" x14ac:dyDescent="0.25">
      <c r="A195" s="185">
        <v>57</v>
      </c>
      <c r="B195" s="186" t="s">
        <v>335</v>
      </c>
      <c r="C195" s="194" t="s">
        <v>336</v>
      </c>
      <c r="D195" s="187" t="s">
        <v>158</v>
      </c>
      <c r="E195" s="188">
        <v>28</v>
      </c>
      <c r="F195" s="189"/>
      <c r="G195" s="190">
        <f>ROUND(E195*F195,2)</f>
        <v>0</v>
      </c>
      <c r="H195" s="167">
        <v>78.180000000000007</v>
      </c>
      <c r="I195" s="167">
        <f>ROUND(E195*H195,2)</f>
        <v>2189.04</v>
      </c>
      <c r="J195" s="167">
        <v>257.82</v>
      </c>
      <c r="K195" s="167">
        <f>ROUND(E195*J195,2)</f>
        <v>7218.96</v>
      </c>
      <c r="L195" s="167">
        <v>21</v>
      </c>
      <c r="M195" s="167">
        <f>G195*(1+L195/100)</f>
        <v>0</v>
      </c>
      <c r="N195" s="167">
        <v>3.9899999999999996E-3</v>
      </c>
      <c r="O195" s="167">
        <f>ROUND(E195*N195,2)</f>
        <v>0.11</v>
      </c>
      <c r="P195" s="167">
        <v>0</v>
      </c>
      <c r="Q195" s="167">
        <f>ROUND(E195*P195,2)</f>
        <v>0</v>
      </c>
      <c r="R195" s="167"/>
      <c r="S195" s="167" t="s">
        <v>137</v>
      </c>
      <c r="T195" s="167" t="s">
        <v>137</v>
      </c>
      <c r="U195" s="167">
        <v>0.54290000000000005</v>
      </c>
      <c r="V195" s="167">
        <f>ROUND(E195*U195,2)</f>
        <v>15.2</v>
      </c>
      <c r="W195" s="167"/>
      <c r="X195" s="167" t="s">
        <v>138</v>
      </c>
      <c r="Y195" s="162"/>
      <c r="Z195" s="162"/>
      <c r="AA195" s="162"/>
      <c r="AB195" s="162"/>
      <c r="AC195" s="162"/>
      <c r="AD195" s="162"/>
      <c r="AE195" s="162"/>
      <c r="AF195" s="162"/>
      <c r="AG195" s="162" t="s">
        <v>139</v>
      </c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</row>
    <row r="196" spans="1:60" ht="20.399999999999999" outlineLevel="1" x14ac:dyDescent="0.25">
      <c r="A196" s="185">
        <v>58</v>
      </c>
      <c r="B196" s="186" t="s">
        <v>337</v>
      </c>
      <c r="C196" s="194" t="s">
        <v>338</v>
      </c>
      <c r="D196" s="187" t="s">
        <v>158</v>
      </c>
      <c r="E196" s="188">
        <v>28</v>
      </c>
      <c r="F196" s="189"/>
      <c r="G196" s="190">
        <f>ROUND(E196*F196,2)</f>
        <v>0</v>
      </c>
      <c r="H196" s="167">
        <v>27.39</v>
      </c>
      <c r="I196" s="167">
        <f>ROUND(E196*H196,2)</f>
        <v>766.92</v>
      </c>
      <c r="J196" s="167">
        <v>59.31</v>
      </c>
      <c r="K196" s="167">
        <f>ROUND(E196*J196,2)</f>
        <v>1660.68</v>
      </c>
      <c r="L196" s="167">
        <v>21</v>
      </c>
      <c r="M196" s="167">
        <f>G196*(1+L196/100)</f>
        <v>0</v>
      </c>
      <c r="N196" s="167">
        <v>4.0000000000000003E-5</v>
      </c>
      <c r="O196" s="167">
        <f>ROUND(E196*N196,2)</f>
        <v>0</v>
      </c>
      <c r="P196" s="167">
        <v>0</v>
      </c>
      <c r="Q196" s="167">
        <f>ROUND(E196*P196,2)</f>
        <v>0</v>
      </c>
      <c r="R196" s="167"/>
      <c r="S196" s="167" t="s">
        <v>137</v>
      </c>
      <c r="T196" s="167" t="s">
        <v>137</v>
      </c>
      <c r="U196" s="167">
        <v>0.129</v>
      </c>
      <c r="V196" s="167">
        <f>ROUND(E196*U196,2)</f>
        <v>3.61</v>
      </c>
      <c r="W196" s="167"/>
      <c r="X196" s="167" t="s">
        <v>138</v>
      </c>
      <c r="Y196" s="162"/>
      <c r="Z196" s="162"/>
      <c r="AA196" s="162"/>
      <c r="AB196" s="162"/>
      <c r="AC196" s="162"/>
      <c r="AD196" s="162"/>
      <c r="AE196" s="162"/>
      <c r="AF196" s="162"/>
      <c r="AG196" s="162" t="s">
        <v>139</v>
      </c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outlineLevel="1" x14ac:dyDescent="0.25">
      <c r="A197" s="185">
        <v>59</v>
      </c>
      <c r="B197" s="186" t="s">
        <v>339</v>
      </c>
      <c r="C197" s="194" t="s">
        <v>340</v>
      </c>
      <c r="D197" s="187" t="s">
        <v>151</v>
      </c>
      <c r="E197" s="188">
        <v>3</v>
      </c>
      <c r="F197" s="189"/>
      <c r="G197" s="190">
        <f>ROUND(E197*F197,2)</f>
        <v>0</v>
      </c>
      <c r="H197" s="167">
        <v>112.43</v>
      </c>
      <c r="I197" s="167">
        <f>ROUND(E197*H197,2)</f>
        <v>337.29</v>
      </c>
      <c r="J197" s="167">
        <v>118.57</v>
      </c>
      <c r="K197" s="167">
        <f>ROUND(E197*J197,2)</f>
        <v>355.71</v>
      </c>
      <c r="L197" s="167">
        <v>21</v>
      </c>
      <c r="M197" s="167">
        <f>G197*(1+L197/100)</f>
        <v>0</v>
      </c>
      <c r="N197" s="167">
        <v>6.3000000000000003E-4</v>
      </c>
      <c r="O197" s="167">
        <f>ROUND(E197*N197,2)</f>
        <v>0</v>
      </c>
      <c r="P197" s="167">
        <v>0</v>
      </c>
      <c r="Q197" s="167">
        <f>ROUND(E197*P197,2)</f>
        <v>0</v>
      </c>
      <c r="R197" s="167"/>
      <c r="S197" s="167" t="s">
        <v>137</v>
      </c>
      <c r="T197" s="167" t="s">
        <v>137</v>
      </c>
      <c r="U197" s="167">
        <v>0.27200000000000002</v>
      </c>
      <c r="V197" s="167">
        <f>ROUND(E197*U197,2)</f>
        <v>0.82</v>
      </c>
      <c r="W197" s="167"/>
      <c r="X197" s="167" t="s">
        <v>138</v>
      </c>
      <c r="Y197" s="162"/>
      <c r="Z197" s="162"/>
      <c r="AA197" s="162"/>
      <c r="AB197" s="162"/>
      <c r="AC197" s="162"/>
      <c r="AD197" s="162"/>
      <c r="AE197" s="162"/>
      <c r="AF197" s="162"/>
      <c r="AG197" s="162" t="s">
        <v>139</v>
      </c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</row>
    <row r="198" spans="1:60" outlineLevel="1" x14ac:dyDescent="0.25">
      <c r="A198" s="185">
        <v>60</v>
      </c>
      <c r="B198" s="186" t="s">
        <v>341</v>
      </c>
      <c r="C198" s="194" t="s">
        <v>342</v>
      </c>
      <c r="D198" s="187" t="s">
        <v>343</v>
      </c>
      <c r="E198" s="188">
        <v>3</v>
      </c>
      <c r="F198" s="189"/>
      <c r="G198" s="190">
        <f>ROUND(E198*F198,2)</f>
        <v>0</v>
      </c>
      <c r="H198" s="167">
        <v>230.12</v>
      </c>
      <c r="I198" s="167">
        <f>ROUND(E198*H198,2)</f>
        <v>690.36</v>
      </c>
      <c r="J198" s="167">
        <v>235.38</v>
      </c>
      <c r="K198" s="167">
        <f>ROUND(E198*J198,2)</f>
        <v>706.14</v>
      </c>
      <c r="L198" s="167">
        <v>21</v>
      </c>
      <c r="M198" s="167">
        <f>G198*(1+L198/100)</f>
        <v>0</v>
      </c>
      <c r="N198" s="167">
        <v>1.48E-3</v>
      </c>
      <c r="O198" s="167">
        <f>ROUND(E198*N198,2)</f>
        <v>0</v>
      </c>
      <c r="P198" s="167">
        <v>0</v>
      </c>
      <c r="Q198" s="167">
        <f>ROUND(E198*P198,2)</f>
        <v>0</v>
      </c>
      <c r="R198" s="167"/>
      <c r="S198" s="167" t="s">
        <v>137</v>
      </c>
      <c r="T198" s="167" t="s">
        <v>137</v>
      </c>
      <c r="U198" s="167">
        <v>0.54</v>
      </c>
      <c r="V198" s="167">
        <f>ROUND(E198*U198,2)</f>
        <v>1.62</v>
      </c>
      <c r="W198" s="167"/>
      <c r="X198" s="167" t="s">
        <v>138</v>
      </c>
      <c r="Y198" s="162"/>
      <c r="Z198" s="162"/>
      <c r="AA198" s="162"/>
      <c r="AB198" s="162"/>
      <c r="AC198" s="162"/>
      <c r="AD198" s="162"/>
      <c r="AE198" s="162"/>
      <c r="AF198" s="162"/>
      <c r="AG198" s="162" t="s">
        <v>139</v>
      </c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</row>
    <row r="199" spans="1:60" outlineLevel="1" x14ac:dyDescent="0.25">
      <c r="A199" s="185">
        <v>61</v>
      </c>
      <c r="B199" s="186" t="s">
        <v>344</v>
      </c>
      <c r="C199" s="194" t="s">
        <v>345</v>
      </c>
      <c r="D199" s="187" t="s">
        <v>151</v>
      </c>
      <c r="E199" s="188">
        <v>2</v>
      </c>
      <c r="F199" s="189"/>
      <c r="G199" s="190">
        <f>ROUND(E199*F199,2)</f>
        <v>0</v>
      </c>
      <c r="H199" s="167">
        <v>0</v>
      </c>
      <c r="I199" s="167">
        <f>ROUND(E199*H199,2)</f>
        <v>0</v>
      </c>
      <c r="J199" s="167">
        <v>32.9</v>
      </c>
      <c r="K199" s="167">
        <f>ROUND(E199*J199,2)</f>
        <v>65.8</v>
      </c>
      <c r="L199" s="167">
        <v>21</v>
      </c>
      <c r="M199" s="167">
        <f>G199*(1+L199/100)</f>
        <v>0</v>
      </c>
      <c r="N199" s="167">
        <v>0</v>
      </c>
      <c r="O199" s="167">
        <f>ROUND(E199*N199,2)</f>
        <v>0</v>
      </c>
      <c r="P199" s="167">
        <v>5.11E-3</v>
      </c>
      <c r="Q199" s="167">
        <f>ROUND(E199*P199,2)</f>
        <v>0.01</v>
      </c>
      <c r="R199" s="167"/>
      <c r="S199" s="167" t="s">
        <v>137</v>
      </c>
      <c r="T199" s="167" t="s">
        <v>137</v>
      </c>
      <c r="U199" s="167">
        <v>8.3000000000000004E-2</v>
      </c>
      <c r="V199" s="167">
        <f>ROUND(E199*U199,2)</f>
        <v>0.17</v>
      </c>
      <c r="W199" s="167"/>
      <c r="X199" s="167" t="s">
        <v>138</v>
      </c>
      <c r="Y199" s="162"/>
      <c r="Z199" s="162"/>
      <c r="AA199" s="162"/>
      <c r="AB199" s="162"/>
      <c r="AC199" s="162"/>
      <c r="AD199" s="162"/>
      <c r="AE199" s="162"/>
      <c r="AF199" s="162"/>
      <c r="AG199" s="162" t="s">
        <v>139</v>
      </c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</row>
    <row r="200" spans="1:60" ht="20.399999999999999" outlineLevel="1" x14ac:dyDescent="0.25">
      <c r="A200" s="185">
        <v>62</v>
      </c>
      <c r="B200" s="186" t="s">
        <v>346</v>
      </c>
      <c r="C200" s="194" t="s">
        <v>347</v>
      </c>
      <c r="D200" s="187" t="s">
        <v>151</v>
      </c>
      <c r="E200" s="188">
        <v>2</v>
      </c>
      <c r="F200" s="189"/>
      <c r="G200" s="190">
        <f>ROUND(E200*F200,2)</f>
        <v>0</v>
      </c>
      <c r="H200" s="167">
        <v>119.75</v>
      </c>
      <c r="I200" s="167">
        <f>ROUND(E200*H200,2)</f>
        <v>239.5</v>
      </c>
      <c r="J200" s="167">
        <v>230.25</v>
      </c>
      <c r="K200" s="167">
        <f>ROUND(E200*J200,2)</f>
        <v>460.5</v>
      </c>
      <c r="L200" s="167">
        <v>21</v>
      </c>
      <c r="M200" s="167">
        <f>G200*(1+L200/100)</f>
        <v>0</v>
      </c>
      <c r="N200" s="167">
        <v>6.0000000000000002E-5</v>
      </c>
      <c r="O200" s="167">
        <f>ROUND(E200*N200,2)</f>
        <v>0</v>
      </c>
      <c r="P200" s="167">
        <v>0</v>
      </c>
      <c r="Q200" s="167">
        <f>ROUND(E200*P200,2)</f>
        <v>0</v>
      </c>
      <c r="R200" s="167"/>
      <c r="S200" s="167" t="s">
        <v>137</v>
      </c>
      <c r="T200" s="167" t="s">
        <v>224</v>
      </c>
      <c r="U200" s="167">
        <v>0.20699999999999999</v>
      </c>
      <c r="V200" s="167">
        <f>ROUND(E200*U200,2)</f>
        <v>0.41</v>
      </c>
      <c r="W200" s="167"/>
      <c r="X200" s="167" t="s">
        <v>138</v>
      </c>
      <c r="Y200" s="162"/>
      <c r="Z200" s="162"/>
      <c r="AA200" s="162"/>
      <c r="AB200" s="162"/>
      <c r="AC200" s="162"/>
      <c r="AD200" s="162"/>
      <c r="AE200" s="162"/>
      <c r="AF200" s="162"/>
      <c r="AG200" s="162" t="s">
        <v>139</v>
      </c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 x14ac:dyDescent="0.25">
      <c r="A201" s="185">
        <v>63</v>
      </c>
      <c r="B201" s="186" t="s">
        <v>348</v>
      </c>
      <c r="C201" s="194" t="s">
        <v>349</v>
      </c>
      <c r="D201" s="187" t="s">
        <v>151</v>
      </c>
      <c r="E201" s="188">
        <v>1</v>
      </c>
      <c r="F201" s="189"/>
      <c r="G201" s="190">
        <f>ROUND(E201*F201,2)</f>
        <v>0</v>
      </c>
      <c r="H201" s="167">
        <v>0</v>
      </c>
      <c r="I201" s="167">
        <f>ROUND(E201*H201,2)</f>
        <v>0</v>
      </c>
      <c r="J201" s="167">
        <v>28.5</v>
      </c>
      <c r="K201" s="167">
        <f>ROUND(E201*J201,2)</f>
        <v>28.5</v>
      </c>
      <c r="L201" s="167">
        <v>21</v>
      </c>
      <c r="M201" s="167">
        <f>G201*(1+L201/100)</f>
        <v>0</v>
      </c>
      <c r="N201" s="167">
        <v>0</v>
      </c>
      <c r="O201" s="167">
        <f>ROUND(E201*N201,2)</f>
        <v>0</v>
      </c>
      <c r="P201" s="167">
        <v>5.5999999999999999E-3</v>
      </c>
      <c r="Q201" s="167">
        <f>ROUND(E201*P201,2)</f>
        <v>0.01</v>
      </c>
      <c r="R201" s="167"/>
      <c r="S201" s="167" t="s">
        <v>137</v>
      </c>
      <c r="T201" s="167" t="s">
        <v>137</v>
      </c>
      <c r="U201" s="167">
        <v>7.1999999999999995E-2</v>
      </c>
      <c r="V201" s="167">
        <f>ROUND(E201*U201,2)</f>
        <v>7.0000000000000007E-2</v>
      </c>
      <c r="W201" s="167"/>
      <c r="X201" s="167" t="s">
        <v>138</v>
      </c>
      <c r="Y201" s="162"/>
      <c r="Z201" s="162"/>
      <c r="AA201" s="162"/>
      <c r="AB201" s="162"/>
      <c r="AC201" s="162"/>
      <c r="AD201" s="162"/>
      <c r="AE201" s="162"/>
      <c r="AF201" s="162"/>
      <c r="AG201" s="162" t="s">
        <v>139</v>
      </c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 x14ac:dyDescent="0.25">
      <c r="A202" s="185">
        <v>64</v>
      </c>
      <c r="B202" s="186" t="s">
        <v>350</v>
      </c>
      <c r="C202" s="194" t="s">
        <v>351</v>
      </c>
      <c r="D202" s="187" t="s">
        <v>151</v>
      </c>
      <c r="E202" s="188">
        <v>1</v>
      </c>
      <c r="F202" s="189"/>
      <c r="G202" s="190">
        <f>ROUND(E202*F202,2)</f>
        <v>0</v>
      </c>
      <c r="H202" s="167">
        <v>2.69</v>
      </c>
      <c r="I202" s="167">
        <f>ROUND(E202*H202,2)</f>
        <v>2.69</v>
      </c>
      <c r="J202" s="167">
        <v>88.21</v>
      </c>
      <c r="K202" s="167">
        <f>ROUND(E202*J202,2)</f>
        <v>88.21</v>
      </c>
      <c r="L202" s="167">
        <v>21</v>
      </c>
      <c r="M202" s="167">
        <f>G202*(1+L202/100)</f>
        <v>0</v>
      </c>
      <c r="N202" s="167">
        <v>2.0000000000000002E-5</v>
      </c>
      <c r="O202" s="167">
        <f>ROUND(E202*N202,2)</f>
        <v>0</v>
      </c>
      <c r="P202" s="167">
        <v>0</v>
      </c>
      <c r="Q202" s="167">
        <f>ROUND(E202*P202,2)</f>
        <v>0</v>
      </c>
      <c r="R202" s="167"/>
      <c r="S202" s="167" t="s">
        <v>137</v>
      </c>
      <c r="T202" s="167" t="s">
        <v>137</v>
      </c>
      <c r="U202" s="167">
        <v>0.17499999999999999</v>
      </c>
      <c r="V202" s="167">
        <f>ROUND(E202*U202,2)</f>
        <v>0.18</v>
      </c>
      <c r="W202" s="167"/>
      <c r="X202" s="167" t="s">
        <v>138</v>
      </c>
      <c r="Y202" s="162"/>
      <c r="Z202" s="162"/>
      <c r="AA202" s="162"/>
      <c r="AB202" s="162"/>
      <c r="AC202" s="162"/>
      <c r="AD202" s="162"/>
      <c r="AE202" s="162"/>
      <c r="AF202" s="162"/>
      <c r="AG202" s="162" t="s">
        <v>139</v>
      </c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 outlineLevel="1" x14ac:dyDescent="0.25">
      <c r="A203" s="185">
        <v>65</v>
      </c>
      <c r="B203" s="186" t="s">
        <v>352</v>
      </c>
      <c r="C203" s="194" t="s">
        <v>353</v>
      </c>
      <c r="D203" s="187" t="s">
        <v>158</v>
      </c>
      <c r="E203" s="188">
        <v>28</v>
      </c>
      <c r="F203" s="189"/>
      <c r="G203" s="190">
        <f>ROUND(E203*F203,2)</f>
        <v>0</v>
      </c>
      <c r="H203" s="167">
        <v>0.26</v>
      </c>
      <c r="I203" s="167">
        <f>ROUND(E203*H203,2)</f>
        <v>7.28</v>
      </c>
      <c r="J203" s="167">
        <v>10.64</v>
      </c>
      <c r="K203" s="167">
        <f>ROUND(E203*J203,2)</f>
        <v>297.92</v>
      </c>
      <c r="L203" s="167">
        <v>21</v>
      </c>
      <c r="M203" s="167">
        <f>G203*(1+L203/100)</f>
        <v>0</v>
      </c>
      <c r="N203" s="167">
        <v>0</v>
      </c>
      <c r="O203" s="167">
        <f>ROUND(E203*N203,2)</f>
        <v>0</v>
      </c>
      <c r="P203" s="167">
        <v>0</v>
      </c>
      <c r="Q203" s="167">
        <f>ROUND(E203*P203,2)</f>
        <v>0</v>
      </c>
      <c r="R203" s="167"/>
      <c r="S203" s="167" t="s">
        <v>137</v>
      </c>
      <c r="T203" s="167" t="s">
        <v>137</v>
      </c>
      <c r="U203" s="167">
        <v>2.1000000000000001E-2</v>
      </c>
      <c r="V203" s="167">
        <f>ROUND(E203*U203,2)</f>
        <v>0.59</v>
      </c>
      <c r="W203" s="167"/>
      <c r="X203" s="167" t="s">
        <v>138</v>
      </c>
      <c r="Y203" s="162"/>
      <c r="Z203" s="162"/>
      <c r="AA203" s="162"/>
      <c r="AB203" s="162"/>
      <c r="AC203" s="162"/>
      <c r="AD203" s="162"/>
      <c r="AE203" s="162"/>
      <c r="AF203" s="162"/>
      <c r="AG203" s="162" t="s">
        <v>139</v>
      </c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</row>
    <row r="204" spans="1:60" outlineLevel="1" x14ac:dyDescent="0.25">
      <c r="A204" s="179">
        <v>66</v>
      </c>
      <c r="B204" s="180" t="s">
        <v>354</v>
      </c>
      <c r="C204" s="192" t="s">
        <v>355</v>
      </c>
      <c r="D204" s="181" t="s">
        <v>356</v>
      </c>
      <c r="E204" s="182">
        <v>2</v>
      </c>
      <c r="F204" s="183"/>
      <c r="G204" s="184">
        <f>ROUND(E204*F204,2)</f>
        <v>0</v>
      </c>
      <c r="H204" s="167">
        <v>0</v>
      </c>
      <c r="I204" s="167">
        <f>ROUND(E204*H204,2)</f>
        <v>0</v>
      </c>
      <c r="J204" s="167">
        <v>450</v>
      </c>
      <c r="K204" s="167">
        <f>ROUND(E204*J204,2)</f>
        <v>900</v>
      </c>
      <c r="L204" s="167">
        <v>21</v>
      </c>
      <c r="M204" s="167">
        <f>G204*(1+L204/100)</f>
        <v>0</v>
      </c>
      <c r="N204" s="167">
        <v>0</v>
      </c>
      <c r="O204" s="167">
        <f>ROUND(E204*N204,2)</f>
        <v>0</v>
      </c>
      <c r="P204" s="167">
        <v>0</v>
      </c>
      <c r="Q204" s="167">
        <f>ROUND(E204*P204,2)</f>
        <v>0</v>
      </c>
      <c r="R204" s="167"/>
      <c r="S204" s="167" t="s">
        <v>137</v>
      </c>
      <c r="T204" s="167" t="s">
        <v>224</v>
      </c>
      <c r="U204" s="167">
        <v>1</v>
      </c>
      <c r="V204" s="167">
        <f>ROUND(E204*U204,2)</f>
        <v>2</v>
      </c>
      <c r="W204" s="167"/>
      <c r="X204" s="167" t="s">
        <v>138</v>
      </c>
      <c r="Y204" s="162"/>
      <c r="Z204" s="162"/>
      <c r="AA204" s="162"/>
      <c r="AB204" s="162"/>
      <c r="AC204" s="162"/>
      <c r="AD204" s="162"/>
      <c r="AE204" s="162"/>
      <c r="AF204" s="162"/>
      <c r="AG204" s="162" t="s">
        <v>139</v>
      </c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outlineLevel="1" x14ac:dyDescent="0.25">
      <c r="A205" s="165"/>
      <c r="B205" s="166"/>
      <c r="C205" s="193" t="s">
        <v>357</v>
      </c>
      <c r="D205" s="168"/>
      <c r="E205" s="169">
        <v>2</v>
      </c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2"/>
      <c r="Z205" s="162"/>
      <c r="AA205" s="162"/>
      <c r="AB205" s="162"/>
      <c r="AC205" s="162"/>
      <c r="AD205" s="162"/>
      <c r="AE205" s="162"/>
      <c r="AF205" s="162"/>
      <c r="AG205" s="162" t="s">
        <v>141</v>
      </c>
      <c r="AH205" s="162">
        <v>0</v>
      </c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</row>
    <row r="206" spans="1:60" outlineLevel="1" x14ac:dyDescent="0.25">
      <c r="A206" s="165"/>
      <c r="B206" s="166"/>
      <c r="C206" s="193" t="s">
        <v>358</v>
      </c>
      <c r="D206" s="168"/>
      <c r="E206" s="169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2"/>
      <c r="Z206" s="162"/>
      <c r="AA206" s="162"/>
      <c r="AB206" s="162"/>
      <c r="AC206" s="162"/>
      <c r="AD206" s="162"/>
      <c r="AE206" s="162"/>
      <c r="AF206" s="162"/>
      <c r="AG206" s="162" t="s">
        <v>141</v>
      </c>
      <c r="AH206" s="162">
        <v>0</v>
      </c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outlineLevel="1" x14ac:dyDescent="0.25">
      <c r="A207" s="165"/>
      <c r="B207" s="166"/>
      <c r="C207" s="193" t="s">
        <v>359</v>
      </c>
      <c r="D207" s="168"/>
      <c r="E207" s="169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2"/>
      <c r="Z207" s="162"/>
      <c r="AA207" s="162"/>
      <c r="AB207" s="162"/>
      <c r="AC207" s="162"/>
      <c r="AD207" s="162"/>
      <c r="AE207" s="162"/>
      <c r="AF207" s="162"/>
      <c r="AG207" s="162" t="s">
        <v>141</v>
      </c>
      <c r="AH207" s="162">
        <v>0</v>
      </c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</row>
    <row r="208" spans="1:60" outlineLevel="1" x14ac:dyDescent="0.25">
      <c r="A208" s="185">
        <v>67</v>
      </c>
      <c r="B208" s="186" t="s">
        <v>360</v>
      </c>
      <c r="C208" s="194" t="s">
        <v>361</v>
      </c>
      <c r="D208" s="187" t="s">
        <v>0</v>
      </c>
      <c r="E208" s="188">
        <v>160.155</v>
      </c>
      <c r="F208" s="189"/>
      <c r="G208" s="190">
        <f>ROUND(E208*F208,2)</f>
        <v>0</v>
      </c>
      <c r="H208" s="167">
        <v>0</v>
      </c>
      <c r="I208" s="167">
        <f>ROUND(E208*H208,2)</f>
        <v>0</v>
      </c>
      <c r="J208" s="167">
        <v>1.2</v>
      </c>
      <c r="K208" s="167">
        <f>ROUND(E208*J208,2)</f>
        <v>192.19</v>
      </c>
      <c r="L208" s="167">
        <v>21</v>
      </c>
      <c r="M208" s="167">
        <f>G208*(1+L208/100)</f>
        <v>0</v>
      </c>
      <c r="N208" s="167">
        <v>0</v>
      </c>
      <c r="O208" s="167">
        <f>ROUND(E208*N208,2)</f>
        <v>0</v>
      </c>
      <c r="P208" s="167">
        <v>0</v>
      </c>
      <c r="Q208" s="167">
        <f>ROUND(E208*P208,2)</f>
        <v>0</v>
      </c>
      <c r="R208" s="167"/>
      <c r="S208" s="167" t="s">
        <v>137</v>
      </c>
      <c r="T208" s="167" t="s">
        <v>137</v>
      </c>
      <c r="U208" s="167">
        <v>0</v>
      </c>
      <c r="V208" s="167">
        <f>ROUND(E208*U208,2)</f>
        <v>0</v>
      </c>
      <c r="W208" s="167"/>
      <c r="X208" s="167" t="s">
        <v>302</v>
      </c>
      <c r="Y208" s="162"/>
      <c r="Z208" s="162"/>
      <c r="AA208" s="162"/>
      <c r="AB208" s="162"/>
      <c r="AC208" s="162"/>
      <c r="AD208" s="162"/>
      <c r="AE208" s="162"/>
      <c r="AF208" s="162"/>
      <c r="AG208" s="162" t="s">
        <v>303</v>
      </c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</row>
    <row r="209" spans="1:60" x14ac:dyDescent="0.25">
      <c r="A209" s="173" t="s">
        <v>132</v>
      </c>
      <c r="B209" s="174" t="s">
        <v>68</v>
      </c>
      <c r="C209" s="191" t="s">
        <v>69</v>
      </c>
      <c r="D209" s="175"/>
      <c r="E209" s="176"/>
      <c r="F209" s="177"/>
      <c r="G209" s="178">
        <f>SUMIF(AG210:AG216,"&lt;&gt;NOR",G210:G216)</f>
        <v>0</v>
      </c>
      <c r="H209" s="172"/>
      <c r="I209" s="172">
        <f>SUM(I210:I216)</f>
        <v>4527.09</v>
      </c>
      <c r="J209" s="172"/>
      <c r="K209" s="172">
        <f>SUM(K210:K216)</f>
        <v>5164.83</v>
      </c>
      <c r="L209" s="172"/>
      <c r="M209" s="172">
        <f>SUM(M210:M216)</f>
        <v>0</v>
      </c>
      <c r="N209" s="172"/>
      <c r="O209" s="172">
        <f>SUM(O210:O216)</f>
        <v>0.01</v>
      </c>
      <c r="P209" s="172"/>
      <c r="Q209" s="172">
        <f>SUM(Q210:Q216)</f>
        <v>0.01</v>
      </c>
      <c r="R209" s="172"/>
      <c r="S209" s="172"/>
      <c r="T209" s="172"/>
      <c r="U209" s="172"/>
      <c r="V209" s="172">
        <f>SUM(V210:V216)</f>
        <v>4.1100000000000003</v>
      </c>
      <c r="W209" s="172"/>
      <c r="X209" s="172"/>
      <c r="AG209" t="s">
        <v>133</v>
      </c>
    </row>
    <row r="210" spans="1:60" outlineLevel="1" x14ac:dyDescent="0.25">
      <c r="A210" s="185">
        <v>68</v>
      </c>
      <c r="B210" s="186" t="s">
        <v>362</v>
      </c>
      <c r="C210" s="194" t="s">
        <v>363</v>
      </c>
      <c r="D210" s="187" t="s">
        <v>158</v>
      </c>
      <c r="E210" s="188">
        <v>7</v>
      </c>
      <c r="F210" s="189"/>
      <c r="G210" s="190">
        <f>ROUND(E210*F210,2)</f>
        <v>0</v>
      </c>
      <c r="H210" s="167">
        <v>0</v>
      </c>
      <c r="I210" s="167">
        <f>ROUND(E210*H210,2)</f>
        <v>0</v>
      </c>
      <c r="J210" s="167">
        <v>68.5</v>
      </c>
      <c r="K210" s="167">
        <f>ROUND(E210*J210,2)</f>
        <v>479.5</v>
      </c>
      <c r="L210" s="167">
        <v>21</v>
      </c>
      <c r="M210" s="167">
        <f>G210*(1+L210/100)</f>
        <v>0</v>
      </c>
      <c r="N210" s="167">
        <v>0</v>
      </c>
      <c r="O210" s="167">
        <f>ROUND(E210*N210,2)</f>
        <v>0</v>
      </c>
      <c r="P210" s="167">
        <v>2.1299999999999999E-3</v>
      </c>
      <c r="Q210" s="167">
        <f>ROUND(E210*P210,2)</f>
        <v>0.01</v>
      </c>
      <c r="R210" s="167"/>
      <c r="S210" s="167" t="s">
        <v>137</v>
      </c>
      <c r="T210" s="167" t="s">
        <v>137</v>
      </c>
      <c r="U210" s="167">
        <v>0.17299999999999999</v>
      </c>
      <c r="V210" s="167">
        <f>ROUND(E210*U210,2)</f>
        <v>1.21</v>
      </c>
      <c r="W210" s="167"/>
      <c r="X210" s="167" t="s">
        <v>138</v>
      </c>
      <c r="Y210" s="162"/>
      <c r="Z210" s="162"/>
      <c r="AA210" s="162"/>
      <c r="AB210" s="162"/>
      <c r="AC210" s="162"/>
      <c r="AD210" s="162"/>
      <c r="AE210" s="162"/>
      <c r="AF210" s="162"/>
      <c r="AG210" s="162" t="s">
        <v>139</v>
      </c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</row>
    <row r="211" spans="1:60" outlineLevel="1" x14ac:dyDescent="0.25">
      <c r="A211" s="185">
        <v>69</v>
      </c>
      <c r="B211" s="186" t="s">
        <v>364</v>
      </c>
      <c r="C211" s="194" t="s">
        <v>365</v>
      </c>
      <c r="D211" s="187" t="s">
        <v>158</v>
      </c>
      <c r="E211" s="188">
        <v>7</v>
      </c>
      <c r="F211" s="189"/>
      <c r="G211" s="190">
        <f>ROUND(E211*F211,2)</f>
        <v>0</v>
      </c>
      <c r="H211" s="167">
        <v>265.29000000000002</v>
      </c>
      <c r="I211" s="167">
        <f>ROUND(E211*H211,2)</f>
        <v>1857.03</v>
      </c>
      <c r="J211" s="167">
        <v>166.71</v>
      </c>
      <c r="K211" s="167">
        <f>ROUND(E211*J211,2)</f>
        <v>1166.97</v>
      </c>
      <c r="L211" s="167">
        <v>21</v>
      </c>
      <c r="M211" s="167">
        <f>G211*(1+L211/100)</f>
        <v>0</v>
      </c>
      <c r="N211" s="167">
        <v>7.9000000000000001E-4</v>
      </c>
      <c r="O211" s="167">
        <f>ROUND(E211*N211,2)</f>
        <v>0.01</v>
      </c>
      <c r="P211" s="167">
        <v>0</v>
      </c>
      <c r="Q211" s="167">
        <f>ROUND(E211*P211,2)</f>
        <v>0</v>
      </c>
      <c r="R211" s="167"/>
      <c r="S211" s="167" t="s">
        <v>137</v>
      </c>
      <c r="T211" s="167" t="s">
        <v>137</v>
      </c>
      <c r="U211" s="167">
        <v>0.30869000000000002</v>
      </c>
      <c r="V211" s="167">
        <f>ROUND(E211*U211,2)</f>
        <v>2.16</v>
      </c>
      <c r="W211" s="167"/>
      <c r="X211" s="167" t="s">
        <v>138</v>
      </c>
      <c r="Y211" s="162"/>
      <c r="Z211" s="162"/>
      <c r="AA211" s="162"/>
      <c r="AB211" s="162"/>
      <c r="AC211" s="162"/>
      <c r="AD211" s="162"/>
      <c r="AE211" s="162"/>
      <c r="AF211" s="162"/>
      <c r="AG211" s="162" t="s">
        <v>139</v>
      </c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</row>
    <row r="212" spans="1:60" outlineLevel="1" x14ac:dyDescent="0.25">
      <c r="A212" s="185">
        <v>70</v>
      </c>
      <c r="B212" s="186" t="s">
        <v>366</v>
      </c>
      <c r="C212" s="194" t="s">
        <v>367</v>
      </c>
      <c r="D212" s="187" t="s">
        <v>151</v>
      </c>
      <c r="E212" s="188">
        <v>1</v>
      </c>
      <c r="F212" s="189"/>
      <c r="G212" s="190">
        <f>ROUND(E212*F212,2)</f>
        <v>0</v>
      </c>
      <c r="H212" s="167">
        <v>126.47</v>
      </c>
      <c r="I212" s="167">
        <f>ROUND(E212*H212,2)</f>
        <v>126.47</v>
      </c>
      <c r="J212" s="167">
        <v>234.03</v>
      </c>
      <c r="K212" s="167">
        <f>ROUND(E212*J212,2)</f>
        <v>234.03</v>
      </c>
      <c r="L212" s="167">
        <v>21</v>
      </c>
      <c r="M212" s="167">
        <f>G212*(1+L212/100)</f>
        <v>0</v>
      </c>
      <c r="N212" s="167">
        <v>9.3000000000000005E-4</v>
      </c>
      <c r="O212" s="167">
        <f>ROUND(E212*N212,2)</f>
        <v>0</v>
      </c>
      <c r="P212" s="167">
        <v>0</v>
      </c>
      <c r="Q212" s="167">
        <f>ROUND(E212*P212,2)</f>
        <v>0</v>
      </c>
      <c r="R212" s="167"/>
      <c r="S212" s="167" t="s">
        <v>137</v>
      </c>
      <c r="T212" s="167" t="s">
        <v>137</v>
      </c>
      <c r="U212" s="167">
        <v>0.42399999999999999</v>
      </c>
      <c r="V212" s="167">
        <f>ROUND(E212*U212,2)</f>
        <v>0.42</v>
      </c>
      <c r="W212" s="167"/>
      <c r="X212" s="167" t="s">
        <v>138</v>
      </c>
      <c r="Y212" s="162"/>
      <c r="Z212" s="162"/>
      <c r="AA212" s="162"/>
      <c r="AB212" s="162"/>
      <c r="AC212" s="162"/>
      <c r="AD212" s="162"/>
      <c r="AE212" s="162"/>
      <c r="AF212" s="162"/>
      <c r="AG212" s="162" t="s">
        <v>139</v>
      </c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</row>
    <row r="213" spans="1:60" outlineLevel="1" x14ac:dyDescent="0.25">
      <c r="A213" s="185">
        <v>71</v>
      </c>
      <c r="B213" s="186" t="s">
        <v>368</v>
      </c>
      <c r="C213" s="194" t="s">
        <v>369</v>
      </c>
      <c r="D213" s="187" t="s">
        <v>370</v>
      </c>
      <c r="E213" s="188">
        <v>1</v>
      </c>
      <c r="F213" s="189"/>
      <c r="G213" s="190">
        <f>ROUND(E213*F213,2)</f>
        <v>0</v>
      </c>
      <c r="H213" s="167">
        <v>1802.76</v>
      </c>
      <c r="I213" s="167">
        <f>ROUND(E213*H213,2)</f>
        <v>1802.76</v>
      </c>
      <c r="J213" s="167">
        <v>79.239999999999995</v>
      </c>
      <c r="K213" s="167">
        <f>ROUND(E213*J213,2)</f>
        <v>79.239999999999995</v>
      </c>
      <c r="L213" s="167">
        <v>21</v>
      </c>
      <c r="M213" s="167">
        <f>G213*(1+L213/100)</f>
        <v>0</v>
      </c>
      <c r="N213" s="167">
        <v>1E-3</v>
      </c>
      <c r="O213" s="167">
        <f>ROUND(E213*N213,2)</f>
        <v>0</v>
      </c>
      <c r="P213" s="167">
        <v>0</v>
      </c>
      <c r="Q213" s="167">
        <f>ROUND(E213*P213,2)</f>
        <v>0</v>
      </c>
      <c r="R213" s="167"/>
      <c r="S213" s="167" t="s">
        <v>137</v>
      </c>
      <c r="T213" s="167" t="s">
        <v>137</v>
      </c>
      <c r="U213" s="167">
        <v>0.14499999999999999</v>
      </c>
      <c r="V213" s="167">
        <f>ROUND(E213*U213,2)</f>
        <v>0.15</v>
      </c>
      <c r="W213" s="167"/>
      <c r="X213" s="167" t="s">
        <v>138</v>
      </c>
      <c r="Y213" s="162"/>
      <c r="Z213" s="162"/>
      <c r="AA213" s="162"/>
      <c r="AB213" s="162"/>
      <c r="AC213" s="162"/>
      <c r="AD213" s="162"/>
      <c r="AE213" s="162"/>
      <c r="AF213" s="162"/>
      <c r="AG213" s="162" t="s">
        <v>139</v>
      </c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outlineLevel="1" x14ac:dyDescent="0.25">
      <c r="A214" s="185">
        <v>72</v>
      </c>
      <c r="B214" s="186" t="s">
        <v>371</v>
      </c>
      <c r="C214" s="194" t="s">
        <v>372</v>
      </c>
      <c r="D214" s="187" t="s">
        <v>370</v>
      </c>
      <c r="E214" s="188">
        <v>1</v>
      </c>
      <c r="F214" s="189"/>
      <c r="G214" s="190">
        <f>ROUND(E214*F214,2)</f>
        <v>0</v>
      </c>
      <c r="H214" s="167">
        <v>740.83</v>
      </c>
      <c r="I214" s="167">
        <f>ROUND(E214*H214,2)</f>
        <v>740.83</v>
      </c>
      <c r="J214" s="167">
        <v>90.17</v>
      </c>
      <c r="K214" s="167">
        <f>ROUND(E214*J214,2)</f>
        <v>90.17</v>
      </c>
      <c r="L214" s="167">
        <v>21</v>
      </c>
      <c r="M214" s="167">
        <f>G214*(1+L214/100)</f>
        <v>0</v>
      </c>
      <c r="N214" s="167">
        <v>5.0000000000000001E-4</v>
      </c>
      <c r="O214" s="167">
        <f>ROUND(E214*N214,2)</f>
        <v>0</v>
      </c>
      <c r="P214" s="167">
        <v>0</v>
      </c>
      <c r="Q214" s="167">
        <f>ROUND(E214*P214,2)</f>
        <v>0</v>
      </c>
      <c r="R214" s="167"/>
      <c r="S214" s="167" t="s">
        <v>137</v>
      </c>
      <c r="T214" s="167" t="s">
        <v>137</v>
      </c>
      <c r="U214" s="167">
        <v>0.16500000000000001</v>
      </c>
      <c r="V214" s="167">
        <f>ROUND(E214*U214,2)</f>
        <v>0.17</v>
      </c>
      <c r="W214" s="167"/>
      <c r="X214" s="167" t="s">
        <v>138</v>
      </c>
      <c r="Y214" s="162"/>
      <c r="Z214" s="162"/>
      <c r="AA214" s="162"/>
      <c r="AB214" s="162"/>
      <c r="AC214" s="162"/>
      <c r="AD214" s="162"/>
      <c r="AE214" s="162"/>
      <c r="AF214" s="162"/>
      <c r="AG214" s="162" t="s">
        <v>139</v>
      </c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</row>
    <row r="215" spans="1:60" outlineLevel="1" x14ac:dyDescent="0.25">
      <c r="A215" s="185">
        <v>73</v>
      </c>
      <c r="B215" s="186" t="s">
        <v>373</v>
      </c>
      <c r="C215" s="194" t="s">
        <v>374</v>
      </c>
      <c r="D215" s="187" t="s">
        <v>319</v>
      </c>
      <c r="E215" s="188">
        <v>1</v>
      </c>
      <c r="F215" s="189"/>
      <c r="G215" s="190">
        <f>ROUND(E215*F215,2)</f>
        <v>0</v>
      </c>
      <c r="H215" s="167">
        <v>0</v>
      </c>
      <c r="I215" s="167">
        <f>ROUND(E215*H215,2)</f>
        <v>0</v>
      </c>
      <c r="J215" s="167">
        <v>3000</v>
      </c>
      <c r="K215" s="167">
        <f>ROUND(E215*J215,2)</f>
        <v>3000</v>
      </c>
      <c r="L215" s="167">
        <v>21</v>
      </c>
      <c r="M215" s="167">
        <f>G215*(1+L215/100)</f>
        <v>0</v>
      </c>
      <c r="N215" s="167">
        <v>0</v>
      </c>
      <c r="O215" s="167">
        <f>ROUND(E215*N215,2)</f>
        <v>0</v>
      </c>
      <c r="P215" s="167">
        <v>0</v>
      </c>
      <c r="Q215" s="167">
        <f>ROUND(E215*P215,2)</f>
        <v>0</v>
      </c>
      <c r="R215" s="167"/>
      <c r="S215" s="167" t="s">
        <v>241</v>
      </c>
      <c r="T215" s="167" t="s">
        <v>224</v>
      </c>
      <c r="U215" s="167">
        <v>0</v>
      </c>
      <c r="V215" s="167">
        <f>ROUND(E215*U215,2)</f>
        <v>0</v>
      </c>
      <c r="W215" s="167"/>
      <c r="X215" s="167" t="s">
        <v>138</v>
      </c>
      <c r="Y215" s="162"/>
      <c r="Z215" s="162"/>
      <c r="AA215" s="162"/>
      <c r="AB215" s="162"/>
      <c r="AC215" s="162"/>
      <c r="AD215" s="162"/>
      <c r="AE215" s="162"/>
      <c r="AF215" s="162"/>
      <c r="AG215" s="162" t="s">
        <v>139</v>
      </c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</row>
    <row r="216" spans="1:60" outlineLevel="1" x14ac:dyDescent="0.25">
      <c r="A216" s="185">
        <v>74</v>
      </c>
      <c r="B216" s="186" t="s">
        <v>375</v>
      </c>
      <c r="C216" s="194" t="s">
        <v>376</v>
      </c>
      <c r="D216" s="187" t="s">
        <v>0</v>
      </c>
      <c r="E216" s="188">
        <v>95.77</v>
      </c>
      <c r="F216" s="189"/>
      <c r="G216" s="190">
        <f>ROUND(E216*F216,2)</f>
        <v>0</v>
      </c>
      <c r="H216" s="167">
        <v>0</v>
      </c>
      <c r="I216" s="167">
        <f>ROUND(E216*H216,2)</f>
        <v>0</v>
      </c>
      <c r="J216" s="167">
        <v>1.2</v>
      </c>
      <c r="K216" s="167">
        <f>ROUND(E216*J216,2)</f>
        <v>114.92</v>
      </c>
      <c r="L216" s="167">
        <v>21</v>
      </c>
      <c r="M216" s="167">
        <f>G216*(1+L216/100)</f>
        <v>0</v>
      </c>
      <c r="N216" s="167">
        <v>0</v>
      </c>
      <c r="O216" s="167">
        <f>ROUND(E216*N216,2)</f>
        <v>0</v>
      </c>
      <c r="P216" s="167">
        <v>0</v>
      </c>
      <c r="Q216" s="167">
        <f>ROUND(E216*P216,2)</f>
        <v>0</v>
      </c>
      <c r="R216" s="167"/>
      <c r="S216" s="167" t="s">
        <v>137</v>
      </c>
      <c r="T216" s="167" t="s">
        <v>137</v>
      </c>
      <c r="U216" s="167">
        <v>0</v>
      </c>
      <c r="V216" s="167">
        <f>ROUND(E216*U216,2)</f>
        <v>0</v>
      </c>
      <c r="W216" s="167"/>
      <c r="X216" s="167" t="s">
        <v>302</v>
      </c>
      <c r="Y216" s="162"/>
      <c r="Z216" s="162"/>
      <c r="AA216" s="162"/>
      <c r="AB216" s="162"/>
      <c r="AC216" s="162"/>
      <c r="AD216" s="162"/>
      <c r="AE216" s="162"/>
      <c r="AF216" s="162"/>
      <c r="AG216" s="162" t="s">
        <v>303</v>
      </c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</row>
    <row r="217" spans="1:60" x14ac:dyDescent="0.25">
      <c r="A217" s="173" t="s">
        <v>132</v>
      </c>
      <c r="B217" s="174" t="s">
        <v>70</v>
      </c>
      <c r="C217" s="191" t="s">
        <v>71</v>
      </c>
      <c r="D217" s="175"/>
      <c r="E217" s="176"/>
      <c r="F217" s="177"/>
      <c r="G217" s="178">
        <f>SUMIF(AG218:AG247,"&lt;&gt;NOR",G218:G247)</f>
        <v>0</v>
      </c>
      <c r="H217" s="172"/>
      <c r="I217" s="172">
        <f>SUM(I218:I247)</f>
        <v>24885.74</v>
      </c>
      <c r="J217" s="172"/>
      <c r="K217" s="172">
        <f>SUM(K218:K247)</f>
        <v>7855.5300000000007</v>
      </c>
      <c r="L217" s="172"/>
      <c r="M217" s="172">
        <f>SUM(M218:M247)</f>
        <v>0</v>
      </c>
      <c r="N217" s="172"/>
      <c r="O217" s="172">
        <f>SUM(O218:O247)</f>
        <v>0.14000000000000001</v>
      </c>
      <c r="P217" s="172"/>
      <c r="Q217" s="172">
        <f>SUM(Q218:Q247)</f>
        <v>0.28000000000000003</v>
      </c>
      <c r="R217" s="172"/>
      <c r="S217" s="172"/>
      <c r="T217" s="172"/>
      <c r="U217" s="172"/>
      <c r="V217" s="172">
        <f>SUM(V218:V247)</f>
        <v>12.790000000000001</v>
      </c>
      <c r="W217" s="172"/>
      <c r="X217" s="172"/>
      <c r="AG217" t="s">
        <v>133</v>
      </c>
    </row>
    <row r="218" spans="1:60" ht="20.399999999999999" outlineLevel="1" x14ac:dyDescent="0.25">
      <c r="A218" s="185">
        <v>75</v>
      </c>
      <c r="B218" s="186" t="s">
        <v>377</v>
      </c>
      <c r="C218" s="194" t="s">
        <v>378</v>
      </c>
      <c r="D218" s="187" t="s">
        <v>370</v>
      </c>
      <c r="E218" s="188">
        <v>1</v>
      </c>
      <c r="F218" s="189"/>
      <c r="G218" s="190">
        <f>ROUND(E218*F218,2)</f>
        <v>0</v>
      </c>
      <c r="H218" s="167">
        <v>5228.08</v>
      </c>
      <c r="I218" s="167">
        <f>ROUND(E218*H218,2)</f>
        <v>5228.08</v>
      </c>
      <c r="J218" s="167">
        <v>761.92</v>
      </c>
      <c r="K218" s="167">
        <f>ROUND(E218*J218,2)</f>
        <v>761.92</v>
      </c>
      <c r="L218" s="167">
        <v>21</v>
      </c>
      <c r="M218" s="167">
        <f>G218*(1+L218/100)</f>
        <v>0</v>
      </c>
      <c r="N218" s="167">
        <v>2.8719999999999999E-2</v>
      </c>
      <c r="O218" s="167">
        <f>ROUND(E218*N218,2)</f>
        <v>0.03</v>
      </c>
      <c r="P218" s="167">
        <v>0</v>
      </c>
      <c r="Q218" s="167">
        <f>ROUND(E218*P218,2)</f>
        <v>0</v>
      </c>
      <c r="R218" s="167"/>
      <c r="S218" s="167" t="s">
        <v>137</v>
      </c>
      <c r="T218" s="167" t="s">
        <v>224</v>
      </c>
      <c r="U218" s="167">
        <v>1.5</v>
      </c>
      <c r="V218" s="167">
        <f>ROUND(E218*U218,2)</f>
        <v>1.5</v>
      </c>
      <c r="W218" s="167"/>
      <c r="X218" s="167" t="s">
        <v>138</v>
      </c>
      <c r="Y218" s="162"/>
      <c r="Z218" s="162"/>
      <c r="AA218" s="162"/>
      <c r="AB218" s="162"/>
      <c r="AC218" s="162"/>
      <c r="AD218" s="162"/>
      <c r="AE218" s="162"/>
      <c r="AF218" s="162"/>
      <c r="AG218" s="162" t="s">
        <v>139</v>
      </c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</row>
    <row r="219" spans="1:60" outlineLevel="1" x14ac:dyDescent="0.25">
      <c r="A219" s="185">
        <v>76</v>
      </c>
      <c r="B219" s="186" t="s">
        <v>379</v>
      </c>
      <c r="C219" s="194" t="s">
        <v>380</v>
      </c>
      <c r="D219" s="187" t="s">
        <v>370</v>
      </c>
      <c r="E219" s="188">
        <v>1</v>
      </c>
      <c r="F219" s="189"/>
      <c r="G219" s="190">
        <f>ROUND(E219*F219,2)</f>
        <v>0</v>
      </c>
      <c r="H219" s="167">
        <v>475.26</v>
      </c>
      <c r="I219" s="167">
        <f>ROUND(E219*H219,2)</f>
        <v>475.26</v>
      </c>
      <c r="J219" s="167">
        <v>760.74</v>
      </c>
      <c r="K219" s="167">
        <f>ROUND(E219*J219,2)</f>
        <v>760.74</v>
      </c>
      <c r="L219" s="167">
        <v>21</v>
      </c>
      <c r="M219" s="167">
        <f>G219*(1+L219/100)</f>
        <v>0</v>
      </c>
      <c r="N219" s="167">
        <v>1.8600000000000001E-3</v>
      </c>
      <c r="O219" s="167">
        <f>ROUND(E219*N219,2)</f>
        <v>0</v>
      </c>
      <c r="P219" s="167">
        <v>0</v>
      </c>
      <c r="Q219" s="167">
        <f>ROUND(E219*P219,2)</f>
        <v>0</v>
      </c>
      <c r="R219" s="167"/>
      <c r="S219" s="167" t="s">
        <v>137</v>
      </c>
      <c r="T219" s="167" t="s">
        <v>224</v>
      </c>
      <c r="U219" s="167">
        <v>1.3340000000000001</v>
      </c>
      <c r="V219" s="167">
        <f>ROUND(E219*U219,2)</f>
        <v>1.33</v>
      </c>
      <c r="W219" s="167"/>
      <c r="X219" s="167" t="s">
        <v>138</v>
      </c>
      <c r="Y219" s="162"/>
      <c r="Z219" s="162"/>
      <c r="AA219" s="162"/>
      <c r="AB219" s="162"/>
      <c r="AC219" s="162"/>
      <c r="AD219" s="162"/>
      <c r="AE219" s="162"/>
      <c r="AF219" s="162"/>
      <c r="AG219" s="162" t="s">
        <v>139</v>
      </c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</row>
    <row r="220" spans="1:60" outlineLevel="1" x14ac:dyDescent="0.25">
      <c r="A220" s="185">
        <v>77</v>
      </c>
      <c r="B220" s="186" t="s">
        <v>381</v>
      </c>
      <c r="C220" s="194" t="s">
        <v>382</v>
      </c>
      <c r="D220" s="187" t="s">
        <v>370</v>
      </c>
      <c r="E220" s="188">
        <v>1</v>
      </c>
      <c r="F220" s="189"/>
      <c r="G220" s="190">
        <f>ROUND(E220*F220,2)</f>
        <v>0</v>
      </c>
      <c r="H220" s="167">
        <v>95.29</v>
      </c>
      <c r="I220" s="167">
        <f>ROUND(E220*H220,2)</f>
        <v>95.29</v>
      </c>
      <c r="J220" s="167">
        <v>731.71</v>
      </c>
      <c r="K220" s="167">
        <f>ROUND(E220*J220,2)</f>
        <v>731.71</v>
      </c>
      <c r="L220" s="167">
        <v>21</v>
      </c>
      <c r="M220" s="167">
        <f>G220*(1+L220/100)</f>
        <v>0</v>
      </c>
      <c r="N220" s="167">
        <v>1.41E-3</v>
      </c>
      <c r="O220" s="167">
        <f>ROUND(E220*N220,2)</f>
        <v>0</v>
      </c>
      <c r="P220" s="167">
        <v>0</v>
      </c>
      <c r="Q220" s="167">
        <f>ROUND(E220*P220,2)</f>
        <v>0</v>
      </c>
      <c r="R220" s="167"/>
      <c r="S220" s="167" t="s">
        <v>137</v>
      </c>
      <c r="T220" s="167" t="s">
        <v>190</v>
      </c>
      <c r="U220" s="167">
        <v>1.575</v>
      </c>
      <c r="V220" s="167">
        <f>ROUND(E220*U220,2)</f>
        <v>1.58</v>
      </c>
      <c r="W220" s="167"/>
      <c r="X220" s="167" t="s">
        <v>138</v>
      </c>
      <c r="Y220" s="162"/>
      <c r="Z220" s="162"/>
      <c r="AA220" s="162"/>
      <c r="AB220" s="162"/>
      <c r="AC220" s="162"/>
      <c r="AD220" s="162"/>
      <c r="AE220" s="162"/>
      <c r="AF220" s="162"/>
      <c r="AG220" s="162" t="s">
        <v>139</v>
      </c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</row>
    <row r="221" spans="1:60" outlineLevel="1" x14ac:dyDescent="0.25">
      <c r="A221" s="185">
        <v>78</v>
      </c>
      <c r="B221" s="186" t="s">
        <v>383</v>
      </c>
      <c r="C221" s="194" t="s">
        <v>384</v>
      </c>
      <c r="D221" s="187" t="s">
        <v>370</v>
      </c>
      <c r="E221" s="188">
        <v>1</v>
      </c>
      <c r="F221" s="189"/>
      <c r="G221" s="190">
        <f>ROUND(E221*F221,2)</f>
        <v>0</v>
      </c>
      <c r="H221" s="167">
        <v>0</v>
      </c>
      <c r="I221" s="167">
        <f>ROUND(E221*H221,2)</f>
        <v>0</v>
      </c>
      <c r="J221" s="167">
        <v>455.5</v>
      </c>
      <c r="K221" s="167">
        <f>ROUND(E221*J221,2)</f>
        <v>455.5</v>
      </c>
      <c r="L221" s="167">
        <v>21</v>
      </c>
      <c r="M221" s="167">
        <f>G221*(1+L221/100)</f>
        <v>0</v>
      </c>
      <c r="N221" s="167">
        <v>0</v>
      </c>
      <c r="O221" s="167">
        <f>ROUND(E221*N221,2)</f>
        <v>0</v>
      </c>
      <c r="P221" s="167">
        <v>0.125</v>
      </c>
      <c r="Q221" s="167">
        <f>ROUND(E221*P221,2)</f>
        <v>0.13</v>
      </c>
      <c r="R221" s="167"/>
      <c r="S221" s="167" t="s">
        <v>137</v>
      </c>
      <c r="T221" s="167" t="s">
        <v>137</v>
      </c>
      <c r="U221" s="167">
        <v>1.1499999999999999</v>
      </c>
      <c r="V221" s="167">
        <f>ROUND(E221*U221,2)</f>
        <v>1.1499999999999999</v>
      </c>
      <c r="W221" s="167"/>
      <c r="X221" s="167" t="s">
        <v>138</v>
      </c>
      <c r="Y221" s="162"/>
      <c r="Z221" s="162"/>
      <c r="AA221" s="162"/>
      <c r="AB221" s="162"/>
      <c r="AC221" s="162"/>
      <c r="AD221" s="162"/>
      <c r="AE221" s="162"/>
      <c r="AF221" s="162"/>
      <c r="AG221" s="162" t="s">
        <v>139</v>
      </c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</row>
    <row r="222" spans="1:60" outlineLevel="1" x14ac:dyDescent="0.25">
      <c r="A222" s="185">
        <v>79</v>
      </c>
      <c r="B222" s="186" t="s">
        <v>385</v>
      </c>
      <c r="C222" s="194" t="s">
        <v>386</v>
      </c>
      <c r="D222" s="187" t="s">
        <v>370</v>
      </c>
      <c r="E222" s="188">
        <v>2</v>
      </c>
      <c r="F222" s="189"/>
      <c r="G222" s="190">
        <f>ROUND(E222*F222,2)</f>
        <v>0</v>
      </c>
      <c r="H222" s="167">
        <v>18.260000000000002</v>
      </c>
      <c r="I222" s="167">
        <f>ROUND(E222*H222,2)</f>
        <v>36.520000000000003</v>
      </c>
      <c r="J222" s="167">
        <v>171.74</v>
      </c>
      <c r="K222" s="167">
        <f>ROUND(E222*J222,2)</f>
        <v>343.48</v>
      </c>
      <c r="L222" s="167">
        <v>21</v>
      </c>
      <c r="M222" s="167">
        <f>G222*(1+L222/100)</f>
        <v>0</v>
      </c>
      <c r="N222" s="167">
        <v>3.0000000000000001E-5</v>
      </c>
      <c r="O222" s="167">
        <f>ROUND(E222*N222,2)</f>
        <v>0</v>
      </c>
      <c r="P222" s="167">
        <v>0</v>
      </c>
      <c r="Q222" s="167">
        <f>ROUND(E222*P222,2)</f>
        <v>0</v>
      </c>
      <c r="R222" s="167"/>
      <c r="S222" s="167" t="s">
        <v>137</v>
      </c>
      <c r="T222" s="167" t="s">
        <v>224</v>
      </c>
      <c r="U222" s="167">
        <v>0.33</v>
      </c>
      <c r="V222" s="167">
        <f>ROUND(E222*U222,2)</f>
        <v>0.66</v>
      </c>
      <c r="W222" s="167"/>
      <c r="X222" s="167" t="s">
        <v>138</v>
      </c>
      <c r="Y222" s="162"/>
      <c r="Z222" s="162"/>
      <c r="AA222" s="162"/>
      <c r="AB222" s="162"/>
      <c r="AC222" s="162"/>
      <c r="AD222" s="162"/>
      <c r="AE222" s="162"/>
      <c r="AF222" s="162"/>
      <c r="AG222" s="162" t="s">
        <v>139</v>
      </c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</row>
    <row r="223" spans="1:60" outlineLevel="1" x14ac:dyDescent="0.25">
      <c r="A223" s="185">
        <v>80</v>
      </c>
      <c r="B223" s="186" t="s">
        <v>387</v>
      </c>
      <c r="C223" s="194" t="s">
        <v>388</v>
      </c>
      <c r="D223" s="187" t="s">
        <v>370</v>
      </c>
      <c r="E223" s="188">
        <v>1</v>
      </c>
      <c r="F223" s="189"/>
      <c r="G223" s="190">
        <f>ROUND(E223*F223,2)</f>
        <v>0</v>
      </c>
      <c r="H223" s="167">
        <v>0</v>
      </c>
      <c r="I223" s="167">
        <f>ROUND(E223*H223,2)</f>
        <v>0</v>
      </c>
      <c r="J223" s="167">
        <v>123</v>
      </c>
      <c r="K223" s="167">
        <f>ROUND(E223*J223,2)</f>
        <v>123</v>
      </c>
      <c r="L223" s="167">
        <v>21</v>
      </c>
      <c r="M223" s="167">
        <f>G223*(1+L223/100)</f>
        <v>0</v>
      </c>
      <c r="N223" s="167">
        <v>0</v>
      </c>
      <c r="O223" s="167">
        <f>ROUND(E223*N223,2)</f>
        <v>0</v>
      </c>
      <c r="P223" s="167">
        <v>6.7000000000000004E-2</v>
      </c>
      <c r="Q223" s="167">
        <f>ROUND(E223*P223,2)</f>
        <v>7.0000000000000007E-2</v>
      </c>
      <c r="R223" s="167"/>
      <c r="S223" s="167" t="s">
        <v>137</v>
      </c>
      <c r="T223" s="167" t="s">
        <v>137</v>
      </c>
      <c r="U223" s="167">
        <v>0.31</v>
      </c>
      <c r="V223" s="167">
        <f>ROUND(E223*U223,2)</f>
        <v>0.31</v>
      </c>
      <c r="W223" s="167"/>
      <c r="X223" s="167" t="s">
        <v>138</v>
      </c>
      <c r="Y223" s="162"/>
      <c r="Z223" s="162"/>
      <c r="AA223" s="162"/>
      <c r="AB223" s="162"/>
      <c r="AC223" s="162"/>
      <c r="AD223" s="162"/>
      <c r="AE223" s="162"/>
      <c r="AF223" s="162"/>
      <c r="AG223" s="162" t="s">
        <v>139</v>
      </c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</row>
    <row r="224" spans="1:60" outlineLevel="1" x14ac:dyDescent="0.25">
      <c r="A224" s="185">
        <v>81</v>
      </c>
      <c r="B224" s="186" t="s">
        <v>389</v>
      </c>
      <c r="C224" s="194" t="s">
        <v>390</v>
      </c>
      <c r="D224" s="187" t="s">
        <v>370</v>
      </c>
      <c r="E224" s="188">
        <v>5</v>
      </c>
      <c r="F224" s="189"/>
      <c r="G224" s="190">
        <f>ROUND(E224*F224,2)</f>
        <v>0</v>
      </c>
      <c r="H224" s="167">
        <v>127.41</v>
      </c>
      <c r="I224" s="167">
        <f>ROUND(E224*H224,2)</f>
        <v>637.04999999999995</v>
      </c>
      <c r="J224" s="167">
        <v>116.09</v>
      </c>
      <c r="K224" s="167">
        <f>ROUND(E224*J224,2)</f>
        <v>580.45000000000005</v>
      </c>
      <c r="L224" s="167">
        <v>21</v>
      </c>
      <c r="M224" s="167">
        <f>G224*(1+L224/100)</f>
        <v>0</v>
      </c>
      <c r="N224" s="167">
        <v>1.7000000000000001E-4</v>
      </c>
      <c r="O224" s="167">
        <f>ROUND(E224*N224,2)</f>
        <v>0</v>
      </c>
      <c r="P224" s="167">
        <v>0</v>
      </c>
      <c r="Q224" s="167">
        <f>ROUND(E224*P224,2)</f>
        <v>0</v>
      </c>
      <c r="R224" s="167"/>
      <c r="S224" s="167" t="s">
        <v>137</v>
      </c>
      <c r="T224" s="167" t="s">
        <v>224</v>
      </c>
      <c r="U224" s="167">
        <v>0.22700000000000001</v>
      </c>
      <c r="V224" s="167">
        <f>ROUND(E224*U224,2)</f>
        <v>1.1399999999999999</v>
      </c>
      <c r="W224" s="167"/>
      <c r="X224" s="167" t="s">
        <v>138</v>
      </c>
      <c r="Y224" s="162"/>
      <c r="Z224" s="162"/>
      <c r="AA224" s="162"/>
      <c r="AB224" s="162"/>
      <c r="AC224" s="162"/>
      <c r="AD224" s="162"/>
      <c r="AE224" s="162"/>
      <c r="AF224" s="162"/>
      <c r="AG224" s="162" t="s">
        <v>139</v>
      </c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</row>
    <row r="225" spans="1:60" outlineLevel="1" x14ac:dyDescent="0.25">
      <c r="A225" s="185">
        <v>82</v>
      </c>
      <c r="B225" s="186" t="s">
        <v>391</v>
      </c>
      <c r="C225" s="194" t="s">
        <v>392</v>
      </c>
      <c r="D225" s="187" t="s">
        <v>370</v>
      </c>
      <c r="E225" s="188">
        <v>2</v>
      </c>
      <c r="F225" s="189"/>
      <c r="G225" s="190">
        <f>ROUND(E225*F225,2)</f>
        <v>0</v>
      </c>
      <c r="H225" s="167">
        <v>195.34</v>
      </c>
      <c r="I225" s="167">
        <f>ROUND(E225*H225,2)</f>
        <v>390.68</v>
      </c>
      <c r="J225" s="167">
        <v>63.66</v>
      </c>
      <c r="K225" s="167">
        <f>ROUND(E225*J225,2)</f>
        <v>127.32</v>
      </c>
      <c r="L225" s="167">
        <v>21</v>
      </c>
      <c r="M225" s="167">
        <f>G225*(1+L225/100)</f>
        <v>0</v>
      </c>
      <c r="N225" s="167">
        <v>2.4000000000000001E-4</v>
      </c>
      <c r="O225" s="167">
        <f>ROUND(E225*N225,2)</f>
        <v>0</v>
      </c>
      <c r="P225" s="167">
        <v>0</v>
      </c>
      <c r="Q225" s="167">
        <f>ROUND(E225*P225,2)</f>
        <v>0</v>
      </c>
      <c r="R225" s="167"/>
      <c r="S225" s="167" t="s">
        <v>137</v>
      </c>
      <c r="T225" s="167" t="s">
        <v>224</v>
      </c>
      <c r="U225" s="167">
        <v>0.124</v>
      </c>
      <c r="V225" s="167">
        <f>ROUND(E225*U225,2)</f>
        <v>0.25</v>
      </c>
      <c r="W225" s="167"/>
      <c r="X225" s="167" t="s">
        <v>138</v>
      </c>
      <c r="Y225" s="162"/>
      <c r="Z225" s="162"/>
      <c r="AA225" s="162"/>
      <c r="AB225" s="162"/>
      <c r="AC225" s="162"/>
      <c r="AD225" s="162"/>
      <c r="AE225" s="162"/>
      <c r="AF225" s="162"/>
      <c r="AG225" s="162" t="s">
        <v>139</v>
      </c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</row>
    <row r="226" spans="1:60" ht="20.399999999999999" outlineLevel="1" x14ac:dyDescent="0.25">
      <c r="A226" s="185">
        <v>83</v>
      </c>
      <c r="B226" s="186" t="s">
        <v>393</v>
      </c>
      <c r="C226" s="194" t="s">
        <v>394</v>
      </c>
      <c r="D226" s="187" t="s">
        <v>151</v>
      </c>
      <c r="E226" s="188">
        <v>1</v>
      </c>
      <c r="F226" s="189"/>
      <c r="G226" s="190">
        <f>ROUND(E226*F226,2)</f>
        <v>0</v>
      </c>
      <c r="H226" s="167">
        <v>1800.68</v>
      </c>
      <c r="I226" s="167">
        <f>ROUND(E226*H226,2)</f>
        <v>1800.68</v>
      </c>
      <c r="J226" s="167">
        <v>224.32</v>
      </c>
      <c r="K226" s="167">
        <f>ROUND(E226*J226,2)</f>
        <v>224.32</v>
      </c>
      <c r="L226" s="167">
        <v>21</v>
      </c>
      <c r="M226" s="167">
        <f>G226*(1+L226/100)</f>
        <v>0</v>
      </c>
      <c r="N226" s="167">
        <v>1.64E-3</v>
      </c>
      <c r="O226" s="167">
        <f>ROUND(E226*N226,2)</f>
        <v>0</v>
      </c>
      <c r="P226" s="167">
        <v>0</v>
      </c>
      <c r="Q226" s="167">
        <f>ROUND(E226*P226,2)</f>
        <v>0</v>
      </c>
      <c r="R226" s="167"/>
      <c r="S226" s="167" t="s">
        <v>137</v>
      </c>
      <c r="T226" s="167" t="s">
        <v>137</v>
      </c>
      <c r="U226" s="167">
        <v>0.44500000000000001</v>
      </c>
      <c r="V226" s="167">
        <f>ROUND(E226*U226,2)</f>
        <v>0.45</v>
      </c>
      <c r="W226" s="167"/>
      <c r="X226" s="167" t="s">
        <v>138</v>
      </c>
      <c r="Y226" s="162"/>
      <c r="Z226" s="162"/>
      <c r="AA226" s="162"/>
      <c r="AB226" s="162"/>
      <c r="AC226" s="162"/>
      <c r="AD226" s="162"/>
      <c r="AE226" s="162"/>
      <c r="AF226" s="162"/>
      <c r="AG226" s="162" t="s">
        <v>139</v>
      </c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</row>
    <row r="227" spans="1:60" outlineLevel="1" x14ac:dyDescent="0.25">
      <c r="A227" s="185">
        <v>84</v>
      </c>
      <c r="B227" s="186" t="s">
        <v>395</v>
      </c>
      <c r="C227" s="194" t="s">
        <v>396</v>
      </c>
      <c r="D227" s="187" t="s">
        <v>151</v>
      </c>
      <c r="E227" s="188">
        <v>1</v>
      </c>
      <c r="F227" s="189"/>
      <c r="G227" s="190">
        <f>ROUND(E227*F227,2)</f>
        <v>0</v>
      </c>
      <c r="H227" s="167">
        <v>2038.95</v>
      </c>
      <c r="I227" s="167">
        <f>ROUND(E227*H227,2)</f>
        <v>2038.95</v>
      </c>
      <c r="J227" s="167">
        <v>236.05</v>
      </c>
      <c r="K227" s="167">
        <f>ROUND(E227*J227,2)</f>
        <v>236.05</v>
      </c>
      <c r="L227" s="167">
        <v>21</v>
      </c>
      <c r="M227" s="167">
        <f>G227*(1+L227/100)</f>
        <v>0</v>
      </c>
      <c r="N227" s="167">
        <v>8.4999999999999995E-4</v>
      </c>
      <c r="O227" s="167">
        <f>ROUND(E227*N227,2)</f>
        <v>0</v>
      </c>
      <c r="P227" s="167">
        <v>0</v>
      </c>
      <c r="Q227" s="167">
        <f>ROUND(E227*P227,2)</f>
        <v>0</v>
      </c>
      <c r="R227" s="167"/>
      <c r="S227" s="167" t="s">
        <v>137</v>
      </c>
      <c r="T227" s="167" t="s">
        <v>190</v>
      </c>
      <c r="U227" s="167">
        <v>0.48499999999999999</v>
      </c>
      <c r="V227" s="167">
        <f>ROUND(E227*U227,2)</f>
        <v>0.49</v>
      </c>
      <c r="W227" s="167"/>
      <c r="X227" s="167" t="s">
        <v>138</v>
      </c>
      <c r="Y227" s="162"/>
      <c r="Z227" s="162"/>
      <c r="AA227" s="162"/>
      <c r="AB227" s="162"/>
      <c r="AC227" s="162"/>
      <c r="AD227" s="162"/>
      <c r="AE227" s="162"/>
      <c r="AF227" s="162"/>
      <c r="AG227" s="162" t="s">
        <v>139</v>
      </c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</row>
    <row r="228" spans="1:60" outlineLevel="1" x14ac:dyDescent="0.25">
      <c r="A228" s="185">
        <v>85</v>
      </c>
      <c r="B228" s="186" t="s">
        <v>397</v>
      </c>
      <c r="C228" s="194" t="s">
        <v>398</v>
      </c>
      <c r="D228" s="187" t="s">
        <v>151</v>
      </c>
      <c r="E228" s="188">
        <v>2</v>
      </c>
      <c r="F228" s="189"/>
      <c r="G228" s="190">
        <f>ROUND(E228*F228,2)</f>
        <v>0</v>
      </c>
      <c r="H228" s="167">
        <v>7.11</v>
      </c>
      <c r="I228" s="167">
        <f>ROUND(E228*H228,2)</f>
        <v>14.22</v>
      </c>
      <c r="J228" s="167">
        <v>224.39</v>
      </c>
      <c r="K228" s="167">
        <f>ROUND(E228*J228,2)</f>
        <v>448.78</v>
      </c>
      <c r="L228" s="167">
        <v>21</v>
      </c>
      <c r="M228" s="167">
        <f>G228*(1+L228/100)</f>
        <v>0</v>
      </c>
      <c r="N228" s="167">
        <v>4.0000000000000003E-5</v>
      </c>
      <c r="O228" s="167">
        <f>ROUND(E228*N228,2)</f>
        <v>0</v>
      </c>
      <c r="P228" s="167">
        <v>0</v>
      </c>
      <c r="Q228" s="167">
        <f>ROUND(E228*P228,2)</f>
        <v>0</v>
      </c>
      <c r="R228" s="167"/>
      <c r="S228" s="167" t="s">
        <v>137</v>
      </c>
      <c r="T228" s="167" t="s">
        <v>137</v>
      </c>
      <c r="U228" s="167">
        <v>0.44500000000000001</v>
      </c>
      <c r="V228" s="167">
        <f>ROUND(E228*U228,2)</f>
        <v>0.89</v>
      </c>
      <c r="W228" s="167"/>
      <c r="X228" s="167" t="s">
        <v>138</v>
      </c>
      <c r="Y228" s="162"/>
      <c r="Z228" s="162"/>
      <c r="AA228" s="162"/>
      <c r="AB228" s="162"/>
      <c r="AC228" s="162"/>
      <c r="AD228" s="162"/>
      <c r="AE228" s="162"/>
      <c r="AF228" s="162"/>
      <c r="AG228" s="162" t="s">
        <v>139</v>
      </c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outlineLevel="1" x14ac:dyDescent="0.25">
      <c r="A229" s="185">
        <v>86</v>
      </c>
      <c r="B229" s="186" t="s">
        <v>399</v>
      </c>
      <c r="C229" s="194" t="s">
        <v>400</v>
      </c>
      <c r="D229" s="187" t="s">
        <v>370</v>
      </c>
      <c r="E229" s="188">
        <v>2</v>
      </c>
      <c r="F229" s="189"/>
      <c r="G229" s="190">
        <f>ROUND(E229*F229,2)</f>
        <v>0</v>
      </c>
      <c r="H229" s="167">
        <v>0</v>
      </c>
      <c r="I229" s="167">
        <f>ROUND(E229*H229,2)</f>
        <v>0</v>
      </c>
      <c r="J229" s="167">
        <v>86</v>
      </c>
      <c r="K229" s="167">
        <f>ROUND(E229*J229,2)</f>
        <v>172</v>
      </c>
      <c r="L229" s="167">
        <v>21</v>
      </c>
      <c r="M229" s="167">
        <f>G229*(1+L229/100)</f>
        <v>0</v>
      </c>
      <c r="N229" s="167">
        <v>0</v>
      </c>
      <c r="O229" s="167">
        <f>ROUND(E229*N229,2)</f>
        <v>0</v>
      </c>
      <c r="P229" s="167">
        <v>1.56E-3</v>
      </c>
      <c r="Q229" s="167">
        <f>ROUND(E229*P229,2)</f>
        <v>0</v>
      </c>
      <c r="R229" s="167"/>
      <c r="S229" s="167" t="s">
        <v>137</v>
      </c>
      <c r="T229" s="167" t="s">
        <v>224</v>
      </c>
      <c r="U229" s="167">
        <v>0.217</v>
      </c>
      <c r="V229" s="167">
        <f>ROUND(E229*U229,2)</f>
        <v>0.43</v>
      </c>
      <c r="W229" s="167"/>
      <c r="X229" s="167" t="s">
        <v>138</v>
      </c>
      <c r="Y229" s="162"/>
      <c r="Z229" s="162"/>
      <c r="AA229" s="162"/>
      <c r="AB229" s="162"/>
      <c r="AC229" s="162"/>
      <c r="AD229" s="162"/>
      <c r="AE229" s="162"/>
      <c r="AF229" s="162"/>
      <c r="AG229" s="162" t="s">
        <v>139</v>
      </c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</row>
    <row r="230" spans="1:60" outlineLevel="1" x14ac:dyDescent="0.25">
      <c r="A230" s="185">
        <v>87</v>
      </c>
      <c r="B230" s="186" t="s">
        <v>401</v>
      </c>
      <c r="C230" s="194" t="s">
        <v>402</v>
      </c>
      <c r="D230" s="187" t="s">
        <v>370</v>
      </c>
      <c r="E230" s="188">
        <v>1</v>
      </c>
      <c r="F230" s="189"/>
      <c r="G230" s="190">
        <f>ROUND(E230*F230,2)</f>
        <v>0</v>
      </c>
      <c r="H230" s="167">
        <v>0</v>
      </c>
      <c r="I230" s="167">
        <f>ROUND(E230*H230,2)</f>
        <v>0</v>
      </c>
      <c r="J230" s="167">
        <v>87.9</v>
      </c>
      <c r="K230" s="167">
        <f>ROUND(E230*J230,2)</f>
        <v>87.9</v>
      </c>
      <c r="L230" s="167">
        <v>21</v>
      </c>
      <c r="M230" s="167">
        <f>G230*(1+L230/100)</f>
        <v>0</v>
      </c>
      <c r="N230" s="167">
        <v>0</v>
      </c>
      <c r="O230" s="167">
        <f>ROUND(E230*N230,2)</f>
        <v>0</v>
      </c>
      <c r="P230" s="167">
        <v>8.5999999999999998E-4</v>
      </c>
      <c r="Q230" s="167">
        <f>ROUND(E230*P230,2)</f>
        <v>0</v>
      </c>
      <c r="R230" s="167"/>
      <c r="S230" s="167" t="s">
        <v>137</v>
      </c>
      <c r="T230" s="167" t="s">
        <v>137</v>
      </c>
      <c r="U230" s="167">
        <v>0.222</v>
      </c>
      <c r="V230" s="167">
        <f>ROUND(E230*U230,2)</f>
        <v>0.22</v>
      </c>
      <c r="W230" s="167"/>
      <c r="X230" s="167" t="s">
        <v>138</v>
      </c>
      <c r="Y230" s="162"/>
      <c r="Z230" s="162"/>
      <c r="AA230" s="162"/>
      <c r="AB230" s="162"/>
      <c r="AC230" s="162"/>
      <c r="AD230" s="162"/>
      <c r="AE230" s="162"/>
      <c r="AF230" s="162"/>
      <c r="AG230" s="162" t="s">
        <v>139</v>
      </c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</row>
    <row r="231" spans="1:60" ht="20.399999999999999" outlineLevel="1" x14ac:dyDescent="0.25">
      <c r="A231" s="185">
        <v>88</v>
      </c>
      <c r="B231" s="186" t="s">
        <v>403</v>
      </c>
      <c r="C231" s="194" t="s">
        <v>404</v>
      </c>
      <c r="D231" s="187" t="s">
        <v>151</v>
      </c>
      <c r="E231" s="188">
        <v>2</v>
      </c>
      <c r="F231" s="189"/>
      <c r="G231" s="190">
        <f>ROUND(E231*F231,2)</f>
        <v>0</v>
      </c>
      <c r="H231" s="167">
        <v>433.94</v>
      </c>
      <c r="I231" s="167">
        <f>ROUND(E231*H231,2)</f>
        <v>867.88</v>
      </c>
      <c r="J231" s="167">
        <v>126.06</v>
      </c>
      <c r="K231" s="167">
        <f>ROUND(E231*J231,2)</f>
        <v>252.12</v>
      </c>
      <c r="L231" s="167">
        <v>21</v>
      </c>
      <c r="M231" s="167">
        <f>G231*(1+L231/100)</f>
        <v>0</v>
      </c>
      <c r="N231" s="167">
        <v>2.0000000000000001E-4</v>
      </c>
      <c r="O231" s="167">
        <f>ROUND(E231*N231,2)</f>
        <v>0</v>
      </c>
      <c r="P231" s="167">
        <v>0</v>
      </c>
      <c r="Q231" s="167">
        <f>ROUND(E231*P231,2)</f>
        <v>0</v>
      </c>
      <c r="R231" s="167"/>
      <c r="S231" s="167" t="s">
        <v>137</v>
      </c>
      <c r="T231" s="167" t="s">
        <v>224</v>
      </c>
      <c r="U231" s="167">
        <v>0.246</v>
      </c>
      <c r="V231" s="167">
        <f>ROUND(E231*U231,2)</f>
        <v>0.49</v>
      </c>
      <c r="W231" s="167"/>
      <c r="X231" s="167" t="s">
        <v>138</v>
      </c>
      <c r="Y231" s="162"/>
      <c r="Z231" s="162"/>
      <c r="AA231" s="162"/>
      <c r="AB231" s="162"/>
      <c r="AC231" s="162"/>
      <c r="AD231" s="162"/>
      <c r="AE231" s="162"/>
      <c r="AF231" s="162"/>
      <c r="AG231" s="162" t="s">
        <v>139</v>
      </c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</row>
    <row r="232" spans="1:60" ht="20.399999999999999" outlineLevel="1" x14ac:dyDescent="0.25">
      <c r="A232" s="185">
        <v>89</v>
      </c>
      <c r="B232" s="186" t="s">
        <v>405</v>
      </c>
      <c r="C232" s="194" t="s">
        <v>406</v>
      </c>
      <c r="D232" s="187" t="s">
        <v>151</v>
      </c>
      <c r="E232" s="188">
        <v>1</v>
      </c>
      <c r="F232" s="189"/>
      <c r="G232" s="190">
        <f>ROUND(E232*F232,2)</f>
        <v>0</v>
      </c>
      <c r="H232" s="167">
        <v>308.99</v>
      </c>
      <c r="I232" s="167">
        <f>ROUND(E232*H232,2)</f>
        <v>308.99</v>
      </c>
      <c r="J232" s="167">
        <v>124.01</v>
      </c>
      <c r="K232" s="167">
        <f>ROUND(E232*J232,2)</f>
        <v>124.01</v>
      </c>
      <c r="L232" s="167">
        <v>21</v>
      </c>
      <c r="M232" s="167">
        <f>G232*(1+L232/100)</f>
        <v>0</v>
      </c>
      <c r="N232" s="167">
        <v>9.0000000000000006E-5</v>
      </c>
      <c r="O232" s="167">
        <f>ROUND(E232*N232,2)</f>
        <v>0</v>
      </c>
      <c r="P232" s="167">
        <v>0</v>
      </c>
      <c r="Q232" s="167">
        <f>ROUND(E232*P232,2)</f>
        <v>0</v>
      </c>
      <c r="R232" s="167"/>
      <c r="S232" s="167" t="s">
        <v>137</v>
      </c>
      <c r="T232" s="167" t="s">
        <v>137</v>
      </c>
      <c r="U232" s="167">
        <v>0.246</v>
      </c>
      <c r="V232" s="167">
        <f>ROUND(E232*U232,2)</f>
        <v>0.25</v>
      </c>
      <c r="W232" s="167"/>
      <c r="X232" s="167" t="s">
        <v>138</v>
      </c>
      <c r="Y232" s="162"/>
      <c r="Z232" s="162"/>
      <c r="AA232" s="162"/>
      <c r="AB232" s="162"/>
      <c r="AC232" s="162"/>
      <c r="AD232" s="162"/>
      <c r="AE232" s="162"/>
      <c r="AF232" s="162"/>
      <c r="AG232" s="162" t="s">
        <v>139</v>
      </c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</row>
    <row r="233" spans="1:60" outlineLevel="1" x14ac:dyDescent="0.25">
      <c r="A233" s="185">
        <v>90</v>
      </c>
      <c r="B233" s="186" t="s">
        <v>407</v>
      </c>
      <c r="C233" s="194" t="s">
        <v>408</v>
      </c>
      <c r="D233" s="187" t="s">
        <v>151</v>
      </c>
      <c r="E233" s="188">
        <v>1</v>
      </c>
      <c r="F233" s="189"/>
      <c r="G233" s="190">
        <f>ROUND(E233*F233,2)</f>
        <v>0</v>
      </c>
      <c r="H233" s="167">
        <v>353.7</v>
      </c>
      <c r="I233" s="167">
        <f>ROUND(E233*H233,2)</f>
        <v>353.7</v>
      </c>
      <c r="J233" s="167">
        <v>128.80000000000001</v>
      </c>
      <c r="K233" s="167">
        <f>ROUND(E233*J233,2)</f>
        <v>128.80000000000001</v>
      </c>
      <c r="L233" s="167">
        <v>21</v>
      </c>
      <c r="M233" s="167">
        <f>G233*(1+L233/100)</f>
        <v>0</v>
      </c>
      <c r="N233" s="167">
        <v>2.5999999999999998E-4</v>
      </c>
      <c r="O233" s="167">
        <f>ROUND(E233*N233,2)</f>
        <v>0</v>
      </c>
      <c r="P233" s="167">
        <v>0</v>
      </c>
      <c r="Q233" s="167">
        <f>ROUND(E233*P233,2)</f>
        <v>0</v>
      </c>
      <c r="R233" s="167"/>
      <c r="S233" s="167" t="s">
        <v>137</v>
      </c>
      <c r="T233" s="167" t="s">
        <v>224</v>
      </c>
      <c r="U233" s="167">
        <v>0.246</v>
      </c>
      <c r="V233" s="167">
        <f>ROUND(E233*U233,2)</f>
        <v>0.25</v>
      </c>
      <c r="W233" s="167"/>
      <c r="X233" s="167" t="s">
        <v>138</v>
      </c>
      <c r="Y233" s="162"/>
      <c r="Z233" s="162"/>
      <c r="AA233" s="162"/>
      <c r="AB233" s="162"/>
      <c r="AC233" s="162"/>
      <c r="AD233" s="162"/>
      <c r="AE233" s="162"/>
      <c r="AF233" s="162"/>
      <c r="AG233" s="162" t="s">
        <v>139</v>
      </c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</row>
    <row r="234" spans="1:60" outlineLevel="1" x14ac:dyDescent="0.25">
      <c r="A234" s="185">
        <v>91</v>
      </c>
      <c r="B234" s="186" t="s">
        <v>409</v>
      </c>
      <c r="C234" s="194" t="s">
        <v>410</v>
      </c>
      <c r="D234" s="187" t="s">
        <v>151</v>
      </c>
      <c r="E234" s="188">
        <v>1</v>
      </c>
      <c r="F234" s="189"/>
      <c r="G234" s="190">
        <f>ROUND(E234*F234,2)</f>
        <v>0</v>
      </c>
      <c r="H234" s="167">
        <v>241.71</v>
      </c>
      <c r="I234" s="167">
        <f>ROUND(E234*H234,2)</f>
        <v>241.71</v>
      </c>
      <c r="J234" s="167">
        <v>125.79</v>
      </c>
      <c r="K234" s="167">
        <f>ROUND(E234*J234,2)</f>
        <v>125.79</v>
      </c>
      <c r="L234" s="167">
        <v>21</v>
      </c>
      <c r="M234" s="167">
        <f>G234*(1+L234/100)</f>
        <v>0</v>
      </c>
      <c r="N234" s="167">
        <v>2.0000000000000001E-4</v>
      </c>
      <c r="O234" s="167">
        <f>ROUND(E234*N234,2)</f>
        <v>0</v>
      </c>
      <c r="P234" s="167">
        <v>0</v>
      </c>
      <c r="Q234" s="167">
        <f>ROUND(E234*P234,2)</f>
        <v>0</v>
      </c>
      <c r="R234" s="167"/>
      <c r="S234" s="167" t="s">
        <v>137</v>
      </c>
      <c r="T234" s="167" t="s">
        <v>224</v>
      </c>
      <c r="U234" s="167">
        <v>0.246</v>
      </c>
      <c r="V234" s="167">
        <f>ROUND(E234*U234,2)</f>
        <v>0.25</v>
      </c>
      <c r="W234" s="167"/>
      <c r="X234" s="167" t="s">
        <v>138</v>
      </c>
      <c r="Y234" s="162"/>
      <c r="Z234" s="162"/>
      <c r="AA234" s="162"/>
      <c r="AB234" s="162"/>
      <c r="AC234" s="162"/>
      <c r="AD234" s="162"/>
      <c r="AE234" s="162"/>
      <c r="AF234" s="162"/>
      <c r="AG234" s="162" t="s">
        <v>139</v>
      </c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</row>
    <row r="235" spans="1:60" outlineLevel="1" x14ac:dyDescent="0.25">
      <c r="A235" s="185">
        <v>92</v>
      </c>
      <c r="B235" s="186" t="s">
        <v>411</v>
      </c>
      <c r="C235" s="194" t="s">
        <v>412</v>
      </c>
      <c r="D235" s="187" t="s">
        <v>151</v>
      </c>
      <c r="E235" s="188">
        <v>1</v>
      </c>
      <c r="F235" s="189"/>
      <c r="G235" s="190">
        <f>ROUND(E235*F235,2)</f>
        <v>0</v>
      </c>
      <c r="H235" s="167">
        <v>2306.71</v>
      </c>
      <c r="I235" s="167">
        <f>ROUND(E235*H235,2)</f>
        <v>2306.71</v>
      </c>
      <c r="J235" s="167">
        <v>318.29000000000002</v>
      </c>
      <c r="K235" s="167">
        <f>ROUND(E235*J235,2)</f>
        <v>318.29000000000002</v>
      </c>
      <c r="L235" s="167">
        <v>21</v>
      </c>
      <c r="M235" s="167">
        <f>G235*(1+L235/100)</f>
        <v>0</v>
      </c>
      <c r="N235" s="167">
        <v>4.453E-2</v>
      </c>
      <c r="O235" s="167">
        <f>ROUND(E235*N235,2)</f>
        <v>0.04</v>
      </c>
      <c r="P235" s="167">
        <v>4.2529999999999998E-2</v>
      </c>
      <c r="Q235" s="167">
        <f>ROUND(E235*P235,2)</f>
        <v>0.04</v>
      </c>
      <c r="R235" s="167"/>
      <c r="S235" s="167" t="s">
        <v>137</v>
      </c>
      <c r="T235" s="167" t="s">
        <v>190</v>
      </c>
      <c r="U235" s="167">
        <v>0.65400000000000003</v>
      </c>
      <c r="V235" s="167">
        <f>ROUND(E235*U235,2)</f>
        <v>0.65</v>
      </c>
      <c r="W235" s="167"/>
      <c r="X235" s="167" t="s">
        <v>138</v>
      </c>
      <c r="Y235" s="162"/>
      <c r="Z235" s="162"/>
      <c r="AA235" s="162"/>
      <c r="AB235" s="162"/>
      <c r="AC235" s="162"/>
      <c r="AD235" s="162"/>
      <c r="AE235" s="162"/>
      <c r="AF235" s="162"/>
      <c r="AG235" s="162" t="s">
        <v>139</v>
      </c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</row>
    <row r="236" spans="1:60" outlineLevel="1" x14ac:dyDescent="0.25">
      <c r="A236" s="179">
        <v>93</v>
      </c>
      <c r="B236" s="180" t="s">
        <v>413</v>
      </c>
      <c r="C236" s="192" t="s">
        <v>414</v>
      </c>
      <c r="D236" s="181" t="s">
        <v>154</v>
      </c>
      <c r="E236" s="182">
        <v>0.24</v>
      </c>
      <c r="F236" s="183"/>
      <c r="G236" s="184">
        <f>ROUND(E236*F236,2)</f>
        <v>0</v>
      </c>
      <c r="H236" s="167">
        <v>29.26</v>
      </c>
      <c r="I236" s="167">
        <f>ROUND(E236*H236,2)</f>
        <v>7.02</v>
      </c>
      <c r="J236" s="167">
        <v>1076.74</v>
      </c>
      <c r="K236" s="167">
        <f>ROUND(E236*J236,2)</f>
        <v>258.42</v>
      </c>
      <c r="L236" s="167">
        <v>21</v>
      </c>
      <c r="M236" s="167">
        <f>G236*(1+L236/100)</f>
        <v>0</v>
      </c>
      <c r="N236" s="167">
        <v>8.0000000000000007E-5</v>
      </c>
      <c r="O236" s="167">
        <f>ROUND(E236*N236,2)</f>
        <v>0</v>
      </c>
      <c r="P236" s="167">
        <v>0</v>
      </c>
      <c r="Q236" s="167">
        <f>ROUND(E236*P236,2)</f>
        <v>0</v>
      </c>
      <c r="R236" s="167"/>
      <c r="S236" s="167" t="s">
        <v>137</v>
      </c>
      <c r="T236" s="167" t="s">
        <v>224</v>
      </c>
      <c r="U236" s="167">
        <v>2.1</v>
      </c>
      <c r="V236" s="167">
        <f>ROUND(E236*U236,2)</f>
        <v>0.5</v>
      </c>
      <c r="W236" s="167"/>
      <c r="X236" s="167" t="s">
        <v>138</v>
      </c>
      <c r="Y236" s="162"/>
      <c r="Z236" s="162"/>
      <c r="AA236" s="162"/>
      <c r="AB236" s="162"/>
      <c r="AC236" s="162"/>
      <c r="AD236" s="162"/>
      <c r="AE236" s="162"/>
      <c r="AF236" s="162"/>
      <c r="AG236" s="162" t="s">
        <v>139</v>
      </c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</row>
    <row r="237" spans="1:60" outlineLevel="1" x14ac:dyDescent="0.25">
      <c r="A237" s="165"/>
      <c r="B237" s="166"/>
      <c r="C237" s="193" t="s">
        <v>415</v>
      </c>
      <c r="D237" s="168"/>
      <c r="E237" s="169">
        <v>0.24</v>
      </c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2"/>
      <c r="Z237" s="162"/>
      <c r="AA237" s="162"/>
      <c r="AB237" s="162"/>
      <c r="AC237" s="162"/>
      <c r="AD237" s="162"/>
      <c r="AE237" s="162"/>
      <c r="AF237" s="162"/>
      <c r="AG237" s="162" t="s">
        <v>141</v>
      </c>
      <c r="AH237" s="162">
        <v>0</v>
      </c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2"/>
      <c r="BC237" s="162"/>
      <c r="BD237" s="162"/>
      <c r="BE237" s="162"/>
      <c r="BF237" s="162"/>
      <c r="BG237" s="162"/>
      <c r="BH237" s="162"/>
    </row>
    <row r="238" spans="1:60" ht="20.399999999999999" outlineLevel="1" x14ac:dyDescent="0.25">
      <c r="A238" s="185">
        <v>94</v>
      </c>
      <c r="B238" s="186" t="s">
        <v>416</v>
      </c>
      <c r="C238" s="194" t="s">
        <v>417</v>
      </c>
      <c r="D238" s="187" t="s">
        <v>151</v>
      </c>
      <c r="E238" s="188">
        <v>1</v>
      </c>
      <c r="F238" s="189"/>
      <c r="G238" s="190">
        <f>ROUND(E238*F238,2)</f>
        <v>0</v>
      </c>
      <c r="H238" s="167">
        <v>1073</v>
      </c>
      <c r="I238" s="167">
        <f>ROUND(E238*H238,2)</f>
        <v>1073</v>
      </c>
      <c r="J238" s="167">
        <v>0</v>
      </c>
      <c r="K238" s="167">
        <f>ROUND(E238*J238,2)</f>
        <v>0</v>
      </c>
      <c r="L238" s="167">
        <v>21</v>
      </c>
      <c r="M238" s="167">
        <f>G238*(1+L238/100)</f>
        <v>0</v>
      </c>
      <c r="N238" s="167">
        <v>1.2999999999999999E-2</v>
      </c>
      <c r="O238" s="167">
        <f>ROUND(E238*N238,2)</f>
        <v>0.01</v>
      </c>
      <c r="P238" s="167">
        <v>0</v>
      </c>
      <c r="Q238" s="167">
        <f>ROUND(E238*P238,2)</f>
        <v>0</v>
      </c>
      <c r="R238" s="167"/>
      <c r="S238" s="167" t="s">
        <v>137</v>
      </c>
      <c r="T238" s="167" t="s">
        <v>137</v>
      </c>
      <c r="U238" s="167">
        <v>0</v>
      </c>
      <c r="V238" s="167">
        <f>ROUND(E238*U238,2)</f>
        <v>0</v>
      </c>
      <c r="W238" s="167"/>
      <c r="X238" s="167" t="s">
        <v>298</v>
      </c>
      <c r="Y238" s="162"/>
      <c r="Z238" s="162"/>
      <c r="AA238" s="162"/>
      <c r="AB238" s="162"/>
      <c r="AC238" s="162"/>
      <c r="AD238" s="162"/>
      <c r="AE238" s="162"/>
      <c r="AF238" s="162"/>
      <c r="AG238" s="162" t="s">
        <v>418</v>
      </c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</row>
    <row r="239" spans="1:60" outlineLevel="1" x14ac:dyDescent="0.25">
      <c r="A239" s="185">
        <v>95</v>
      </c>
      <c r="B239" s="186" t="s">
        <v>419</v>
      </c>
      <c r="C239" s="194" t="s">
        <v>420</v>
      </c>
      <c r="D239" s="187" t="s">
        <v>151</v>
      </c>
      <c r="E239" s="188">
        <v>2</v>
      </c>
      <c r="F239" s="189"/>
      <c r="G239" s="190">
        <f>ROUND(E239*F239,2)</f>
        <v>0</v>
      </c>
      <c r="H239" s="167">
        <v>345</v>
      </c>
      <c r="I239" s="167">
        <f>ROUND(E239*H239,2)</f>
        <v>690</v>
      </c>
      <c r="J239" s="167">
        <v>0</v>
      </c>
      <c r="K239" s="167">
        <f>ROUND(E239*J239,2)</f>
        <v>0</v>
      </c>
      <c r="L239" s="167">
        <v>21</v>
      </c>
      <c r="M239" s="167">
        <f>G239*(1+L239/100)</f>
        <v>0</v>
      </c>
      <c r="N239" s="167">
        <v>8.9999999999999998E-4</v>
      </c>
      <c r="O239" s="167">
        <f>ROUND(E239*N239,2)</f>
        <v>0</v>
      </c>
      <c r="P239" s="167">
        <v>0</v>
      </c>
      <c r="Q239" s="167">
        <f>ROUND(E239*P239,2)</f>
        <v>0</v>
      </c>
      <c r="R239" s="167"/>
      <c r="S239" s="167" t="s">
        <v>241</v>
      </c>
      <c r="T239" s="167" t="s">
        <v>224</v>
      </c>
      <c r="U239" s="167">
        <v>0</v>
      </c>
      <c r="V239" s="167">
        <f>ROUND(E239*U239,2)</f>
        <v>0</v>
      </c>
      <c r="W239" s="167"/>
      <c r="X239" s="167" t="s">
        <v>171</v>
      </c>
      <c r="Y239" s="162"/>
      <c r="Z239" s="162"/>
      <c r="AA239" s="162"/>
      <c r="AB239" s="162"/>
      <c r="AC239" s="162"/>
      <c r="AD239" s="162"/>
      <c r="AE239" s="162"/>
      <c r="AF239" s="162"/>
      <c r="AG239" s="162" t="s">
        <v>172</v>
      </c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</row>
    <row r="240" spans="1:60" ht="20.399999999999999" outlineLevel="1" x14ac:dyDescent="0.25">
      <c r="A240" s="185">
        <v>96</v>
      </c>
      <c r="B240" s="186" t="s">
        <v>421</v>
      </c>
      <c r="C240" s="194" t="s">
        <v>422</v>
      </c>
      <c r="D240" s="187" t="s">
        <v>151</v>
      </c>
      <c r="E240" s="188">
        <v>1</v>
      </c>
      <c r="F240" s="189"/>
      <c r="G240" s="190">
        <f>ROUND(E240*F240,2)</f>
        <v>0</v>
      </c>
      <c r="H240" s="167">
        <v>1140</v>
      </c>
      <c r="I240" s="167">
        <f>ROUND(E240*H240,2)</f>
        <v>1140</v>
      </c>
      <c r="J240" s="167">
        <v>0</v>
      </c>
      <c r="K240" s="167">
        <f>ROUND(E240*J240,2)</f>
        <v>0</v>
      </c>
      <c r="L240" s="167">
        <v>21</v>
      </c>
      <c r="M240" s="167">
        <f>G240*(1+L240/100)</f>
        <v>0</v>
      </c>
      <c r="N240" s="167">
        <v>8.0000000000000004E-4</v>
      </c>
      <c r="O240" s="167">
        <f>ROUND(E240*N240,2)</f>
        <v>0</v>
      </c>
      <c r="P240" s="167">
        <v>0</v>
      </c>
      <c r="Q240" s="167">
        <f>ROUND(E240*P240,2)</f>
        <v>0</v>
      </c>
      <c r="R240" s="167" t="s">
        <v>170</v>
      </c>
      <c r="S240" s="167" t="s">
        <v>137</v>
      </c>
      <c r="T240" s="167" t="s">
        <v>224</v>
      </c>
      <c r="U240" s="167">
        <v>0</v>
      </c>
      <c r="V240" s="167">
        <f>ROUND(E240*U240,2)</f>
        <v>0</v>
      </c>
      <c r="W240" s="167"/>
      <c r="X240" s="167" t="s">
        <v>171</v>
      </c>
      <c r="Y240" s="162"/>
      <c r="Z240" s="162"/>
      <c r="AA240" s="162"/>
      <c r="AB240" s="162"/>
      <c r="AC240" s="162"/>
      <c r="AD240" s="162"/>
      <c r="AE240" s="162"/>
      <c r="AF240" s="162"/>
      <c r="AG240" s="162" t="s">
        <v>172</v>
      </c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</row>
    <row r="241" spans="1:60" outlineLevel="1" x14ac:dyDescent="0.25">
      <c r="A241" s="185">
        <v>97</v>
      </c>
      <c r="B241" s="186" t="s">
        <v>423</v>
      </c>
      <c r="C241" s="194" t="s">
        <v>424</v>
      </c>
      <c r="D241" s="187" t="s">
        <v>151</v>
      </c>
      <c r="E241" s="188">
        <v>1</v>
      </c>
      <c r="F241" s="189"/>
      <c r="G241" s="190">
        <f>ROUND(E241*F241,2)</f>
        <v>0</v>
      </c>
      <c r="H241" s="167">
        <v>480</v>
      </c>
      <c r="I241" s="167">
        <f>ROUND(E241*H241,2)</f>
        <v>480</v>
      </c>
      <c r="J241" s="167">
        <v>0</v>
      </c>
      <c r="K241" s="167">
        <f>ROUND(E241*J241,2)</f>
        <v>0</v>
      </c>
      <c r="L241" s="167">
        <v>21</v>
      </c>
      <c r="M241" s="167">
        <f>G241*(1+L241/100)</f>
        <v>0</v>
      </c>
      <c r="N241" s="167">
        <v>2E-3</v>
      </c>
      <c r="O241" s="167">
        <f>ROUND(E241*N241,2)</f>
        <v>0</v>
      </c>
      <c r="P241" s="167">
        <v>0</v>
      </c>
      <c r="Q241" s="167">
        <f>ROUND(E241*P241,2)</f>
        <v>0</v>
      </c>
      <c r="R241" s="167"/>
      <c r="S241" s="167" t="s">
        <v>241</v>
      </c>
      <c r="T241" s="167" t="s">
        <v>224</v>
      </c>
      <c r="U241" s="167">
        <v>0</v>
      </c>
      <c r="V241" s="167">
        <f>ROUND(E241*U241,2)</f>
        <v>0</v>
      </c>
      <c r="W241" s="167"/>
      <c r="X241" s="167" t="s">
        <v>171</v>
      </c>
      <c r="Y241" s="162"/>
      <c r="Z241" s="162"/>
      <c r="AA241" s="162"/>
      <c r="AB241" s="162"/>
      <c r="AC241" s="162"/>
      <c r="AD241" s="162"/>
      <c r="AE241" s="162"/>
      <c r="AF241" s="162"/>
      <c r="AG241" s="162" t="s">
        <v>172</v>
      </c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</row>
    <row r="242" spans="1:60" outlineLevel="1" x14ac:dyDescent="0.25">
      <c r="A242" s="185">
        <v>98</v>
      </c>
      <c r="B242" s="186" t="s">
        <v>425</v>
      </c>
      <c r="C242" s="194" t="s">
        <v>426</v>
      </c>
      <c r="D242" s="187" t="s">
        <v>151</v>
      </c>
      <c r="E242" s="188">
        <v>1</v>
      </c>
      <c r="F242" s="189"/>
      <c r="G242" s="190">
        <f>ROUND(E242*F242,2)</f>
        <v>0</v>
      </c>
      <c r="H242" s="167">
        <v>5850</v>
      </c>
      <c r="I242" s="167">
        <f>ROUND(E242*H242,2)</f>
        <v>5850</v>
      </c>
      <c r="J242" s="167">
        <v>0</v>
      </c>
      <c r="K242" s="167">
        <f>ROUND(E242*J242,2)</f>
        <v>0</v>
      </c>
      <c r="L242" s="167">
        <v>21</v>
      </c>
      <c r="M242" s="167">
        <f>G242*(1+L242/100)</f>
        <v>0</v>
      </c>
      <c r="N242" s="167">
        <v>4.5999999999999999E-2</v>
      </c>
      <c r="O242" s="167">
        <f>ROUND(E242*N242,2)</f>
        <v>0.05</v>
      </c>
      <c r="P242" s="167">
        <v>0</v>
      </c>
      <c r="Q242" s="167">
        <f>ROUND(E242*P242,2)</f>
        <v>0</v>
      </c>
      <c r="R242" s="167" t="s">
        <v>170</v>
      </c>
      <c r="S242" s="167" t="s">
        <v>137</v>
      </c>
      <c r="T242" s="167" t="s">
        <v>224</v>
      </c>
      <c r="U242" s="167">
        <v>0</v>
      </c>
      <c r="V242" s="167">
        <f>ROUND(E242*U242,2)</f>
        <v>0</v>
      </c>
      <c r="W242" s="167"/>
      <c r="X242" s="167" t="s">
        <v>171</v>
      </c>
      <c r="Y242" s="162"/>
      <c r="Z242" s="162"/>
      <c r="AA242" s="162"/>
      <c r="AB242" s="162"/>
      <c r="AC242" s="162"/>
      <c r="AD242" s="162"/>
      <c r="AE242" s="162"/>
      <c r="AF242" s="162"/>
      <c r="AG242" s="162" t="s">
        <v>172</v>
      </c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</row>
    <row r="243" spans="1:60" outlineLevel="1" x14ac:dyDescent="0.25">
      <c r="A243" s="185">
        <v>99</v>
      </c>
      <c r="B243" s="186" t="s">
        <v>427</v>
      </c>
      <c r="C243" s="194" t="s">
        <v>428</v>
      </c>
      <c r="D243" s="187" t="s">
        <v>429</v>
      </c>
      <c r="E243" s="188">
        <v>1</v>
      </c>
      <c r="F243" s="189"/>
      <c r="G243" s="190">
        <f>ROUND(E243*F243,2)</f>
        <v>0</v>
      </c>
      <c r="H243" s="167">
        <v>850</v>
      </c>
      <c r="I243" s="167">
        <f>ROUND(E243*H243,2)</f>
        <v>850</v>
      </c>
      <c r="J243" s="167">
        <v>0</v>
      </c>
      <c r="K243" s="167">
        <f>ROUND(E243*J243,2)</f>
        <v>0</v>
      </c>
      <c r="L243" s="167">
        <v>21</v>
      </c>
      <c r="M243" s="167">
        <f>G243*(1+L243/100)</f>
        <v>0</v>
      </c>
      <c r="N243" s="167">
        <v>0.01</v>
      </c>
      <c r="O243" s="167">
        <f>ROUND(E243*N243,2)</f>
        <v>0.01</v>
      </c>
      <c r="P243" s="167">
        <v>0</v>
      </c>
      <c r="Q243" s="167">
        <f>ROUND(E243*P243,2)</f>
        <v>0</v>
      </c>
      <c r="R243" s="167" t="s">
        <v>170</v>
      </c>
      <c r="S243" s="167" t="s">
        <v>137</v>
      </c>
      <c r="T243" s="167" t="s">
        <v>224</v>
      </c>
      <c r="U243" s="167">
        <v>0</v>
      </c>
      <c r="V243" s="167">
        <f>ROUND(E243*U243,2)</f>
        <v>0</v>
      </c>
      <c r="W243" s="167"/>
      <c r="X243" s="167" t="s">
        <v>171</v>
      </c>
      <c r="Y243" s="162"/>
      <c r="Z243" s="162"/>
      <c r="AA243" s="162"/>
      <c r="AB243" s="162"/>
      <c r="AC243" s="162"/>
      <c r="AD243" s="162"/>
      <c r="AE243" s="162"/>
      <c r="AF243" s="162"/>
      <c r="AG243" s="162" t="s">
        <v>172</v>
      </c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</row>
    <row r="244" spans="1:60" outlineLevel="1" x14ac:dyDescent="0.25">
      <c r="A244" s="185">
        <v>100</v>
      </c>
      <c r="B244" s="186" t="s">
        <v>430</v>
      </c>
      <c r="C244" s="194" t="s">
        <v>431</v>
      </c>
      <c r="D244" s="187" t="s">
        <v>370</v>
      </c>
      <c r="E244" s="188">
        <v>1</v>
      </c>
      <c r="F244" s="189"/>
      <c r="G244" s="190">
        <f>ROUND(E244*F244,2)</f>
        <v>0</v>
      </c>
      <c r="H244" s="167">
        <v>0</v>
      </c>
      <c r="I244" s="167">
        <f>ROUND(E244*H244,2)</f>
        <v>0</v>
      </c>
      <c r="J244" s="167">
        <v>233.5</v>
      </c>
      <c r="K244" s="167">
        <f>ROUND(E244*J244,2)</f>
        <v>233.5</v>
      </c>
      <c r="L244" s="167">
        <v>21</v>
      </c>
      <c r="M244" s="167">
        <f>G244*(1+L244/100)</f>
        <v>0</v>
      </c>
      <c r="N244" s="167">
        <v>0</v>
      </c>
      <c r="O244" s="167">
        <f>ROUND(E244*N244,2)</f>
        <v>0</v>
      </c>
      <c r="P244" s="167">
        <v>1.933E-2</v>
      </c>
      <c r="Q244" s="167">
        <f>ROUND(E244*P244,2)</f>
        <v>0.02</v>
      </c>
      <c r="R244" s="167"/>
      <c r="S244" s="167" t="s">
        <v>137</v>
      </c>
      <c r="T244" s="167" t="s">
        <v>224</v>
      </c>
      <c r="U244" s="167">
        <v>0</v>
      </c>
      <c r="V244" s="167">
        <f>ROUND(E244*U244,2)</f>
        <v>0</v>
      </c>
      <c r="W244" s="167"/>
      <c r="X244" s="167" t="s">
        <v>298</v>
      </c>
      <c r="Y244" s="162"/>
      <c r="Z244" s="162"/>
      <c r="AA244" s="162"/>
      <c r="AB244" s="162"/>
      <c r="AC244" s="162"/>
      <c r="AD244" s="162"/>
      <c r="AE244" s="162"/>
      <c r="AF244" s="162"/>
      <c r="AG244" s="162" t="s">
        <v>299</v>
      </c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</row>
    <row r="245" spans="1:60" outlineLevel="1" x14ac:dyDescent="0.25">
      <c r="A245" s="185">
        <v>101</v>
      </c>
      <c r="B245" s="186" t="s">
        <v>432</v>
      </c>
      <c r="C245" s="194" t="s">
        <v>433</v>
      </c>
      <c r="D245" s="187" t="s">
        <v>370</v>
      </c>
      <c r="E245" s="188">
        <v>1</v>
      </c>
      <c r="F245" s="189"/>
      <c r="G245" s="190">
        <f>ROUND(E245*F245,2)</f>
        <v>0</v>
      </c>
      <c r="H245" s="167">
        <v>0</v>
      </c>
      <c r="I245" s="167">
        <f>ROUND(E245*H245,2)</f>
        <v>0</v>
      </c>
      <c r="J245" s="167">
        <v>151.5</v>
      </c>
      <c r="K245" s="167">
        <f>ROUND(E245*J245,2)</f>
        <v>151.5</v>
      </c>
      <c r="L245" s="167">
        <v>21</v>
      </c>
      <c r="M245" s="167">
        <f>G245*(1+L245/100)</f>
        <v>0</v>
      </c>
      <c r="N245" s="167">
        <v>0</v>
      </c>
      <c r="O245" s="167">
        <f>ROUND(E245*N245,2)</f>
        <v>0</v>
      </c>
      <c r="P245" s="167">
        <v>1.9460000000000002E-2</v>
      </c>
      <c r="Q245" s="167">
        <f>ROUND(E245*P245,2)</f>
        <v>0.02</v>
      </c>
      <c r="R245" s="167"/>
      <c r="S245" s="167" t="s">
        <v>137</v>
      </c>
      <c r="T245" s="167" t="s">
        <v>137</v>
      </c>
      <c r="U245" s="167">
        <v>0</v>
      </c>
      <c r="V245" s="167">
        <f>ROUND(E245*U245,2)</f>
        <v>0</v>
      </c>
      <c r="W245" s="167"/>
      <c r="X245" s="167" t="s">
        <v>298</v>
      </c>
      <c r="Y245" s="162"/>
      <c r="Z245" s="162"/>
      <c r="AA245" s="162"/>
      <c r="AB245" s="162"/>
      <c r="AC245" s="162"/>
      <c r="AD245" s="162"/>
      <c r="AE245" s="162"/>
      <c r="AF245" s="162"/>
      <c r="AG245" s="162" t="s">
        <v>299</v>
      </c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</row>
    <row r="246" spans="1:60" outlineLevel="1" x14ac:dyDescent="0.25">
      <c r="A246" s="185">
        <v>102</v>
      </c>
      <c r="B246" s="186" t="s">
        <v>434</v>
      </c>
      <c r="C246" s="194" t="s">
        <v>435</v>
      </c>
      <c r="D246" s="187" t="s">
        <v>151</v>
      </c>
      <c r="E246" s="188">
        <v>1</v>
      </c>
      <c r="F246" s="189"/>
      <c r="G246" s="190">
        <f>ROUND(E246*F246,2)</f>
        <v>0</v>
      </c>
      <c r="H246" s="167">
        <v>0</v>
      </c>
      <c r="I246" s="167">
        <f>ROUND(E246*H246,2)</f>
        <v>0</v>
      </c>
      <c r="J246" s="167">
        <v>1112</v>
      </c>
      <c r="K246" s="167">
        <f>ROUND(E246*J246,2)</f>
        <v>1112</v>
      </c>
      <c r="L246" s="167">
        <v>21</v>
      </c>
      <c r="M246" s="167">
        <f>G246*(1+L246/100)</f>
        <v>0</v>
      </c>
      <c r="N246" s="167">
        <v>1.82E-3</v>
      </c>
      <c r="O246" s="167">
        <f>ROUND(E246*N246,2)</f>
        <v>0</v>
      </c>
      <c r="P246" s="167">
        <v>0</v>
      </c>
      <c r="Q246" s="167">
        <f>ROUND(E246*P246,2)</f>
        <v>0</v>
      </c>
      <c r="R246" s="167"/>
      <c r="S246" s="167" t="s">
        <v>137</v>
      </c>
      <c r="T246" s="167" t="s">
        <v>137</v>
      </c>
      <c r="U246" s="167">
        <v>0</v>
      </c>
      <c r="V246" s="167">
        <f>ROUND(E246*U246,2)</f>
        <v>0</v>
      </c>
      <c r="W246" s="167"/>
      <c r="X246" s="167" t="s">
        <v>298</v>
      </c>
      <c r="Y246" s="162"/>
      <c r="Z246" s="162"/>
      <c r="AA246" s="162"/>
      <c r="AB246" s="162"/>
      <c r="AC246" s="162"/>
      <c r="AD246" s="162"/>
      <c r="AE246" s="162"/>
      <c r="AF246" s="162"/>
      <c r="AG246" s="162" t="s">
        <v>299</v>
      </c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</row>
    <row r="247" spans="1:60" outlineLevel="1" x14ac:dyDescent="0.25">
      <c r="A247" s="185">
        <v>103</v>
      </c>
      <c r="B247" s="186" t="s">
        <v>436</v>
      </c>
      <c r="C247" s="194" t="s">
        <v>437</v>
      </c>
      <c r="D247" s="187" t="s">
        <v>0</v>
      </c>
      <c r="E247" s="188">
        <v>326.43340000000001</v>
      </c>
      <c r="F247" s="189"/>
      <c r="G247" s="190">
        <f>ROUND(E247*F247,2)</f>
        <v>0</v>
      </c>
      <c r="H247" s="167">
        <v>0</v>
      </c>
      <c r="I247" s="167">
        <f>ROUND(E247*H247,2)</f>
        <v>0</v>
      </c>
      <c r="J247" s="167">
        <v>0.3</v>
      </c>
      <c r="K247" s="167">
        <f>ROUND(E247*J247,2)</f>
        <v>97.93</v>
      </c>
      <c r="L247" s="167">
        <v>21</v>
      </c>
      <c r="M247" s="167">
        <f>G247*(1+L247/100)</f>
        <v>0</v>
      </c>
      <c r="N247" s="167">
        <v>0</v>
      </c>
      <c r="O247" s="167">
        <f>ROUND(E247*N247,2)</f>
        <v>0</v>
      </c>
      <c r="P247" s="167">
        <v>0</v>
      </c>
      <c r="Q247" s="167">
        <f>ROUND(E247*P247,2)</f>
        <v>0</v>
      </c>
      <c r="R247" s="167"/>
      <c r="S247" s="167" t="s">
        <v>137</v>
      </c>
      <c r="T247" s="167" t="s">
        <v>137</v>
      </c>
      <c r="U247" s="167">
        <v>0</v>
      </c>
      <c r="V247" s="167">
        <f>ROUND(E247*U247,2)</f>
        <v>0</v>
      </c>
      <c r="W247" s="167"/>
      <c r="X247" s="167" t="s">
        <v>302</v>
      </c>
      <c r="Y247" s="162"/>
      <c r="Z247" s="162"/>
      <c r="AA247" s="162"/>
      <c r="AB247" s="162"/>
      <c r="AC247" s="162"/>
      <c r="AD247" s="162"/>
      <c r="AE247" s="162"/>
      <c r="AF247" s="162"/>
      <c r="AG247" s="162" t="s">
        <v>303</v>
      </c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</row>
    <row r="248" spans="1:60" x14ac:dyDescent="0.25">
      <c r="A248" s="173" t="s">
        <v>132</v>
      </c>
      <c r="B248" s="174" t="s">
        <v>72</v>
      </c>
      <c r="C248" s="191" t="s">
        <v>73</v>
      </c>
      <c r="D248" s="175"/>
      <c r="E248" s="176"/>
      <c r="F248" s="177"/>
      <c r="G248" s="178">
        <f>SUMIF(AG249:AG250,"&lt;&gt;NOR",G249:G250)</f>
        <v>0</v>
      </c>
      <c r="H248" s="172"/>
      <c r="I248" s="172">
        <f>SUM(I249:I250)</f>
        <v>5279</v>
      </c>
      <c r="J248" s="172"/>
      <c r="K248" s="172">
        <f>SUM(K249:K250)</f>
        <v>4357</v>
      </c>
      <c r="L248" s="172"/>
      <c r="M248" s="172">
        <f>SUM(M249:M250)</f>
        <v>0</v>
      </c>
      <c r="N248" s="172"/>
      <c r="O248" s="172">
        <f>SUM(O249:O250)</f>
        <v>0</v>
      </c>
      <c r="P248" s="172"/>
      <c r="Q248" s="172">
        <f>SUM(Q249:Q250)</f>
        <v>0</v>
      </c>
      <c r="R248" s="172"/>
      <c r="S248" s="172"/>
      <c r="T248" s="172"/>
      <c r="U248" s="172"/>
      <c r="V248" s="172">
        <f>SUM(V249:V250)</f>
        <v>2.5599999999999996</v>
      </c>
      <c r="W248" s="172"/>
      <c r="X248" s="172"/>
      <c r="AG248" t="s">
        <v>133</v>
      </c>
    </row>
    <row r="249" spans="1:60" ht="20.399999999999999" outlineLevel="1" x14ac:dyDescent="0.25">
      <c r="A249" s="185">
        <v>104</v>
      </c>
      <c r="B249" s="186" t="s">
        <v>438</v>
      </c>
      <c r="C249" s="194" t="s">
        <v>439</v>
      </c>
      <c r="D249" s="187" t="s">
        <v>158</v>
      </c>
      <c r="E249" s="188">
        <v>4</v>
      </c>
      <c r="F249" s="189"/>
      <c r="G249" s="190">
        <f>ROUND(E249*F249,2)</f>
        <v>0</v>
      </c>
      <c r="H249" s="167">
        <v>292.55</v>
      </c>
      <c r="I249" s="167">
        <f>ROUND(E249*H249,2)</f>
        <v>1170.2</v>
      </c>
      <c r="J249" s="167">
        <v>241.45</v>
      </c>
      <c r="K249" s="167">
        <f>ROUND(E249*J249,2)</f>
        <v>965.8</v>
      </c>
      <c r="L249" s="167">
        <v>21</v>
      </c>
      <c r="M249" s="167">
        <f>G249*(1+L249/100)</f>
        <v>0</v>
      </c>
      <c r="N249" s="167">
        <v>6.4999999999999997E-4</v>
      </c>
      <c r="O249" s="167">
        <f>ROUND(E249*N249,2)</f>
        <v>0</v>
      </c>
      <c r="P249" s="167">
        <v>0</v>
      </c>
      <c r="Q249" s="167">
        <f>ROUND(E249*P249,2)</f>
        <v>0</v>
      </c>
      <c r="R249" s="167"/>
      <c r="S249" s="167" t="s">
        <v>137</v>
      </c>
      <c r="T249" s="167" t="s">
        <v>224</v>
      </c>
      <c r="U249" s="167">
        <v>0.2848</v>
      </c>
      <c r="V249" s="167">
        <f>ROUND(E249*U249,2)</f>
        <v>1.1399999999999999</v>
      </c>
      <c r="W249" s="167"/>
      <c r="X249" s="167" t="s">
        <v>138</v>
      </c>
      <c r="Y249" s="162"/>
      <c r="Z249" s="162"/>
      <c r="AA249" s="162"/>
      <c r="AB249" s="162"/>
      <c r="AC249" s="162"/>
      <c r="AD249" s="162"/>
      <c r="AE249" s="162"/>
      <c r="AF249" s="162"/>
      <c r="AG249" s="162" t="s">
        <v>139</v>
      </c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</row>
    <row r="250" spans="1:60" outlineLevel="1" x14ac:dyDescent="0.25">
      <c r="A250" s="185">
        <v>105</v>
      </c>
      <c r="B250" s="186" t="s">
        <v>440</v>
      </c>
      <c r="C250" s="194" t="s">
        <v>441</v>
      </c>
      <c r="D250" s="187" t="s">
        <v>356</v>
      </c>
      <c r="E250" s="188">
        <v>5</v>
      </c>
      <c r="F250" s="189"/>
      <c r="G250" s="190">
        <f>ROUND(E250*F250,2)</f>
        <v>0</v>
      </c>
      <c r="H250" s="167">
        <v>821.76</v>
      </c>
      <c r="I250" s="167">
        <f>ROUND(E250*H250,2)</f>
        <v>4108.8</v>
      </c>
      <c r="J250" s="167">
        <v>678.24</v>
      </c>
      <c r="K250" s="167">
        <f>ROUND(E250*J250,2)</f>
        <v>3391.2</v>
      </c>
      <c r="L250" s="167">
        <v>21</v>
      </c>
      <c r="M250" s="167">
        <f>G250*(1+L250/100)</f>
        <v>0</v>
      </c>
      <c r="N250" s="167">
        <v>6.4999999999999997E-4</v>
      </c>
      <c r="O250" s="167">
        <f>ROUND(E250*N250,2)</f>
        <v>0</v>
      </c>
      <c r="P250" s="167">
        <v>0</v>
      </c>
      <c r="Q250" s="167">
        <f>ROUND(E250*P250,2)</f>
        <v>0</v>
      </c>
      <c r="R250" s="167"/>
      <c r="S250" s="167" t="s">
        <v>241</v>
      </c>
      <c r="T250" s="167" t="s">
        <v>224</v>
      </c>
      <c r="U250" s="167">
        <v>0.2848</v>
      </c>
      <c r="V250" s="167">
        <f>ROUND(E250*U250,2)</f>
        <v>1.42</v>
      </c>
      <c r="W250" s="167"/>
      <c r="X250" s="167" t="s">
        <v>138</v>
      </c>
      <c r="Y250" s="162"/>
      <c r="Z250" s="162"/>
      <c r="AA250" s="162"/>
      <c r="AB250" s="162"/>
      <c r="AC250" s="162"/>
      <c r="AD250" s="162"/>
      <c r="AE250" s="162"/>
      <c r="AF250" s="162"/>
      <c r="AG250" s="162" t="s">
        <v>139</v>
      </c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</row>
    <row r="251" spans="1:60" x14ac:dyDescent="0.25">
      <c r="A251" s="173" t="s">
        <v>132</v>
      </c>
      <c r="B251" s="174" t="s">
        <v>74</v>
      </c>
      <c r="C251" s="191" t="s">
        <v>75</v>
      </c>
      <c r="D251" s="175"/>
      <c r="E251" s="176"/>
      <c r="F251" s="177"/>
      <c r="G251" s="178">
        <f>SUMIF(AG252:AG254,"&lt;&gt;NOR",G252:G254)</f>
        <v>0</v>
      </c>
      <c r="H251" s="172"/>
      <c r="I251" s="172">
        <f>SUM(I252:I254)</f>
        <v>1383.04</v>
      </c>
      <c r="J251" s="172"/>
      <c r="K251" s="172">
        <f>SUM(K252:K254)</f>
        <v>946.64</v>
      </c>
      <c r="L251" s="172"/>
      <c r="M251" s="172">
        <f>SUM(M252:M254)</f>
        <v>0</v>
      </c>
      <c r="N251" s="172"/>
      <c r="O251" s="172">
        <f>SUM(O252:O254)</f>
        <v>0</v>
      </c>
      <c r="P251" s="172"/>
      <c r="Q251" s="172">
        <f>SUM(Q252:Q254)</f>
        <v>0</v>
      </c>
      <c r="R251" s="172"/>
      <c r="S251" s="172"/>
      <c r="T251" s="172"/>
      <c r="U251" s="172"/>
      <c r="V251" s="172">
        <f>SUM(V252:V254)</f>
        <v>0.49</v>
      </c>
      <c r="W251" s="172"/>
      <c r="X251" s="172"/>
      <c r="AG251" t="s">
        <v>133</v>
      </c>
    </row>
    <row r="252" spans="1:60" ht="20.399999999999999" outlineLevel="1" x14ac:dyDescent="0.25">
      <c r="A252" s="185">
        <v>106</v>
      </c>
      <c r="B252" s="186" t="s">
        <v>442</v>
      </c>
      <c r="C252" s="194" t="s">
        <v>443</v>
      </c>
      <c r="D252" s="187" t="s">
        <v>151</v>
      </c>
      <c r="E252" s="188">
        <v>2</v>
      </c>
      <c r="F252" s="189"/>
      <c r="G252" s="190">
        <f>ROUND(E252*F252,2)</f>
        <v>0</v>
      </c>
      <c r="H252" s="167">
        <v>691.52</v>
      </c>
      <c r="I252" s="167">
        <f>ROUND(E252*H252,2)</f>
        <v>1383.04</v>
      </c>
      <c r="J252" s="167">
        <v>139.47999999999999</v>
      </c>
      <c r="K252" s="167">
        <f>ROUND(E252*J252,2)</f>
        <v>278.95999999999998</v>
      </c>
      <c r="L252" s="167">
        <v>21</v>
      </c>
      <c r="M252" s="167">
        <f>G252*(1+L252/100)</f>
        <v>0</v>
      </c>
      <c r="N252" s="167">
        <v>8.9999999999999998E-4</v>
      </c>
      <c r="O252" s="167">
        <f>ROUND(E252*N252,2)</f>
        <v>0</v>
      </c>
      <c r="P252" s="167">
        <v>0</v>
      </c>
      <c r="Q252" s="167">
        <f>ROUND(E252*P252,2)</f>
        <v>0</v>
      </c>
      <c r="R252" s="167"/>
      <c r="S252" s="167" t="s">
        <v>137</v>
      </c>
      <c r="T252" s="167" t="s">
        <v>224</v>
      </c>
      <c r="U252" s="167">
        <v>0.247</v>
      </c>
      <c r="V252" s="167">
        <f>ROUND(E252*U252,2)</f>
        <v>0.49</v>
      </c>
      <c r="W252" s="167"/>
      <c r="X252" s="167" t="s">
        <v>138</v>
      </c>
      <c r="Y252" s="162"/>
      <c r="Z252" s="162"/>
      <c r="AA252" s="162"/>
      <c r="AB252" s="162"/>
      <c r="AC252" s="162"/>
      <c r="AD252" s="162"/>
      <c r="AE252" s="162"/>
      <c r="AF252" s="162"/>
      <c r="AG252" s="162" t="s">
        <v>139</v>
      </c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</row>
    <row r="253" spans="1:60" outlineLevel="1" x14ac:dyDescent="0.25">
      <c r="A253" s="185">
        <v>107</v>
      </c>
      <c r="B253" s="186" t="s">
        <v>444</v>
      </c>
      <c r="C253" s="194" t="s">
        <v>445</v>
      </c>
      <c r="D253" s="187" t="s">
        <v>151</v>
      </c>
      <c r="E253" s="188">
        <v>2</v>
      </c>
      <c r="F253" s="189"/>
      <c r="G253" s="190">
        <f>ROUND(E253*F253,2)</f>
        <v>0</v>
      </c>
      <c r="H253" s="167">
        <v>0</v>
      </c>
      <c r="I253" s="167">
        <f>ROUND(E253*H253,2)</f>
        <v>0</v>
      </c>
      <c r="J253" s="167">
        <v>311</v>
      </c>
      <c r="K253" s="167">
        <f>ROUND(E253*J253,2)</f>
        <v>622</v>
      </c>
      <c r="L253" s="167">
        <v>21</v>
      </c>
      <c r="M253" s="167">
        <f>G253*(1+L253/100)</f>
        <v>0</v>
      </c>
      <c r="N253" s="167">
        <v>0</v>
      </c>
      <c r="O253" s="167">
        <f>ROUND(E253*N253,2)</f>
        <v>0</v>
      </c>
      <c r="P253" s="167">
        <v>0</v>
      </c>
      <c r="Q253" s="167">
        <f>ROUND(E253*P253,2)</f>
        <v>0</v>
      </c>
      <c r="R253" s="167"/>
      <c r="S253" s="167" t="s">
        <v>241</v>
      </c>
      <c r="T253" s="167" t="s">
        <v>137</v>
      </c>
      <c r="U253" s="167">
        <v>0</v>
      </c>
      <c r="V253" s="167">
        <f>ROUND(E253*U253,2)</f>
        <v>0</v>
      </c>
      <c r="W253" s="167"/>
      <c r="X253" s="167" t="s">
        <v>138</v>
      </c>
      <c r="Y253" s="162"/>
      <c r="Z253" s="162"/>
      <c r="AA253" s="162"/>
      <c r="AB253" s="162"/>
      <c r="AC253" s="162"/>
      <c r="AD253" s="162"/>
      <c r="AE253" s="162"/>
      <c r="AF253" s="162"/>
      <c r="AG253" s="162" t="s">
        <v>139</v>
      </c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</row>
    <row r="254" spans="1:60" outlineLevel="1" x14ac:dyDescent="0.25">
      <c r="A254" s="185">
        <v>108</v>
      </c>
      <c r="B254" s="186" t="s">
        <v>446</v>
      </c>
      <c r="C254" s="194" t="s">
        <v>447</v>
      </c>
      <c r="D254" s="187" t="s">
        <v>0</v>
      </c>
      <c r="E254" s="188">
        <v>22.84</v>
      </c>
      <c r="F254" s="189"/>
      <c r="G254" s="190">
        <f>ROUND(E254*F254,2)</f>
        <v>0</v>
      </c>
      <c r="H254" s="167">
        <v>0</v>
      </c>
      <c r="I254" s="167">
        <f>ROUND(E254*H254,2)</f>
        <v>0</v>
      </c>
      <c r="J254" s="167">
        <v>2</v>
      </c>
      <c r="K254" s="167">
        <f>ROUND(E254*J254,2)</f>
        <v>45.68</v>
      </c>
      <c r="L254" s="167">
        <v>21</v>
      </c>
      <c r="M254" s="167">
        <f>G254*(1+L254/100)</f>
        <v>0</v>
      </c>
      <c r="N254" s="167">
        <v>0</v>
      </c>
      <c r="O254" s="167">
        <f>ROUND(E254*N254,2)</f>
        <v>0</v>
      </c>
      <c r="P254" s="167">
        <v>0</v>
      </c>
      <c r="Q254" s="167">
        <f>ROUND(E254*P254,2)</f>
        <v>0</v>
      </c>
      <c r="R254" s="167"/>
      <c r="S254" s="167" t="s">
        <v>137</v>
      </c>
      <c r="T254" s="167" t="s">
        <v>224</v>
      </c>
      <c r="U254" s="167">
        <v>0</v>
      </c>
      <c r="V254" s="167">
        <f>ROUND(E254*U254,2)</f>
        <v>0</v>
      </c>
      <c r="W254" s="167"/>
      <c r="X254" s="167" t="s">
        <v>302</v>
      </c>
      <c r="Y254" s="162"/>
      <c r="Z254" s="162"/>
      <c r="AA254" s="162"/>
      <c r="AB254" s="162"/>
      <c r="AC254" s="162"/>
      <c r="AD254" s="162"/>
      <c r="AE254" s="162"/>
      <c r="AF254" s="162"/>
      <c r="AG254" s="162" t="s">
        <v>303</v>
      </c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</row>
    <row r="255" spans="1:60" x14ac:dyDescent="0.25">
      <c r="A255" s="173" t="s">
        <v>132</v>
      </c>
      <c r="B255" s="174" t="s">
        <v>76</v>
      </c>
      <c r="C255" s="191" t="s">
        <v>77</v>
      </c>
      <c r="D255" s="175"/>
      <c r="E255" s="176"/>
      <c r="F255" s="177"/>
      <c r="G255" s="178">
        <f>SUMIF(AG256:AG264,"&lt;&gt;NOR",G256:G264)</f>
        <v>0</v>
      </c>
      <c r="H255" s="172"/>
      <c r="I255" s="172">
        <f>SUM(I256:I264)</f>
        <v>5995.02</v>
      </c>
      <c r="J255" s="172"/>
      <c r="K255" s="172">
        <f>SUM(K256:K264)</f>
        <v>3469.6000000000004</v>
      </c>
      <c r="L255" s="172"/>
      <c r="M255" s="172">
        <f>SUM(M256:M264)</f>
        <v>0</v>
      </c>
      <c r="N255" s="172"/>
      <c r="O255" s="172">
        <f>SUM(O256:O264)</f>
        <v>0.04</v>
      </c>
      <c r="P255" s="172"/>
      <c r="Q255" s="172">
        <f>SUM(Q256:Q264)</f>
        <v>0.02</v>
      </c>
      <c r="R255" s="172"/>
      <c r="S255" s="172"/>
      <c r="T255" s="172"/>
      <c r="U255" s="172"/>
      <c r="V255" s="172">
        <f>SUM(V256:V264)</f>
        <v>0.52999999999999992</v>
      </c>
      <c r="W255" s="172"/>
      <c r="X255" s="172"/>
      <c r="AG255" t="s">
        <v>133</v>
      </c>
    </row>
    <row r="256" spans="1:60" outlineLevel="1" x14ac:dyDescent="0.25">
      <c r="A256" s="179">
        <v>109</v>
      </c>
      <c r="B256" s="180" t="s">
        <v>448</v>
      </c>
      <c r="C256" s="192" t="s">
        <v>449</v>
      </c>
      <c r="D256" s="181" t="s">
        <v>154</v>
      </c>
      <c r="E256" s="182">
        <v>0.81</v>
      </c>
      <c r="F256" s="183"/>
      <c r="G256" s="184">
        <f>ROUND(E256*F256,2)</f>
        <v>0</v>
      </c>
      <c r="H256" s="167">
        <v>123.48</v>
      </c>
      <c r="I256" s="167">
        <f>ROUND(E256*H256,2)</f>
        <v>100.02</v>
      </c>
      <c r="J256" s="167">
        <v>164.02</v>
      </c>
      <c r="K256" s="167">
        <f>ROUND(E256*J256,2)</f>
        <v>132.86000000000001</v>
      </c>
      <c r="L256" s="167">
        <v>21</v>
      </c>
      <c r="M256" s="167">
        <f>G256*(1+L256/100)</f>
        <v>0</v>
      </c>
      <c r="N256" s="167">
        <v>1.6320000000000001E-2</v>
      </c>
      <c r="O256" s="167">
        <f>ROUND(E256*N256,2)</f>
        <v>0.01</v>
      </c>
      <c r="P256" s="167">
        <v>0</v>
      </c>
      <c r="Q256" s="167">
        <f>ROUND(E256*P256,2)</f>
        <v>0</v>
      </c>
      <c r="R256" s="167"/>
      <c r="S256" s="167" t="s">
        <v>137</v>
      </c>
      <c r="T256" s="167" t="s">
        <v>137</v>
      </c>
      <c r="U256" s="167">
        <v>0.36199999999999999</v>
      </c>
      <c r="V256" s="167">
        <f>ROUND(E256*U256,2)</f>
        <v>0.28999999999999998</v>
      </c>
      <c r="W256" s="167"/>
      <c r="X256" s="167" t="s">
        <v>138</v>
      </c>
      <c r="Y256" s="162"/>
      <c r="Z256" s="162"/>
      <c r="AA256" s="162"/>
      <c r="AB256" s="162"/>
      <c r="AC256" s="162"/>
      <c r="AD256" s="162"/>
      <c r="AE256" s="162"/>
      <c r="AF256" s="162"/>
      <c r="AG256" s="162" t="s">
        <v>139</v>
      </c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</row>
    <row r="257" spans="1:60" outlineLevel="1" x14ac:dyDescent="0.25">
      <c r="A257" s="165"/>
      <c r="B257" s="166"/>
      <c r="C257" s="193" t="s">
        <v>450</v>
      </c>
      <c r="D257" s="168"/>
      <c r="E257" s="169">
        <v>0.81</v>
      </c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2"/>
      <c r="Z257" s="162"/>
      <c r="AA257" s="162"/>
      <c r="AB257" s="162"/>
      <c r="AC257" s="162"/>
      <c r="AD257" s="162"/>
      <c r="AE257" s="162"/>
      <c r="AF257" s="162"/>
      <c r="AG257" s="162" t="s">
        <v>141</v>
      </c>
      <c r="AH257" s="162">
        <v>0</v>
      </c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</row>
    <row r="258" spans="1:60" outlineLevel="1" x14ac:dyDescent="0.25">
      <c r="A258" s="185">
        <v>110</v>
      </c>
      <c r="B258" s="186" t="s">
        <v>451</v>
      </c>
      <c r="C258" s="194" t="s">
        <v>452</v>
      </c>
      <c r="D258" s="187" t="s">
        <v>319</v>
      </c>
      <c r="E258" s="188">
        <v>1</v>
      </c>
      <c r="F258" s="189"/>
      <c r="G258" s="190">
        <f>ROUND(E258*F258,2)</f>
        <v>0</v>
      </c>
      <c r="H258" s="167">
        <v>0</v>
      </c>
      <c r="I258" s="167">
        <f>ROUND(E258*H258,2)</f>
        <v>0</v>
      </c>
      <c r="J258" s="167">
        <v>300</v>
      </c>
      <c r="K258" s="167">
        <f>ROUND(E258*J258,2)</f>
        <v>300</v>
      </c>
      <c r="L258" s="167">
        <v>21</v>
      </c>
      <c r="M258" s="167">
        <f>G258*(1+L258/100)</f>
        <v>0</v>
      </c>
      <c r="N258" s="167">
        <v>0</v>
      </c>
      <c r="O258" s="167">
        <f>ROUND(E258*N258,2)</f>
        <v>0</v>
      </c>
      <c r="P258" s="167">
        <v>0</v>
      </c>
      <c r="Q258" s="167">
        <f>ROUND(E258*P258,2)</f>
        <v>0</v>
      </c>
      <c r="R258" s="167"/>
      <c r="S258" s="167" t="s">
        <v>137</v>
      </c>
      <c r="T258" s="167" t="s">
        <v>224</v>
      </c>
      <c r="U258" s="167">
        <v>3.1E-2</v>
      </c>
      <c r="V258" s="167">
        <f>ROUND(E258*U258,2)</f>
        <v>0.03</v>
      </c>
      <c r="W258" s="167"/>
      <c r="X258" s="167" t="s">
        <v>138</v>
      </c>
      <c r="Y258" s="162"/>
      <c r="Z258" s="162"/>
      <c r="AA258" s="162"/>
      <c r="AB258" s="162"/>
      <c r="AC258" s="162"/>
      <c r="AD258" s="162"/>
      <c r="AE258" s="162"/>
      <c r="AF258" s="162"/>
      <c r="AG258" s="162" t="s">
        <v>139</v>
      </c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</row>
    <row r="259" spans="1:60" outlineLevel="1" x14ac:dyDescent="0.25">
      <c r="A259" s="185">
        <v>111</v>
      </c>
      <c r="B259" s="186" t="s">
        <v>453</v>
      </c>
      <c r="C259" s="194" t="s">
        <v>454</v>
      </c>
      <c r="D259" s="187" t="s">
        <v>319</v>
      </c>
      <c r="E259" s="188">
        <v>1</v>
      </c>
      <c r="F259" s="189"/>
      <c r="G259" s="190">
        <f>ROUND(E259*F259,2)</f>
        <v>0</v>
      </c>
      <c r="H259" s="167">
        <v>0</v>
      </c>
      <c r="I259" s="167">
        <f>ROUND(E259*H259,2)</f>
        <v>0</v>
      </c>
      <c r="J259" s="167">
        <v>200</v>
      </c>
      <c r="K259" s="167">
        <f>ROUND(E259*J259,2)</f>
        <v>200</v>
      </c>
      <c r="L259" s="167">
        <v>21</v>
      </c>
      <c r="M259" s="167">
        <f>G259*(1+L259/100)</f>
        <v>0</v>
      </c>
      <c r="N259" s="167">
        <v>0</v>
      </c>
      <c r="O259" s="167">
        <f>ROUND(E259*N259,2)</f>
        <v>0</v>
      </c>
      <c r="P259" s="167">
        <v>0</v>
      </c>
      <c r="Q259" s="167">
        <f>ROUND(E259*P259,2)</f>
        <v>0</v>
      </c>
      <c r="R259" s="167"/>
      <c r="S259" s="167" t="s">
        <v>137</v>
      </c>
      <c r="T259" s="167" t="s">
        <v>224</v>
      </c>
      <c r="U259" s="167">
        <v>5.1999999999999998E-2</v>
      </c>
      <c r="V259" s="167">
        <f>ROUND(E259*U259,2)</f>
        <v>0.05</v>
      </c>
      <c r="W259" s="167"/>
      <c r="X259" s="167" t="s">
        <v>138</v>
      </c>
      <c r="Y259" s="162"/>
      <c r="Z259" s="162"/>
      <c r="AA259" s="162"/>
      <c r="AB259" s="162"/>
      <c r="AC259" s="162"/>
      <c r="AD259" s="162"/>
      <c r="AE259" s="162"/>
      <c r="AF259" s="162"/>
      <c r="AG259" s="162" t="s">
        <v>139</v>
      </c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</row>
    <row r="260" spans="1:60" outlineLevel="1" x14ac:dyDescent="0.25">
      <c r="A260" s="185">
        <v>112</v>
      </c>
      <c r="B260" s="186" t="s">
        <v>455</v>
      </c>
      <c r="C260" s="194" t="s">
        <v>456</v>
      </c>
      <c r="D260" s="187" t="s">
        <v>429</v>
      </c>
      <c r="E260" s="188">
        <v>2</v>
      </c>
      <c r="F260" s="189"/>
      <c r="G260" s="190">
        <f>ROUND(E260*F260,2)</f>
        <v>0</v>
      </c>
      <c r="H260" s="167">
        <v>0</v>
      </c>
      <c r="I260" s="167">
        <f>ROUND(E260*H260,2)</f>
        <v>0</v>
      </c>
      <c r="J260" s="167">
        <v>860</v>
      </c>
      <c r="K260" s="167">
        <f>ROUND(E260*J260,2)</f>
        <v>1720</v>
      </c>
      <c r="L260" s="167">
        <v>21</v>
      </c>
      <c r="M260" s="167">
        <f>G260*(1+L260/100)</f>
        <v>0</v>
      </c>
      <c r="N260" s="167">
        <v>0</v>
      </c>
      <c r="O260" s="167">
        <f>ROUND(E260*N260,2)</f>
        <v>0</v>
      </c>
      <c r="P260" s="167">
        <v>1.057E-2</v>
      </c>
      <c r="Q260" s="167">
        <f>ROUND(E260*P260,2)</f>
        <v>0.02</v>
      </c>
      <c r="R260" s="167"/>
      <c r="S260" s="167" t="s">
        <v>241</v>
      </c>
      <c r="T260" s="167" t="s">
        <v>224</v>
      </c>
      <c r="U260" s="167">
        <v>8.2000000000000003E-2</v>
      </c>
      <c r="V260" s="167">
        <f>ROUND(E260*U260,2)</f>
        <v>0.16</v>
      </c>
      <c r="W260" s="167"/>
      <c r="X260" s="167" t="s">
        <v>138</v>
      </c>
      <c r="Y260" s="162"/>
      <c r="Z260" s="162"/>
      <c r="AA260" s="162"/>
      <c r="AB260" s="162"/>
      <c r="AC260" s="162"/>
      <c r="AD260" s="162"/>
      <c r="AE260" s="162"/>
      <c r="AF260" s="162"/>
      <c r="AG260" s="162" t="s">
        <v>139</v>
      </c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</row>
    <row r="261" spans="1:60" outlineLevel="1" x14ac:dyDescent="0.25">
      <c r="A261" s="185">
        <v>113</v>
      </c>
      <c r="B261" s="186" t="s">
        <v>457</v>
      </c>
      <c r="C261" s="194" t="s">
        <v>458</v>
      </c>
      <c r="D261" s="187" t="s">
        <v>151</v>
      </c>
      <c r="E261" s="188">
        <v>1</v>
      </c>
      <c r="F261" s="189"/>
      <c r="G261" s="190">
        <f>ROUND(E261*F261,2)</f>
        <v>0</v>
      </c>
      <c r="H261" s="167">
        <v>2600</v>
      </c>
      <c r="I261" s="167">
        <f>ROUND(E261*H261,2)</f>
        <v>2600</v>
      </c>
      <c r="J261" s="167">
        <v>0</v>
      </c>
      <c r="K261" s="167">
        <f>ROUND(E261*J261,2)</f>
        <v>0</v>
      </c>
      <c r="L261" s="167">
        <v>21</v>
      </c>
      <c r="M261" s="167">
        <f>G261*(1+L261/100)</f>
        <v>0</v>
      </c>
      <c r="N261" s="167">
        <v>5.5999999999999999E-3</v>
      </c>
      <c r="O261" s="167">
        <f>ROUND(E261*N261,2)</f>
        <v>0.01</v>
      </c>
      <c r="P261" s="167">
        <v>0</v>
      </c>
      <c r="Q261" s="167">
        <f>ROUND(E261*P261,2)</f>
        <v>0</v>
      </c>
      <c r="R261" s="167" t="s">
        <v>170</v>
      </c>
      <c r="S261" s="167" t="s">
        <v>137</v>
      </c>
      <c r="T261" s="167" t="s">
        <v>224</v>
      </c>
      <c r="U261" s="167">
        <v>0</v>
      </c>
      <c r="V261" s="167">
        <f>ROUND(E261*U261,2)</f>
        <v>0</v>
      </c>
      <c r="W261" s="167"/>
      <c r="X261" s="167" t="s">
        <v>171</v>
      </c>
      <c r="Y261" s="162"/>
      <c r="Z261" s="162"/>
      <c r="AA261" s="162"/>
      <c r="AB261" s="162"/>
      <c r="AC261" s="162"/>
      <c r="AD261" s="162"/>
      <c r="AE261" s="162"/>
      <c r="AF261" s="162"/>
      <c r="AG261" s="162" t="s">
        <v>172</v>
      </c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</row>
    <row r="262" spans="1:60" outlineLevel="1" x14ac:dyDescent="0.25">
      <c r="A262" s="185">
        <v>114</v>
      </c>
      <c r="B262" s="186" t="s">
        <v>459</v>
      </c>
      <c r="C262" s="194" t="s">
        <v>460</v>
      </c>
      <c r="D262" s="187" t="s">
        <v>151</v>
      </c>
      <c r="E262" s="188">
        <v>1</v>
      </c>
      <c r="F262" s="189"/>
      <c r="G262" s="190">
        <f>ROUND(E262*F262,2)</f>
        <v>0</v>
      </c>
      <c r="H262" s="167">
        <v>3295</v>
      </c>
      <c r="I262" s="167">
        <f>ROUND(E262*H262,2)</f>
        <v>3295</v>
      </c>
      <c r="J262" s="167">
        <v>0</v>
      </c>
      <c r="K262" s="167">
        <f>ROUND(E262*J262,2)</f>
        <v>0</v>
      </c>
      <c r="L262" s="167">
        <v>21</v>
      </c>
      <c r="M262" s="167">
        <f>G262*(1+L262/100)</f>
        <v>0</v>
      </c>
      <c r="N262" s="167">
        <v>1.728E-2</v>
      </c>
      <c r="O262" s="167">
        <f>ROUND(E262*N262,2)</f>
        <v>0.02</v>
      </c>
      <c r="P262" s="167">
        <v>0</v>
      </c>
      <c r="Q262" s="167">
        <f>ROUND(E262*P262,2)</f>
        <v>0</v>
      </c>
      <c r="R262" s="167" t="s">
        <v>170</v>
      </c>
      <c r="S262" s="167" t="s">
        <v>137</v>
      </c>
      <c r="T262" s="167" t="s">
        <v>137</v>
      </c>
      <c r="U262" s="167">
        <v>0</v>
      </c>
      <c r="V262" s="167">
        <f>ROUND(E262*U262,2)</f>
        <v>0</v>
      </c>
      <c r="W262" s="167"/>
      <c r="X262" s="167" t="s">
        <v>171</v>
      </c>
      <c r="Y262" s="162"/>
      <c r="Z262" s="162"/>
      <c r="AA262" s="162"/>
      <c r="AB262" s="162"/>
      <c r="AC262" s="162"/>
      <c r="AD262" s="162"/>
      <c r="AE262" s="162"/>
      <c r="AF262" s="162"/>
      <c r="AG262" s="162" t="s">
        <v>172</v>
      </c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</row>
    <row r="263" spans="1:60" outlineLevel="1" x14ac:dyDescent="0.25">
      <c r="A263" s="185">
        <v>115</v>
      </c>
      <c r="B263" s="186" t="s">
        <v>461</v>
      </c>
      <c r="C263" s="194" t="s">
        <v>462</v>
      </c>
      <c r="D263" s="187" t="s">
        <v>151</v>
      </c>
      <c r="E263" s="188">
        <v>1</v>
      </c>
      <c r="F263" s="189"/>
      <c r="G263" s="190">
        <f>ROUND(E263*F263,2)</f>
        <v>0</v>
      </c>
      <c r="H263" s="167">
        <v>0</v>
      </c>
      <c r="I263" s="167">
        <f>ROUND(E263*H263,2)</f>
        <v>0</v>
      </c>
      <c r="J263" s="167">
        <v>850</v>
      </c>
      <c r="K263" s="167">
        <f>ROUND(E263*J263,2)</f>
        <v>850</v>
      </c>
      <c r="L263" s="167">
        <v>21</v>
      </c>
      <c r="M263" s="167">
        <f>G263*(1+L263/100)</f>
        <v>0</v>
      </c>
      <c r="N263" s="167">
        <v>2.0000000000000002E-5</v>
      </c>
      <c r="O263" s="167">
        <f>ROUND(E263*N263,2)</f>
        <v>0</v>
      </c>
      <c r="P263" s="167">
        <v>0</v>
      </c>
      <c r="Q263" s="167">
        <f>ROUND(E263*P263,2)</f>
        <v>0</v>
      </c>
      <c r="R263" s="167"/>
      <c r="S263" s="167" t="s">
        <v>137</v>
      </c>
      <c r="T263" s="167" t="s">
        <v>224</v>
      </c>
      <c r="U263" s="167">
        <v>0</v>
      </c>
      <c r="V263" s="167">
        <f>ROUND(E263*U263,2)</f>
        <v>0</v>
      </c>
      <c r="W263" s="167"/>
      <c r="X263" s="167" t="s">
        <v>298</v>
      </c>
      <c r="Y263" s="162"/>
      <c r="Z263" s="162"/>
      <c r="AA263" s="162"/>
      <c r="AB263" s="162"/>
      <c r="AC263" s="162"/>
      <c r="AD263" s="162"/>
      <c r="AE263" s="162"/>
      <c r="AF263" s="162"/>
      <c r="AG263" s="162" t="s">
        <v>299</v>
      </c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</row>
    <row r="264" spans="1:60" outlineLevel="1" x14ac:dyDescent="0.25">
      <c r="A264" s="185">
        <v>116</v>
      </c>
      <c r="B264" s="186" t="s">
        <v>463</v>
      </c>
      <c r="C264" s="194" t="s">
        <v>464</v>
      </c>
      <c r="D264" s="187" t="s">
        <v>0</v>
      </c>
      <c r="E264" s="188">
        <v>91.978800000000007</v>
      </c>
      <c r="F264" s="189"/>
      <c r="G264" s="190">
        <f>ROUND(E264*F264,2)</f>
        <v>0</v>
      </c>
      <c r="H264" s="167">
        <v>0</v>
      </c>
      <c r="I264" s="167">
        <f>ROUND(E264*H264,2)</f>
        <v>0</v>
      </c>
      <c r="J264" s="167">
        <v>2.9</v>
      </c>
      <c r="K264" s="167">
        <f>ROUND(E264*J264,2)</f>
        <v>266.74</v>
      </c>
      <c r="L264" s="167">
        <v>21</v>
      </c>
      <c r="M264" s="167">
        <f>G264*(1+L264/100)</f>
        <v>0</v>
      </c>
      <c r="N264" s="167">
        <v>0</v>
      </c>
      <c r="O264" s="167">
        <f>ROUND(E264*N264,2)</f>
        <v>0</v>
      </c>
      <c r="P264" s="167">
        <v>0</v>
      </c>
      <c r="Q264" s="167">
        <f>ROUND(E264*P264,2)</f>
        <v>0</v>
      </c>
      <c r="R264" s="167"/>
      <c r="S264" s="167" t="s">
        <v>137</v>
      </c>
      <c r="T264" s="167" t="s">
        <v>137</v>
      </c>
      <c r="U264" s="167">
        <v>0</v>
      </c>
      <c r="V264" s="167">
        <f>ROUND(E264*U264,2)</f>
        <v>0</v>
      </c>
      <c r="W264" s="167"/>
      <c r="X264" s="167" t="s">
        <v>302</v>
      </c>
      <c r="Y264" s="162"/>
      <c r="Z264" s="162"/>
      <c r="AA264" s="162"/>
      <c r="AB264" s="162"/>
      <c r="AC264" s="162"/>
      <c r="AD264" s="162"/>
      <c r="AE264" s="162"/>
      <c r="AF264" s="162"/>
      <c r="AG264" s="162" t="s">
        <v>303</v>
      </c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</row>
    <row r="265" spans="1:60" x14ac:dyDescent="0.25">
      <c r="A265" s="173" t="s">
        <v>132</v>
      </c>
      <c r="B265" s="174" t="s">
        <v>78</v>
      </c>
      <c r="C265" s="191" t="s">
        <v>79</v>
      </c>
      <c r="D265" s="175"/>
      <c r="E265" s="176"/>
      <c r="F265" s="177"/>
      <c r="G265" s="178">
        <f>SUMIF(AG266:AG288,"&lt;&gt;NOR",G266:G288)</f>
        <v>0</v>
      </c>
      <c r="H265" s="172"/>
      <c r="I265" s="172">
        <f>SUM(I266:I288)</f>
        <v>11550</v>
      </c>
      <c r="J265" s="172"/>
      <c r="K265" s="172">
        <f>SUM(K266:K288)</f>
        <v>57549</v>
      </c>
      <c r="L265" s="172"/>
      <c r="M265" s="172">
        <f>SUM(M266:M288)</f>
        <v>0</v>
      </c>
      <c r="N265" s="172"/>
      <c r="O265" s="172">
        <f>SUM(O266:O288)</f>
        <v>0.01</v>
      </c>
      <c r="P265" s="172"/>
      <c r="Q265" s="172">
        <f>SUM(Q266:Q288)</f>
        <v>9.9999999999999992E-2</v>
      </c>
      <c r="R265" s="172"/>
      <c r="S265" s="172"/>
      <c r="T265" s="172"/>
      <c r="U265" s="172"/>
      <c r="V265" s="172">
        <f>SUM(V266:V288)</f>
        <v>1.69</v>
      </c>
      <c r="W265" s="172"/>
      <c r="X265" s="172"/>
      <c r="AG265" t="s">
        <v>133</v>
      </c>
    </row>
    <row r="266" spans="1:60" outlineLevel="1" x14ac:dyDescent="0.25">
      <c r="A266" s="179">
        <v>117</v>
      </c>
      <c r="B266" s="180" t="s">
        <v>465</v>
      </c>
      <c r="C266" s="192" t="s">
        <v>466</v>
      </c>
      <c r="D266" s="181" t="s">
        <v>154</v>
      </c>
      <c r="E266" s="182">
        <v>3.6</v>
      </c>
      <c r="F266" s="183"/>
      <c r="G266" s="184">
        <f>ROUND(E266*F266,2)</f>
        <v>0</v>
      </c>
      <c r="H266" s="167">
        <v>0</v>
      </c>
      <c r="I266" s="167">
        <f>ROUND(E266*H266,2)</f>
        <v>0</v>
      </c>
      <c r="J266" s="167">
        <v>126</v>
      </c>
      <c r="K266" s="167">
        <f>ROUND(E266*J266,2)</f>
        <v>453.6</v>
      </c>
      <c r="L266" s="167">
        <v>21</v>
      </c>
      <c r="M266" s="167">
        <f>G266*(1+L266/100)</f>
        <v>0</v>
      </c>
      <c r="N266" s="167">
        <v>0</v>
      </c>
      <c r="O266" s="167">
        <f>ROUND(E266*N266,2)</f>
        <v>0</v>
      </c>
      <c r="P266" s="167">
        <v>2.4649999999999998E-2</v>
      </c>
      <c r="Q266" s="167">
        <f>ROUND(E266*P266,2)</f>
        <v>0.09</v>
      </c>
      <c r="R266" s="167"/>
      <c r="S266" s="167" t="s">
        <v>137</v>
      </c>
      <c r="T266" s="167" t="s">
        <v>137</v>
      </c>
      <c r="U266" s="167">
        <v>0.25</v>
      </c>
      <c r="V266" s="167">
        <f>ROUND(E266*U266,2)</f>
        <v>0.9</v>
      </c>
      <c r="W266" s="167"/>
      <c r="X266" s="167" t="s">
        <v>138</v>
      </c>
      <c r="Y266" s="162"/>
      <c r="Z266" s="162"/>
      <c r="AA266" s="162"/>
      <c r="AB266" s="162"/>
      <c r="AC266" s="162"/>
      <c r="AD266" s="162"/>
      <c r="AE266" s="162"/>
      <c r="AF266" s="162"/>
      <c r="AG266" s="162" t="s">
        <v>139</v>
      </c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</row>
    <row r="267" spans="1:60" outlineLevel="1" x14ac:dyDescent="0.25">
      <c r="A267" s="165"/>
      <c r="B267" s="166"/>
      <c r="C267" s="193" t="s">
        <v>467</v>
      </c>
      <c r="D267" s="168"/>
      <c r="E267" s="169">
        <v>3.6</v>
      </c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2"/>
      <c r="Z267" s="162"/>
      <c r="AA267" s="162"/>
      <c r="AB267" s="162"/>
      <c r="AC267" s="162"/>
      <c r="AD267" s="162"/>
      <c r="AE267" s="162"/>
      <c r="AF267" s="162"/>
      <c r="AG267" s="162" t="s">
        <v>141</v>
      </c>
      <c r="AH267" s="162">
        <v>0</v>
      </c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162"/>
      <c r="AZ267" s="162"/>
      <c r="BA267" s="162"/>
      <c r="BB267" s="162"/>
      <c r="BC267" s="162"/>
      <c r="BD267" s="162"/>
      <c r="BE267" s="162"/>
      <c r="BF267" s="162"/>
      <c r="BG267" s="162"/>
      <c r="BH267" s="162"/>
    </row>
    <row r="268" spans="1:60" outlineLevel="1" x14ac:dyDescent="0.25">
      <c r="A268" s="185">
        <v>118</v>
      </c>
      <c r="B268" s="186" t="s">
        <v>468</v>
      </c>
      <c r="C268" s="194" t="s">
        <v>469</v>
      </c>
      <c r="D268" s="187" t="s">
        <v>151</v>
      </c>
      <c r="E268" s="188">
        <v>4</v>
      </c>
      <c r="F268" s="189"/>
      <c r="G268" s="190">
        <f>ROUND(E268*F268,2)</f>
        <v>0</v>
      </c>
      <c r="H268" s="167">
        <v>0</v>
      </c>
      <c r="I268" s="167">
        <f>ROUND(E268*H268,2)</f>
        <v>0</v>
      </c>
      <c r="J268" s="167">
        <v>50.6</v>
      </c>
      <c r="K268" s="167">
        <f>ROUND(E268*J268,2)</f>
        <v>202.4</v>
      </c>
      <c r="L268" s="167">
        <v>21</v>
      </c>
      <c r="M268" s="167">
        <f>G268*(1+L268/100)</f>
        <v>0</v>
      </c>
      <c r="N268" s="167">
        <v>0</v>
      </c>
      <c r="O268" s="167">
        <f>ROUND(E268*N268,2)</f>
        <v>0</v>
      </c>
      <c r="P268" s="167">
        <v>1.8E-3</v>
      </c>
      <c r="Q268" s="167">
        <f>ROUND(E268*P268,2)</f>
        <v>0.01</v>
      </c>
      <c r="R268" s="167"/>
      <c r="S268" s="167" t="s">
        <v>137</v>
      </c>
      <c r="T268" s="167" t="s">
        <v>137</v>
      </c>
      <c r="U268" s="167">
        <v>0.11</v>
      </c>
      <c r="V268" s="167">
        <f>ROUND(E268*U268,2)</f>
        <v>0.44</v>
      </c>
      <c r="W268" s="167"/>
      <c r="X268" s="167" t="s">
        <v>138</v>
      </c>
      <c r="Y268" s="162"/>
      <c r="Z268" s="162"/>
      <c r="AA268" s="162"/>
      <c r="AB268" s="162"/>
      <c r="AC268" s="162"/>
      <c r="AD268" s="162"/>
      <c r="AE268" s="162"/>
      <c r="AF268" s="162"/>
      <c r="AG268" s="162" t="s">
        <v>139</v>
      </c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</row>
    <row r="269" spans="1:60" ht="40.799999999999997" outlineLevel="1" x14ac:dyDescent="0.25">
      <c r="A269" s="185">
        <v>119</v>
      </c>
      <c r="B269" s="186" t="s">
        <v>470</v>
      </c>
      <c r="C269" s="194" t="s">
        <v>471</v>
      </c>
      <c r="D269" s="187" t="s">
        <v>151</v>
      </c>
      <c r="E269" s="188">
        <v>1</v>
      </c>
      <c r="F269" s="189"/>
      <c r="G269" s="190">
        <f>ROUND(E269*F269,2)</f>
        <v>0</v>
      </c>
      <c r="H269" s="167">
        <v>0</v>
      </c>
      <c r="I269" s="167">
        <f>ROUND(E269*H269,2)</f>
        <v>0</v>
      </c>
      <c r="J269" s="167">
        <v>4980</v>
      </c>
      <c r="K269" s="167">
        <f>ROUND(E269*J269,2)</f>
        <v>4980</v>
      </c>
      <c r="L269" s="167">
        <v>21</v>
      </c>
      <c r="M269" s="167">
        <f>G269*(1+L269/100)</f>
        <v>0</v>
      </c>
      <c r="N269" s="167">
        <v>0</v>
      </c>
      <c r="O269" s="167">
        <f>ROUND(E269*N269,2)</f>
        <v>0</v>
      </c>
      <c r="P269" s="167">
        <v>0</v>
      </c>
      <c r="Q269" s="167">
        <f>ROUND(E269*P269,2)</f>
        <v>0</v>
      </c>
      <c r="R269" s="167"/>
      <c r="S269" s="167" t="s">
        <v>241</v>
      </c>
      <c r="T269" s="167" t="s">
        <v>224</v>
      </c>
      <c r="U269" s="167">
        <v>0</v>
      </c>
      <c r="V269" s="167">
        <f>ROUND(E269*U269,2)</f>
        <v>0</v>
      </c>
      <c r="W269" s="167"/>
      <c r="X269" s="167" t="s">
        <v>138</v>
      </c>
      <c r="Y269" s="162"/>
      <c r="Z269" s="162"/>
      <c r="AA269" s="162"/>
      <c r="AB269" s="162"/>
      <c r="AC269" s="162"/>
      <c r="AD269" s="162"/>
      <c r="AE269" s="162"/>
      <c r="AF269" s="162"/>
      <c r="AG269" s="162" t="s">
        <v>139</v>
      </c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162"/>
      <c r="AZ269" s="162"/>
      <c r="BA269" s="162"/>
      <c r="BB269" s="162"/>
      <c r="BC269" s="162"/>
      <c r="BD269" s="162"/>
      <c r="BE269" s="162"/>
      <c r="BF269" s="162"/>
      <c r="BG269" s="162"/>
      <c r="BH269" s="162"/>
    </row>
    <row r="270" spans="1:60" outlineLevel="1" x14ac:dyDescent="0.25">
      <c r="A270" s="185">
        <v>120</v>
      </c>
      <c r="B270" s="186" t="s">
        <v>472</v>
      </c>
      <c r="C270" s="194" t="s">
        <v>473</v>
      </c>
      <c r="D270" s="187" t="s">
        <v>151</v>
      </c>
      <c r="E270" s="188">
        <v>7</v>
      </c>
      <c r="F270" s="189"/>
      <c r="G270" s="190">
        <f>ROUND(E270*F270,2)</f>
        <v>0</v>
      </c>
      <c r="H270" s="167">
        <v>0</v>
      </c>
      <c r="I270" s="167">
        <f>ROUND(E270*H270,2)</f>
        <v>0</v>
      </c>
      <c r="J270" s="167">
        <v>65</v>
      </c>
      <c r="K270" s="167">
        <f>ROUND(E270*J270,2)</f>
        <v>455</v>
      </c>
      <c r="L270" s="167">
        <v>21</v>
      </c>
      <c r="M270" s="167">
        <f>G270*(1+L270/100)</f>
        <v>0</v>
      </c>
      <c r="N270" s="167">
        <v>0</v>
      </c>
      <c r="O270" s="167">
        <f>ROUND(E270*N270,2)</f>
        <v>0</v>
      </c>
      <c r="P270" s="167">
        <v>0</v>
      </c>
      <c r="Q270" s="167">
        <f>ROUND(E270*P270,2)</f>
        <v>0</v>
      </c>
      <c r="R270" s="167"/>
      <c r="S270" s="167" t="s">
        <v>241</v>
      </c>
      <c r="T270" s="167" t="s">
        <v>224</v>
      </c>
      <c r="U270" s="167">
        <v>0.05</v>
      </c>
      <c r="V270" s="167">
        <f>ROUND(E270*U270,2)</f>
        <v>0.35</v>
      </c>
      <c r="W270" s="167"/>
      <c r="X270" s="167" t="s">
        <v>138</v>
      </c>
      <c r="Y270" s="162"/>
      <c r="Z270" s="162"/>
      <c r="AA270" s="162"/>
      <c r="AB270" s="162"/>
      <c r="AC270" s="162"/>
      <c r="AD270" s="162"/>
      <c r="AE270" s="162"/>
      <c r="AF270" s="162"/>
      <c r="AG270" s="162" t="s">
        <v>139</v>
      </c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2"/>
      <c r="BB270" s="162"/>
      <c r="BC270" s="162"/>
      <c r="BD270" s="162"/>
      <c r="BE270" s="162"/>
      <c r="BF270" s="162"/>
      <c r="BG270" s="162"/>
      <c r="BH270" s="162"/>
    </row>
    <row r="271" spans="1:60" ht="20.399999999999999" outlineLevel="1" x14ac:dyDescent="0.25">
      <c r="A271" s="185">
        <v>121</v>
      </c>
      <c r="B271" s="186" t="s">
        <v>474</v>
      </c>
      <c r="C271" s="194" t="s">
        <v>475</v>
      </c>
      <c r="D271" s="187" t="s">
        <v>151</v>
      </c>
      <c r="E271" s="188">
        <v>1</v>
      </c>
      <c r="F271" s="189"/>
      <c r="G271" s="190">
        <f>ROUND(E271*F271,2)</f>
        <v>0</v>
      </c>
      <c r="H271" s="167">
        <v>2100</v>
      </c>
      <c r="I271" s="167">
        <f>ROUND(E271*H271,2)</f>
        <v>2100</v>
      </c>
      <c r="J271" s="167">
        <v>0</v>
      </c>
      <c r="K271" s="167">
        <f>ROUND(E271*J271,2)</f>
        <v>0</v>
      </c>
      <c r="L271" s="167">
        <v>21</v>
      </c>
      <c r="M271" s="167">
        <f>G271*(1+L271/100)</f>
        <v>0</v>
      </c>
      <c r="N271" s="167">
        <v>1.2999999999999999E-2</v>
      </c>
      <c r="O271" s="167">
        <f>ROUND(E271*N271,2)</f>
        <v>0.01</v>
      </c>
      <c r="P271" s="167">
        <v>0</v>
      </c>
      <c r="Q271" s="167">
        <f>ROUND(E271*P271,2)</f>
        <v>0</v>
      </c>
      <c r="R271" s="167"/>
      <c r="S271" s="167" t="s">
        <v>241</v>
      </c>
      <c r="T271" s="167" t="s">
        <v>224</v>
      </c>
      <c r="U271" s="167">
        <v>0</v>
      </c>
      <c r="V271" s="167">
        <f>ROUND(E271*U271,2)</f>
        <v>0</v>
      </c>
      <c r="W271" s="167"/>
      <c r="X271" s="167" t="s">
        <v>171</v>
      </c>
      <c r="Y271" s="162"/>
      <c r="Z271" s="162"/>
      <c r="AA271" s="162"/>
      <c r="AB271" s="162"/>
      <c r="AC271" s="162"/>
      <c r="AD271" s="162"/>
      <c r="AE271" s="162"/>
      <c r="AF271" s="162"/>
      <c r="AG271" s="162" t="s">
        <v>172</v>
      </c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162"/>
      <c r="AZ271" s="162"/>
      <c r="BA271" s="162"/>
      <c r="BB271" s="162"/>
      <c r="BC271" s="162"/>
      <c r="BD271" s="162"/>
      <c r="BE271" s="162"/>
      <c r="BF271" s="162"/>
      <c r="BG271" s="162"/>
      <c r="BH271" s="162"/>
    </row>
    <row r="272" spans="1:60" ht="40.799999999999997" outlineLevel="1" x14ac:dyDescent="0.25">
      <c r="A272" s="185">
        <v>122</v>
      </c>
      <c r="B272" s="186" t="s">
        <v>476</v>
      </c>
      <c r="C272" s="194" t="s">
        <v>477</v>
      </c>
      <c r="D272" s="187" t="s">
        <v>319</v>
      </c>
      <c r="E272" s="188">
        <v>1</v>
      </c>
      <c r="F272" s="189"/>
      <c r="G272" s="190">
        <f>ROUND(E272*F272,2)</f>
        <v>0</v>
      </c>
      <c r="H272" s="167">
        <v>9450</v>
      </c>
      <c r="I272" s="167">
        <f>ROUND(E272*H272,2)</f>
        <v>9450</v>
      </c>
      <c r="J272" s="167">
        <v>0</v>
      </c>
      <c r="K272" s="167">
        <f>ROUND(E272*J272,2)</f>
        <v>0</v>
      </c>
      <c r="L272" s="167">
        <v>21</v>
      </c>
      <c r="M272" s="167">
        <f>G272*(1+L272/100)</f>
        <v>0</v>
      </c>
      <c r="N272" s="167">
        <v>0</v>
      </c>
      <c r="O272" s="167">
        <f>ROUND(E272*N272,2)</f>
        <v>0</v>
      </c>
      <c r="P272" s="167">
        <v>0</v>
      </c>
      <c r="Q272" s="167">
        <f>ROUND(E272*P272,2)</f>
        <v>0</v>
      </c>
      <c r="R272" s="167"/>
      <c r="S272" s="167" t="s">
        <v>241</v>
      </c>
      <c r="T272" s="167" t="s">
        <v>224</v>
      </c>
      <c r="U272" s="167">
        <v>0</v>
      </c>
      <c r="V272" s="167">
        <f>ROUND(E272*U272,2)</f>
        <v>0</v>
      </c>
      <c r="W272" s="167"/>
      <c r="X272" s="167" t="s">
        <v>171</v>
      </c>
      <c r="Y272" s="162"/>
      <c r="Z272" s="162"/>
      <c r="AA272" s="162"/>
      <c r="AB272" s="162"/>
      <c r="AC272" s="162"/>
      <c r="AD272" s="162"/>
      <c r="AE272" s="162"/>
      <c r="AF272" s="162"/>
      <c r="AG272" s="162" t="s">
        <v>172</v>
      </c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2"/>
      <c r="AX272" s="162"/>
      <c r="AY272" s="162"/>
      <c r="AZ272" s="162"/>
      <c r="BA272" s="162"/>
      <c r="BB272" s="162"/>
      <c r="BC272" s="162"/>
      <c r="BD272" s="162"/>
      <c r="BE272" s="162"/>
      <c r="BF272" s="162"/>
      <c r="BG272" s="162"/>
      <c r="BH272" s="162"/>
    </row>
    <row r="273" spans="1:60" outlineLevel="1" x14ac:dyDescent="0.25">
      <c r="A273" s="185">
        <v>123</v>
      </c>
      <c r="B273" s="186" t="s">
        <v>478</v>
      </c>
      <c r="C273" s="194" t="s">
        <v>479</v>
      </c>
      <c r="D273" s="187" t="s">
        <v>151</v>
      </c>
      <c r="E273" s="188">
        <v>1</v>
      </c>
      <c r="F273" s="189"/>
      <c r="G273" s="190">
        <f>ROUND(E273*F273,2)</f>
        <v>0</v>
      </c>
      <c r="H273" s="167">
        <v>0</v>
      </c>
      <c r="I273" s="167">
        <f>ROUND(E273*H273,2)</f>
        <v>0</v>
      </c>
      <c r="J273" s="167">
        <v>1990</v>
      </c>
      <c r="K273" s="167">
        <f>ROUND(E273*J273,2)</f>
        <v>1990</v>
      </c>
      <c r="L273" s="167">
        <v>21</v>
      </c>
      <c r="M273" s="167">
        <f>G273*(1+L273/100)</f>
        <v>0</v>
      </c>
      <c r="N273" s="167">
        <v>0</v>
      </c>
      <c r="O273" s="167">
        <f>ROUND(E273*N273,2)</f>
        <v>0</v>
      </c>
      <c r="P273" s="167">
        <v>0</v>
      </c>
      <c r="Q273" s="167">
        <f>ROUND(E273*P273,2)</f>
        <v>0</v>
      </c>
      <c r="R273" s="167"/>
      <c r="S273" s="167" t="s">
        <v>241</v>
      </c>
      <c r="T273" s="167" t="s">
        <v>224</v>
      </c>
      <c r="U273" s="167">
        <v>0</v>
      </c>
      <c r="V273" s="167">
        <f>ROUND(E273*U273,2)</f>
        <v>0</v>
      </c>
      <c r="W273" s="167"/>
      <c r="X273" s="167" t="s">
        <v>298</v>
      </c>
      <c r="Y273" s="162"/>
      <c r="Z273" s="162"/>
      <c r="AA273" s="162"/>
      <c r="AB273" s="162"/>
      <c r="AC273" s="162"/>
      <c r="AD273" s="162"/>
      <c r="AE273" s="162"/>
      <c r="AF273" s="162"/>
      <c r="AG273" s="162" t="s">
        <v>299</v>
      </c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162"/>
      <c r="AZ273" s="162"/>
      <c r="BA273" s="162"/>
      <c r="BB273" s="162"/>
      <c r="BC273" s="162"/>
      <c r="BD273" s="162"/>
      <c r="BE273" s="162"/>
      <c r="BF273" s="162"/>
      <c r="BG273" s="162"/>
      <c r="BH273" s="162"/>
    </row>
    <row r="274" spans="1:60" ht="20.399999999999999" outlineLevel="1" x14ac:dyDescent="0.25">
      <c r="A274" s="185">
        <v>124</v>
      </c>
      <c r="B274" s="186" t="s">
        <v>480</v>
      </c>
      <c r="C274" s="194" t="s">
        <v>481</v>
      </c>
      <c r="D274" s="187" t="s">
        <v>319</v>
      </c>
      <c r="E274" s="188">
        <v>1</v>
      </c>
      <c r="F274" s="189"/>
      <c r="G274" s="190">
        <f>ROUND(E274*F274,2)</f>
        <v>0</v>
      </c>
      <c r="H274" s="167">
        <v>0</v>
      </c>
      <c r="I274" s="167">
        <f>ROUND(E274*H274,2)</f>
        <v>0</v>
      </c>
      <c r="J274" s="167">
        <v>1500</v>
      </c>
      <c r="K274" s="167">
        <f>ROUND(E274*J274,2)</f>
        <v>1500</v>
      </c>
      <c r="L274" s="167">
        <v>21</v>
      </c>
      <c r="M274" s="167">
        <f>G274*(1+L274/100)</f>
        <v>0</v>
      </c>
      <c r="N274" s="167">
        <v>0</v>
      </c>
      <c r="O274" s="167">
        <f>ROUND(E274*N274,2)</f>
        <v>0</v>
      </c>
      <c r="P274" s="167">
        <v>0</v>
      </c>
      <c r="Q274" s="167">
        <f>ROUND(E274*P274,2)</f>
        <v>0</v>
      </c>
      <c r="R274" s="167"/>
      <c r="S274" s="167" t="s">
        <v>241</v>
      </c>
      <c r="T274" s="167" t="s">
        <v>224</v>
      </c>
      <c r="U274" s="167">
        <v>0</v>
      </c>
      <c r="V274" s="167">
        <f>ROUND(E274*U274,2)</f>
        <v>0</v>
      </c>
      <c r="W274" s="167"/>
      <c r="X274" s="167" t="s">
        <v>298</v>
      </c>
      <c r="Y274" s="162"/>
      <c r="Z274" s="162"/>
      <c r="AA274" s="162"/>
      <c r="AB274" s="162"/>
      <c r="AC274" s="162"/>
      <c r="AD274" s="162"/>
      <c r="AE274" s="162"/>
      <c r="AF274" s="162"/>
      <c r="AG274" s="162" t="s">
        <v>299</v>
      </c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162"/>
      <c r="AZ274" s="162"/>
      <c r="BA274" s="162"/>
      <c r="BB274" s="162"/>
      <c r="BC274" s="162"/>
      <c r="BD274" s="162"/>
      <c r="BE274" s="162"/>
      <c r="BF274" s="162"/>
      <c r="BG274" s="162"/>
      <c r="BH274" s="162"/>
    </row>
    <row r="275" spans="1:60" ht="20.399999999999999" outlineLevel="1" x14ac:dyDescent="0.25">
      <c r="A275" s="179">
        <v>125</v>
      </c>
      <c r="B275" s="180" t="s">
        <v>482</v>
      </c>
      <c r="C275" s="192" t="s">
        <v>483</v>
      </c>
      <c r="D275" s="181" t="s">
        <v>158</v>
      </c>
      <c r="E275" s="182">
        <v>3.5</v>
      </c>
      <c r="F275" s="183"/>
      <c r="G275" s="184">
        <f>ROUND(E275*F275,2)</f>
        <v>0</v>
      </c>
      <c r="H275" s="167">
        <v>0</v>
      </c>
      <c r="I275" s="167">
        <f>ROUND(E275*H275,2)</f>
        <v>0</v>
      </c>
      <c r="J275" s="167">
        <v>13500</v>
      </c>
      <c r="K275" s="167">
        <f>ROUND(E275*J275,2)</f>
        <v>47250</v>
      </c>
      <c r="L275" s="167">
        <v>21</v>
      </c>
      <c r="M275" s="167">
        <f>G275*(1+L275/100)</f>
        <v>0</v>
      </c>
      <c r="N275" s="167">
        <v>0</v>
      </c>
      <c r="O275" s="167">
        <f>ROUND(E275*N275,2)</f>
        <v>0</v>
      </c>
      <c r="P275" s="167">
        <v>0</v>
      </c>
      <c r="Q275" s="167">
        <f>ROUND(E275*P275,2)</f>
        <v>0</v>
      </c>
      <c r="R275" s="167"/>
      <c r="S275" s="167" t="s">
        <v>241</v>
      </c>
      <c r="T275" s="167" t="s">
        <v>224</v>
      </c>
      <c r="U275" s="167">
        <v>0</v>
      </c>
      <c r="V275" s="167">
        <f>ROUND(E275*U275,2)</f>
        <v>0</v>
      </c>
      <c r="W275" s="167"/>
      <c r="X275" s="167" t="s">
        <v>298</v>
      </c>
      <c r="Y275" s="162"/>
      <c r="Z275" s="162"/>
      <c r="AA275" s="162"/>
      <c r="AB275" s="162"/>
      <c r="AC275" s="162"/>
      <c r="AD275" s="162"/>
      <c r="AE275" s="162"/>
      <c r="AF275" s="162"/>
      <c r="AG275" s="162" t="s">
        <v>299</v>
      </c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  <c r="AW275" s="162"/>
      <c r="AX275" s="162"/>
      <c r="AY275" s="162"/>
      <c r="AZ275" s="162"/>
      <c r="BA275" s="162"/>
      <c r="BB275" s="162"/>
      <c r="BC275" s="162"/>
      <c r="BD275" s="162"/>
      <c r="BE275" s="162"/>
      <c r="BF275" s="162"/>
      <c r="BG275" s="162"/>
      <c r="BH275" s="162"/>
    </row>
    <row r="276" spans="1:60" outlineLevel="1" x14ac:dyDescent="0.25">
      <c r="A276" s="165"/>
      <c r="B276" s="166"/>
      <c r="C276" s="193" t="s">
        <v>484</v>
      </c>
      <c r="D276" s="168"/>
      <c r="E276" s="169">
        <v>3.5</v>
      </c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2"/>
      <c r="Z276" s="162"/>
      <c r="AA276" s="162"/>
      <c r="AB276" s="162"/>
      <c r="AC276" s="162"/>
      <c r="AD276" s="162"/>
      <c r="AE276" s="162"/>
      <c r="AF276" s="162"/>
      <c r="AG276" s="162" t="s">
        <v>141</v>
      </c>
      <c r="AH276" s="162">
        <v>0</v>
      </c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</row>
    <row r="277" spans="1:60" outlineLevel="1" x14ac:dyDescent="0.25">
      <c r="A277" s="165"/>
      <c r="B277" s="166"/>
      <c r="C277" s="193" t="s">
        <v>485</v>
      </c>
      <c r="D277" s="168"/>
      <c r="E277" s="169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2"/>
      <c r="Z277" s="162"/>
      <c r="AA277" s="162"/>
      <c r="AB277" s="162"/>
      <c r="AC277" s="162"/>
      <c r="AD277" s="162"/>
      <c r="AE277" s="162"/>
      <c r="AF277" s="162"/>
      <c r="AG277" s="162" t="s">
        <v>141</v>
      </c>
      <c r="AH277" s="162">
        <v>0</v>
      </c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</row>
    <row r="278" spans="1:60" outlineLevel="1" x14ac:dyDescent="0.25">
      <c r="A278" s="165"/>
      <c r="B278" s="166"/>
      <c r="C278" s="193" t="s">
        <v>486</v>
      </c>
      <c r="D278" s="168"/>
      <c r="E278" s="169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2"/>
      <c r="Z278" s="162"/>
      <c r="AA278" s="162"/>
      <c r="AB278" s="162"/>
      <c r="AC278" s="162"/>
      <c r="AD278" s="162"/>
      <c r="AE278" s="162"/>
      <c r="AF278" s="162"/>
      <c r="AG278" s="162" t="s">
        <v>141</v>
      </c>
      <c r="AH278" s="162">
        <v>0</v>
      </c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62"/>
      <c r="BF278" s="162"/>
      <c r="BG278" s="162"/>
      <c r="BH278" s="162"/>
    </row>
    <row r="279" spans="1:60" ht="20.399999999999999" outlineLevel="1" x14ac:dyDescent="0.25">
      <c r="A279" s="165"/>
      <c r="B279" s="166"/>
      <c r="C279" s="193" t="s">
        <v>487</v>
      </c>
      <c r="D279" s="168"/>
      <c r="E279" s="169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2"/>
      <c r="Z279" s="162"/>
      <c r="AA279" s="162"/>
      <c r="AB279" s="162"/>
      <c r="AC279" s="162"/>
      <c r="AD279" s="162"/>
      <c r="AE279" s="162"/>
      <c r="AF279" s="162"/>
      <c r="AG279" s="162" t="s">
        <v>141</v>
      </c>
      <c r="AH279" s="162">
        <v>0</v>
      </c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162"/>
      <c r="AZ279" s="162"/>
      <c r="BA279" s="162"/>
      <c r="BB279" s="162"/>
      <c r="BC279" s="162"/>
      <c r="BD279" s="162"/>
      <c r="BE279" s="162"/>
      <c r="BF279" s="162"/>
      <c r="BG279" s="162"/>
      <c r="BH279" s="162"/>
    </row>
    <row r="280" spans="1:60" outlineLevel="1" x14ac:dyDescent="0.25">
      <c r="A280" s="165"/>
      <c r="B280" s="166"/>
      <c r="C280" s="193" t="s">
        <v>488</v>
      </c>
      <c r="D280" s="168"/>
      <c r="E280" s="169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2"/>
      <c r="Z280" s="162"/>
      <c r="AA280" s="162"/>
      <c r="AB280" s="162"/>
      <c r="AC280" s="162"/>
      <c r="AD280" s="162"/>
      <c r="AE280" s="162"/>
      <c r="AF280" s="162"/>
      <c r="AG280" s="162" t="s">
        <v>141</v>
      </c>
      <c r="AH280" s="162">
        <v>0</v>
      </c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2"/>
      <c r="BF280" s="162"/>
      <c r="BG280" s="162"/>
      <c r="BH280" s="162"/>
    </row>
    <row r="281" spans="1:60" ht="20.399999999999999" outlineLevel="1" x14ac:dyDescent="0.25">
      <c r="A281" s="165"/>
      <c r="B281" s="166"/>
      <c r="C281" s="193" t="s">
        <v>489</v>
      </c>
      <c r="D281" s="168"/>
      <c r="E281" s="169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2"/>
      <c r="Z281" s="162"/>
      <c r="AA281" s="162"/>
      <c r="AB281" s="162"/>
      <c r="AC281" s="162"/>
      <c r="AD281" s="162"/>
      <c r="AE281" s="162"/>
      <c r="AF281" s="162"/>
      <c r="AG281" s="162" t="s">
        <v>141</v>
      </c>
      <c r="AH281" s="162">
        <v>0</v>
      </c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2"/>
      <c r="BB281" s="162"/>
      <c r="BC281" s="162"/>
      <c r="BD281" s="162"/>
      <c r="BE281" s="162"/>
      <c r="BF281" s="162"/>
      <c r="BG281" s="162"/>
      <c r="BH281" s="162"/>
    </row>
    <row r="282" spans="1:60" outlineLevel="1" x14ac:dyDescent="0.25">
      <c r="A282" s="165"/>
      <c r="B282" s="166"/>
      <c r="C282" s="193" t="s">
        <v>490</v>
      </c>
      <c r="D282" s="168"/>
      <c r="E282" s="169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2"/>
      <c r="Z282" s="162"/>
      <c r="AA282" s="162"/>
      <c r="AB282" s="162"/>
      <c r="AC282" s="162"/>
      <c r="AD282" s="162"/>
      <c r="AE282" s="162"/>
      <c r="AF282" s="162"/>
      <c r="AG282" s="162" t="s">
        <v>141</v>
      </c>
      <c r="AH282" s="162">
        <v>0</v>
      </c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162"/>
      <c r="AZ282" s="162"/>
      <c r="BA282" s="162"/>
      <c r="BB282" s="162"/>
      <c r="BC282" s="162"/>
      <c r="BD282" s="162"/>
      <c r="BE282" s="162"/>
      <c r="BF282" s="162"/>
      <c r="BG282" s="162"/>
      <c r="BH282" s="162"/>
    </row>
    <row r="283" spans="1:60" outlineLevel="1" x14ac:dyDescent="0.25">
      <c r="A283" s="165"/>
      <c r="B283" s="166"/>
      <c r="C283" s="193" t="s">
        <v>491</v>
      </c>
      <c r="D283" s="168"/>
      <c r="E283" s="169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2"/>
      <c r="Z283" s="162"/>
      <c r="AA283" s="162"/>
      <c r="AB283" s="162"/>
      <c r="AC283" s="162"/>
      <c r="AD283" s="162"/>
      <c r="AE283" s="162"/>
      <c r="AF283" s="162"/>
      <c r="AG283" s="162" t="s">
        <v>141</v>
      </c>
      <c r="AH283" s="162">
        <v>0</v>
      </c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162"/>
      <c r="AZ283" s="162"/>
      <c r="BA283" s="162"/>
      <c r="BB283" s="162"/>
      <c r="BC283" s="162"/>
      <c r="BD283" s="162"/>
      <c r="BE283" s="162"/>
      <c r="BF283" s="162"/>
      <c r="BG283" s="162"/>
      <c r="BH283" s="162"/>
    </row>
    <row r="284" spans="1:60" outlineLevel="1" x14ac:dyDescent="0.25">
      <c r="A284" s="165"/>
      <c r="B284" s="166"/>
      <c r="C284" s="193" t="s">
        <v>492</v>
      </c>
      <c r="D284" s="168"/>
      <c r="E284" s="169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2"/>
      <c r="Z284" s="162"/>
      <c r="AA284" s="162"/>
      <c r="AB284" s="162"/>
      <c r="AC284" s="162"/>
      <c r="AD284" s="162"/>
      <c r="AE284" s="162"/>
      <c r="AF284" s="162"/>
      <c r="AG284" s="162" t="s">
        <v>141</v>
      </c>
      <c r="AH284" s="162">
        <v>0</v>
      </c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2"/>
      <c r="AX284" s="162"/>
      <c r="AY284" s="162"/>
      <c r="AZ284" s="162"/>
      <c r="BA284" s="162"/>
      <c r="BB284" s="162"/>
      <c r="BC284" s="162"/>
      <c r="BD284" s="162"/>
      <c r="BE284" s="162"/>
      <c r="BF284" s="162"/>
      <c r="BG284" s="162"/>
      <c r="BH284" s="162"/>
    </row>
    <row r="285" spans="1:60" ht="20.399999999999999" outlineLevel="1" x14ac:dyDescent="0.25">
      <c r="A285" s="165"/>
      <c r="B285" s="166"/>
      <c r="C285" s="193" t="s">
        <v>493</v>
      </c>
      <c r="D285" s="168"/>
      <c r="E285" s="169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2"/>
      <c r="Z285" s="162"/>
      <c r="AA285" s="162"/>
      <c r="AB285" s="162"/>
      <c r="AC285" s="162"/>
      <c r="AD285" s="162"/>
      <c r="AE285" s="162"/>
      <c r="AF285" s="162"/>
      <c r="AG285" s="162" t="s">
        <v>141</v>
      </c>
      <c r="AH285" s="162">
        <v>0</v>
      </c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2"/>
      <c r="AX285" s="162"/>
      <c r="AY285" s="162"/>
      <c r="AZ285" s="162"/>
      <c r="BA285" s="162"/>
      <c r="BB285" s="162"/>
      <c r="BC285" s="162"/>
      <c r="BD285" s="162"/>
      <c r="BE285" s="162"/>
      <c r="BF285" s="162"/>
      <c r="BG285" s="162"/>
      <c r="BH285" s="162"/>
    </row>
    <row r="286" spans="1:60" ht="20.399999999999999" outlineLevel="1" x14ac:dyDescent="0.25">
      <c r="A286" s="165"/>
      <c r="B286" s="166"/>
      <c r="C286" s="193" t="s">
        <v>494</v>
      </c>
      <c r="D286" s="168"/>
      <c r="E286" s="169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2"/>
      <c r="Z286" s="162"/>
      <c r="AA286" s="162"/>
      <c r="AB286" s="162"/>
      <c r="AC286" s="162"/>
      <c r="AD286" s="162"/>
      <c r="AE286" s="162"/>
      <c r="AF286" s="162"/>
      <c r="AG286" s="162" t="s">
        <v>141</v>
      </c>
      <c r="AH286" s="162">
        <v>0</v>
      </c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162"/>
      <c r="AZ286" s="162"/>
      <c r="BA286" s="162"/>
      <c r="BB286" s="162"/>
      <c r="BC286" s="162"/>
      <c r="BD286" s="162"/>
      <c r="BE286" s="162"/>
      <c r="BF286" s="162"/>
      <c r="BG286" s="162"/>
      <c r="BH286" s="162"/>
    </row>
    <row r="287" spans="1:60" outlineLevel="1" x14ac:dyDescent="0.25">
      <c r="A287" s="165"/>
      <c r="B287" s="166"/>
      <c r="C287" s="193" t="s">
        <v>495</v>
      </c>
      <c r="D287" s="168"/>
      <c r="E287" s="169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2"/>
      <c r="Z287" s="162"/>
      <c r="AA287" s="162"/>
      <c r="AB287" s="162"/>
      <c r="AC287" s="162"/>
      <c r="AD287" s="162"/>
      <c r="AE287" s="162"/>
      <c r="AF287" s="162"/>
      <c r="AG287" s="162" t="s">
        <v>141</v>
      </c>
      <c r="AH287" s="162">
        <v>0</v>
      </c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162"/>
      <c r="AZ287" s="162"/>
      <c r="BA287" s="162"/>
      <c r="BB287" s="162"/>
      <c r="BC287" s="162"/>
      <c r="BD287" s="162"/>
      <c r="BE287" s="162"/>
      <c r="BF287" s="162"/>
      <c r="BG287" s="162"/>
      <c r="BH287" s="162"/>
    </row>
    <row r="288" spans="1:60" outlineLevel="1" x14ac:dyDescent="0.25">
      <c r="A288" s="185">
        <v>126</v>
      </c>
      <c r="B288" s="186" t="s">
        <v>496</v>
      </c>
      <c r="C288" s="194" t="s">
        <v>497</v>
      </c>
      <c r="D288" s="187" t="s">
        <v>0</v>
      </c>
      <c r="E288" s="188">
        <v>683.81</v>
      </c>
      <c r="F288" s="189"/>
      <c r="G288" s="190">
        <f>ROUND(E288*F288,2)</f>
        <v>0</v>
      </c>
      <c r="H288" s="167">
        <v>0</v>
      </c>
      <c r="I288" s="167">
        <f>ROUND(E288*H288,2)</f>
        <v>0</v>
      </c>
      <c r="J288" s="167">
        <v>1.05</v>
      </c>
      <c r="K288" s="167">
        <f>ROUND(E288*J288,2)</f>
        <v>718</v>
      </c>
      <c r="L288" s="167">
        <v>21</v>
      </c>
      <c r="M288" s="167">
        <f>G288*(1+L288/100)</f>
        <v>0</v>
      </c>
      <c r="N288" s="167">
        <v>0</v>
      </c>
      <c r="O288" s="167">
        <f>ROUND(E288*N288,2)</f>
        <v>0</v>
      </c>
      <c r="P288" s="167">
        <v>0</v>
      </c>
      <c r="Q288" s="167">
        <f>ROUND(E288*P288,2)</f>
        <v>0</v>
      </c>
      <c r="R288" s="167"/>
      <c r="S288" s="167" t="s">
        <v>137</v>
      </c>
      <c r="T288" s="167" t="s">
        <v>137</v>
      </c>
      <c r="U288" s="167">
        <v>0</v>
      </c>
      <c r="V288" s="167">
        <f>ROUND(E288*U288,2)</f>
        <v>0</v>
      </c>
      <c r="W288" s="167"/>
      <c r="X288" s="167" t="s">
        <v>302</v>
      </c>
      <c r="Y288" s="162"/>
      <c r="Z288" s="162"/>
      <c r="AA288" s="162"/>
      <c r="AB288" s="162"/>
      <c r="AC288" s="162"/>
      <c r="AD288" s="162"/>
      <c r="AE288" s="162"/>
      <c r="AF288" s="162"/>
      <c r="AG288" s="162" t="s">
        <v>303</v>
      </c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162"/>
      <c r="AZ288" s="162"/>
      <c r="BA288" s="162"/>
      <c r="BB288" s="162"/>
      <c r="BC288" s="162"/>
      <c r="BD288" s="162"/>
      <c r="BE288" s="162"/>
      <c r="BF288" s="162"/>
      <c r="BG288" s="162"/>
      <c r="BH288" s="162"/>
    </row>
    <row r="289" spans="1:60" x14ac:dyDescent="0.25">
      <c r="A289" s="173" t="s">
        <v>132</v>
      </c>
      <c r="B289" s="174" t="s">
        <v>80</v>
      </c>
      <c r="C289" s="191" t="s">
        <v>81</v>
      </c>
      <c r="D289" s="175"/>
      <c r="E289" s="176"/>
      <c r="F289" s="177"/>
      <c r="G289" s="178">
        <f>SUMIF(AG290:AG293,"&lt;&gt;NOR",G290:G293)</f>
        <v>0</v>
      </c>
      <c r="H289" s="172"/>
      <c r="I289" s="172">
        <f>SUM(I290:I293)</f>
        <v>3550</v>
      </c>
      <c r="J289" s="172"/>
      <c r="K289" s="172">
        <f>SUM(K290:K293)</f>
        <v>1612.28</v>
      </c>
      <c r="L289" s="172"/>
      <c r="M289" s="172">
        <f>SUM(M290:M293)</f>
        <v>0</v>
      </c>
      <c r="N289" s="172"/>
      <c r="O289" s="172">
        <f>SUM(O290:O293)</f>
        <v>0</v>
      </c>
      <c r="P289" s="172"/>
      <c r="Q289" s="172">
        <f>SUM(Q290:Q293)</f>
        <v>0</v>
      </c>
      <c r="R289" s="172"/>
      <c r="S289" s="172"/>
      <c r="T289" s="172"/>
      <c r="U289" s="172"/>
      <c r="V289" s="172">
        <f>SUM(V290:V293)</f>
        <v>4.4000000000000004</v>
      </c>
      <c r="W289" s="172"/>
      <c r="X289" s="172"/>
      <c r="AG289" t="s">
        <v>133</v>
      </c>
    </row>
    <row r="290" spans="1:60" ht="20.399999999999999" outlineLevel="1" x14ac:dyDescent="0.25">
      <c r="A290" s="185">
        <v>127</v>
      </c>
      <c r="B290" s="186" t="s">
        <v>498</v>
      </c>
      <c r="C290" s="194" t="s">
        <v>499</v>
      </c>
      <c r="D290" s="187" t="s">
        <v>151</v>
      </c>
      <c r="E290" s="188">
        <v>5</v>
      </c>
      <c r="F290" s="189"/>
      <c r="G290" s="190">
        <f>ROUND(E290*F290,2)</f>
        <v>0</v>
      </c>
      <c r="H290" s="167">
        <v>0</v>
      </c>
      <c r="I290" s="167">
        <f>ROUND(E290*H290,2)</f>
        <v>0</v>
      </c>
      <c r="J290" s="167">
        <v>111</v>
      </c>
      <c r="K290" s="167">
        <f>ROUND(E290*J290,2)</f>
        <v>555</v>
      </c>
      <c r="L290" s="167">
        <v>21</v>
      </c>
      <c r="M290" s="167">
        <f>G290*(1+L290/100)</f>
        <v>0</v>
      </c>
      <c r="N290" s="167">
        <v>0</v>
      </c>
      <c r="O290" s="167">
        <f>ROUND(E290*N290,2)</f>
        <v>0</v>
      </c>
      <c r="P290" s="167">
        <v>0</v>
      </c>
      <c r="Q290" s="167">
        <f>ROUND(E290*P290,2)</f>
        <v>0</v>
      </c>
      <c r="R290" s="167"/>
      <c r="S290" s="167" t="s">
        <v>137</v>
      </c>
      <c r="T290" s="167" t="s">
        <v>137</v>
      </c>
      <c r="U290" s="167">
        <v>0.22</v>
      </c>
      <c r="V290" s="167">
        <f>ROUND(E290*U290,2)</f>
        <v>1.1000000000000001</v>
      </c>
      <c r="W290" s="167"/>
      <c r="X290" s="167" t="s">
        <v>138</v>
      </c>
      <c r="Y290" s="162"/>
      <c r="Z290" s="162"/>
      <c r="AA290" s="162"/>
      <c r="AB290" s="162"/>
      <c r="AC290" s="162"/>
      <c r="AD290" s="162"/>
      <c r="AE290" s="162"/>
      <c r="AF290" s="162"/>
      <c r="AG290" s="162" t="s">
        <v>139</v>
      </c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162"/>
      <c r="AZ290" s="162"/>
      <c r="BA290" s="162"/>
      <c r="BB290" s="162"/>
      <c r="BC290" s="162"/>
      <c r="BD290" s="162"/>
      <c r="BE290" s="162"/>
      <c r="BF290" s="162"/>
      <c r="BG290" s="162"/>
      <c r="BH290" s="162"/>
    </row>
    <row r="291" spans="1:60" outlineLevel="1" x14ac:dyDescent="0.25">
      <c r="A291" s="185">
        <v>128</v>
      </c>
      <c r="B291" s="186" t="s">
        <v>500</v>
      </c>
      <c r="C291" s="194" t="s">
        <v>501</v>
      </c>
      <c r="D291" s="187" t="s">
        <v>151</v>
      </c>
      <c r="E291" s="188">
        <v>3</v>
      </c>
      <c r="F291" s="189"/>
      <c r="G291" s="190">
        <f>ROUND(E291*F291,2)</f>
        <v>0</v>
      </c>
      <c r="H291" s="167">
        <v>0</v>
      </c>
      <c r="I291" s="167">
        <f>ROUND(E291*H291,2)</f>
        <v>0</v>
      </c>
      <c r="J291" s="167">
        <v>322</v>
      </c>
      <c r="K291" s="167">
        <f>ROUND(E291*J291,2)</f>
        <v>966</v>
      </c>
      <c r="L291" s="167">
        <v>21</v>
      </c>
      <c r="M291" s="167">
        <f>G291*(1+L291/100)</f>
        <v>0</v>
      </c>
      <c r="N291" s="167">
        <v>0</v>
      </c>
      <c r="O291" s="167">
        <f>ROUND(E291*N291,2)</f>
        <v>0</v>
      </c>
      <c r="P291" s="167">
        <v>0</v>
      </c>
      <c r="Q291" s="167">
        <f>ROUND(E291*P291,2)</f>
        <v>0</v>
      </c>
      <c r="R291" s="167"/>
      <c r="S291" s="167" t="s">
        <v>137</v>
      </c>
      <c r="T291" s="167" t="s">
        <v>224</v>
      </c>
      <c r="U291" s="167">
        <v>1.1000000000000001</v>
      </c>
      <c r="V291" s="167">
        <f>ROUND(E291*U291,2)</f>
        <v>3.3</v>
      </c>
      <c r="W291" s="167"/>
      <c r="X291" s="167" t="s">
        <v>138</v>
      </c>
      <c r="Y291" s="162"/>
      <c r="Z291" s="162"/>
      <c r="AA291" s="162"/>
      <c r="AB291" s="162"/>
      <c r="AC291" s="162"/>
      <c r="AD291" s="162"/>
      <c r="AE291" s="162"/>
      <c r="AF291" s="162"/>
      <c r="AG291" s="162" t="s">
        <v>139</v>
      </c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162"/>
      <c r="AZ291" s="162"/>
      <c r="BA291" s="162"/>
      <c r="BB291" s="162"/>
      <c r="BC291" s="162"/>
      <c r="BD291" s="162"/>
      <c r="BE291" s="162"/>
      <c r="BF291" s="162"/>
      <c r="BG291" s="162"/>
      <c r="BH291" s="162"/>
    </row>
    <row r="292" spans="1:60" outlineLevel="1" x14ac:dyDescent="0.25">
      <c r="A292" s="185">
        <v>129</v>
      </c>
      <c r="B292" s="186" t="s">
        <v>502</v>
      </c>
      <c r="C292" s="194" t="s">
        <v>503</v>
      </c>
      <c r="D292" s="187" t="s">
        <v>151</v>
      </c>
      <c r="E292" s="188">
        <v>5</v>
      </c>
      <c r="F292" s="189"/>
      <c r="G292" s="190">
        <f>ROUND(E292*F292,2)</f>
        <v>0</v>
      </c>
      <c r="H292" s="167">
        <v>710</v>
      </c>
      <c r="I292" s="167">
        <f>ROUND(E292*H292,2)</f>
        <v>3550</v>
      </c>
      <c r="J292" s="167">
        <v>0</v>
      </c>
      <c r="K292" s="167">
        <f>ROUND(E292*J292,2)</f>
        <v>0</v>
      </c>
      <c r="L292" s="167">
        <v>21</v>
      </c>
      <c r="M292" s="167">
        <f>G292*(1+L292/100)</f>
        <v>0</v>
      </c>
      <c r="N292" s="167">
        <v>8.0000000000000004E-4</v>
      </c>
      <c r="O292" s="167">
        <f>ROUND(E292*N292,2)</f>
        <v>0</v>
      </c>
      <c r="P292" s="167">
        <v>0</v>
      </c>
      <c r="Q292" s="167">
        <f>ROUND(E292*P292,2)</f>
        <v>0</v>
      </c>
      <c r="R292" s="167" t="s">
        <v>170</v>
      </c>
      <c r="S292" s="167" t="s">
        <v>137</v>
      </c>
      <c r="T292" s="167" t="s">
        <v>137</v>
      </c>
      <c r="U292" s="167">
        <v>0</v>
      </c>
      <c r="V292" s="167">
        <f>ROUND(E292*U292,2)</f>
        <v>0</v>
      </c>
      <c r="W292" s="167"/>
      <c r="X292" s="167" t="s">
        <v>171</v>
      </c>
      <c r="Y292" s="162"/>
      <c r="Z292" s="162"/>
      <c r="AA292" s="162"/>
      <c r="AB292" s="162"/>
      <c r="AC292" s="162"/>
      <c r="AD292" s="162"/>
      <c r="AE292" s="162"/>
      <c r="AF292" s="162"/>
      <c r="AG292" s="162" t="s">
        <v>172</v>
      </c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162"/>
      <c r="AZ292" s="162"/>
      <c r="BA292" s="162"/>
      <c r="BB292" s="162"/>
      <c r="BC292" s="162"/>
      <c r="BD292" s="162"/>
      <c r="BE292" s="162"/>
      <c r="BF292" s="162"/>
      <c r="BG292" s="162"/>
      <c r="BH292" s="162"/>
    </row>
    <row r="293" spans="1:60" outlineLevel="1" x14ac:dyDescent="0.25">
      <c r="A293" s="185">
        <v>130</v>
      </c>
      <c r="B293" s="186" t="s">
        <v>504</v>
      </c>
      <c r="C293" s="194" t="s">
        <v>505</v>
      </c>
      <c r="D293" s="187" t="s">
        <v>0</v>
      </c>
      <c r="E293" s="188">
        <v>50.71</v>
      </c>
      <c r="F293" s="189"/>
      <c r="G293" s="190">
        <f>ROUND(E293*F293,2)</f>
        <v>0</v>
      </c>
      <c r="H293" s="167">
        <v>0</v>
      </c>
      <c r="I293" s="167">
        <f>ROUND(E293*H293,2)</f>
        <v>0</v>
      </c>
      <c r="J293" s="167">
        <v>1.8</v>
      </c>
      <c r="K293" s="167">
        <f>ROUND(E293*J293,2)</f>
        <v>91.28</v>
      </c>
      <c r="L293" s="167">
        <v>21</v>
      </c>
      <c r="M293" s="167">
        <f>G293*(1+L293/100)</f>
        <v>0</v>
      </c>
      <c r="N293" s="167">
        <v>0</v>
      </c>
      <c r="O293" s="167">
        <f>ROUND(E293*N293,2)</f>
        <v>0</v>
      </c>
      <c r="P293" s="167">
        <v>0</v>
      </c>
      <c r="Q293" s="167">
        <f>ROUND(E293*P293,2)</f>
        <v>0</v>
      </c>
      <c r="R293" s="167"/>
      <c r="S293" s="167" t="s">
        <v>137</v>
      </c>
      <c r="T293" s="167" t="s">
        <v>137</v>
      </c>
      <c r="U293" s="167">
        <v>0</v>
      </c>
      <c r="V293" s="167">
        <f>ROUND(E293*U293,2)</f>
        <v>0</v>
      </c>
      <c r="W293" s="167"/>
      <c r="X293" s="167" t="s">
        <v>302</v>
      </c>
      <c r="Y293" s="162"/>
      <c r="Z293" s="162"/>
      <c r="AA293" s="162"/>
      <c r="AB293" s="162"/>
      <c r="AC293" s="162"/>
      <c r="AD293" s="162"/>
      <c r="AE293" s="162"/>
      <c r="AF293" s="162"/>
      <c r="AG293" s="162" t="s">
        <v>303</v>
      </c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162"/>
      <c r="AZ293" s="162"/>
      <c r="BA293" s="162"/>
      <c r="BB293" s="162"/>
      <c r="BC293" s="162"/>
      <c r="BD293" s="162"/>
      <c r="BE293" s="162"/>
      <c r="BF293" s="162"/>
      <c r="BG293" s="162"/>
      <c r="BH293" s="162"/>
    </row>
    <row r="294" spans="1:60" x14ac:dyDescent="0.25">
      <c r="A294" s="173" t="s">
        <v>132</v>
      </c>
      <c r="B294" s="174" t="s">
        <v>82</v>
      </c>
      <c r="C294" s="191" t="s">
        <v>83</v>
      </c>
      <c r="D294" s="175"/>
      <c r="E294" s="176"/>
      <c r="F294" s="177"/>
      <c r="G294" s="178">
        <f>SUMIF(AG295:AG323,"&lt;&gt;NOR",G295:G323)</f>
        <v>0</v>
      </c>
      <c r="H294" s="172"/>
      <c r="I294" s="172">
        <f>SUM(I295:I323)</f>
        <v>4267.7299999999996</v>
      </c>
      <c r="J294" s="172"/>
      <c r="K294" s="172">
        <f>SUM(K295:K323)</f>
        <v>5444.0599999999995</v>
      </c>
      <c r="L294" s="172"/>
      <c r="M294" s="172">
        <f>SUM(M295:M323)</f>
        <v>0</v>
      </c>
      <c r="N294" s="172"/>
      <c r="O294" s="172">
        <f>SUM(O295:O323)</f>
        <v>0.04</v>
      </c>
      <c r="P294" s="172"/>
      <c r="Q294" s="172">
        <f>SUM(Q295:Q323)</f>
        <v>0</v>
      </c>
      <c r="R294" s="172"/>
      <c r="S294" s="172"/>
      <c r="T294" s="172"/>
      <c r="U294" s="172"/>
      <c r="V294" s="172">
        <f>SUM(V295:V323)</f>
        <v>9.51</v>
      </c>
      <c r="W294" s="172"/>
      <c r="X294" s="172"/>
      <c r="AG294" t="s">
        <v>133</v>
      </c>
    </row>
    <row r="295" spans="1:60" outlineLevel="1" x14ac:dyDescent="0.25">
      <c r="A295" s="179">
        <v>131</v>
      </c>
      <c r="B295" s="180" t="s">
        <v>506</v>
      </c>
      <c r="C295" s="192" t="s">
        <v>507</v>
      </c>
      <c r="D295" s="181" t="s">
        <v>154</v>
      </c>
      <c r="E295" s="182">
        <v>5.94</v>
      </c>
      <c r="F295" s="183"/>
      <c r="G295" s="184">
        <f>ROUND(E295*F295,2)</f>
        <v>0</v>
      </c>
      <c r="H295" s="167">
        <v>0</v>
      </c>
      <c r="I295" s="167">
        <f>ROUND(E295*H295,2)</f>
        <v>0</v>
      </c>
      <c r="J295" s="167">
        <v>7.1</v>
      </c>
      <c r="K295" s="167">
        <f>ROUND(E295*J295,2)</f>
        <v>42.17</v>
      </c>
      <c r="L295" s="167">
        <v>21</v>
      </c>
      <c r="M295" s="167">
        <f>G295*(1+L295/100)</f>
        <v>0</v>
      </c>
      <c r="N295" s="167">
        <v>0</v>
      </c>
      <c r="O295" s="167">
        <f>ROUND(E295*N295,2)</f>
        <v>0</v>
      </c>
      <c r="P295" s="167">
        <v>0</v>
      </c>
      <c r="Q295" s="167">
        <f>ROUND(E295*P295,2)</f>
        <v>0</v>
      </c>
      <c r="R295" s="167"/>
      <c r="S295" s="167" t="s">
        <v>137</v>
      </c>
      <c r="T295" s="167" t="s">
        <v>224</v>
      </c>
      <c r="U295" s="167">
        <v>1.6E-2</v>
      </c>
      <c r="V295" s="167">
        <f>ROUND(E295*U295,2)</f>
        <v>0.1</v>
      </c>
      <c r="W295" s="167"/>
      <c r="X295" s="167" t="s">
        <v>138</v>
      </c>
      <c r="Y295" s="162"/>
      <c r="Z295" s="162"/>
      <c r="AA295" s="162"/>
      <c r="AB295" s="162"/>
      <c r="AC295" s="162"/>
      <c r="AD295" s="162"/>
      <c r="AE295" s="162"/>
      <c r="AF295" s="162"/>
      <c r="AG295" s="162" t="s">
        <v>139</v>
      </c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162"/>
      <c r="AZ295" s="162"/>
      <c r="BA295" s="162"/>
      <c r="BB295" s="162"/>
      <c r="BC295" s="162"/>
      <c r="BD295" s="162"/>
      <c r="BE295" s="162"/>
      <c r="BF295" s="162"/>
      <c r="BG295" s="162"/>
      <c r="BH295" s="162"/>
    </row>
    <row r="296" spans="1:60" outlineLevel="1" x14ac:dyDescent="0.25">
      <c r="A296" s="165"/>
      <c r="B296" s="166"/>
      <c r="C296" s="193" t="s">
        <v>167</v>
      </c>
      <c r="D296" s="168"/>
      <c r="E296" s="169">
        <v>4.32</v>
      </c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2"/>
      <c r="Z296" s="162"/>
      <c r="AA296" s="162"/>
      <c r="AB296" s="162"/>
      <c r="AC296" s="162"/>
      <c r="AD296" s="162"/>
      <c r="AE296" s="162"/>
      <c r="AF296" s="162"/>
      <c r="AG296" s="162" t="s">
        <v>141</v>
      </c>
      <c r="AH296" s="162">
        <v>0</v>
      </c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  <c r="AW296" s="162"/>
      <c r="AX296" s="162"/>
      <c r="AY296" s="162"/>
      <c r="AZ296" s="162"/>
      <c r="BA296" s="162"/>
      <c r="BB296" s="162"/>
      <c r="BC296" s="162"/>
      <c r="BD296" s="162"/>
      <c r="BE296" s="162"/>
      <c r="BF296" s="162"/>
      <c r="BG296" s="162"/>
      <c r="BH296" s="162"/>
    </row>
    <row r="297" spans="1:60" outlineLevel="1" x14ac:dyDescent="0.25">
      <c r="A297" s="165"/>
      <c r="B297" s="166"/>
      <c r="C297" s="193" t="s">
        <v>508</v>
      </c>
      <c r="D297" s="168"/>
      <c r="E297" s="169">
        <v>1.62</v>
      </c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2"/>
      <c r="Z297" s="162"/>
      <c r="AA297" s="162"/>
      <c r="AB297" s="162"/>
      <c r="AC297" s="162"/>
      <c r="AD297" s="162"/>
      <c r="AE297" s="162"/>
      <c r="AF297" s="162"/>
      <c r="AG297" s="162" t="s">
        <v>141</v>
      </c>
      <c r="AH297" s="162">
        <v>0</v>
      </c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2"/>
      <c r="AX297" s="162"/>
      <c r="AY297" s="162"/>
      <c r="AZ297" s="162"/>
      <c r="BA297" s="162"/>
      <c r="BB297" s="162"/>
      <c r="BC297" s="162"/>
      <c r="BD297" s="162"/>
      <c r="BE297" s="162"/>
      <c r="BF297" s="162"/>
      <c r="BG297" s="162"/>
      <c r="BH297" s="162"/>
    </row>
    <row r="298" spans="1:60" outlineLevel="1" x14ac:dyDescent="0.25">
      <c r="A298" s="179">
        <v>132</v>
      </c>
      <c r="B298" s="180" t="s">
        <v>509</v>
      </c>
      <c r="C298" s="192" t="s">
        <v>510</v>
      </c>
      <c r="D298" s="181" t="s">
        <v>154</v>
      </c>
      <c r="E298" s="182">
        <v>5.94</v>
      </c>
      <c r="F298" s="183"/>
      <c r="G298" s="184">
        <f>ROUND(E298*F298,2)</f>
        <v>0</v>
      </c>
      <c r="H298" s="167">
        <v>24.5</v>
      </c>
      <c r="I298" s="167">
        <f>ROUND(E298*H298,2)</f>
        <v>145.53</v>
      </c>
      <c r="J298" s="167">
        <v>25.6</v>
      </c>
      <c r="K298" s="167">
        <f>ROUND(E298*J298,2)</f>
        <v>152.06</v>
      </c>
      <c r="L298" s="167">
        <v>21</v>
      </c>
      <c r="M298" s="167">
        <f>G298*(1+L298/100)</f>
        <v>0</v>
      </c>
      <c r="N298" s="167">
        <v>2.1000000000000001E-4</v>
      </c>
      <c r="O298" s="167">
        <f>ROUND(E298*N298,2)</f>
        <v>0</v>
      </c>
      <c r="P298" s="167">
        <v>0</v>
      </c>
      <c r="Q298" s="167">
        <f>ROUND(E298*P298,2)</f>
        <v>0</v>
      </c>
      <c r="R298" s="167"/>
      <c r="S298" s="167" t="s">
        <v>137</v>
      </c>
      <c r="T298" s="167" t="s">
        <v>224</v>
      </c>
      <c r="U298" s="167">
        <v>0.05</v>
      </c>
      <c r="V298" s="167">
        <f>ROUND(E298*U298,2)</f>
        <v>0.3</v>
      </c>
      <c r="W298" s="167"/>
      <c r="X298" s="167" t="s">
        <v>138</v>
      </c>
      <c r="Y298" s="162"/>
      <c r="Z298" s="162"/>
      <c r="AA298" s="162"/>
      <c r="AB298" s="162"/>
      <c r="AC298" s="162"/>
      <c r="AD298" s="162"/>
      <c r="AE298" s="162"/>
      <c r="AF298" s="162"/>
      <c r="AG298" s="162" t="s">
        <v>139</v>
      </c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2"/>
      <c r="AX298" s="162"/>
      <c r="AY298" s="162"/>
      <c r="AZ298" s="162"/>
      <c r="BA298" s="162"/>
      <c r="BB298" s="162"/>
      <c r="BC298" s="162"/>
      <c r="BD298" s="162"/>
      <c r="BE298" s="162"/>
      <c r="BF298" s="162"/>
      <c r="BG298" s="162"/>
      <c r="BH298" s="162"/>
    </row>
    <row r="299" spans="1:60" outlineLevel="1" x14ac:dyDescent="0.25">
      <c r="A299" s="165"/>
      <c r="B299" s="166"/>
      <c r="C299" s="193" t="s">
        <v>167</v>
      </c>
      <c r="D299" s="168"/>
      <c r="E299" s="169">
        <v>4.32</v>
      </c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2"/>
      <c r="Z299" s="162"/>
      <c r="AA299" s="162"/>
      <c r="AB299" s="162"/>
      <c r="AC299" s="162"/>
      <c r="AD299" s="162"/>
      <c r="AE299" s="162"/>
      <c r="AF299" s="162"/>
      <c r="AG299" s="162" t="s">
        <v>141</v>
      </c>
      <c r="AH299" s="162">
        <v>0</v>
      </c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2"/>
      <c r="BC299" s="162"/>
      <c r="BD299" s="162"/>
      <c r="BE299" s="162"/>
      <c r="BF299" s="162"/>
      <c r="BG299" s="162"/>
      <c r="BH299" s="162"/>
    </row>
    <row r="300" spans="1:60" outlineLevel="1" x14ac:dyDescent="0.25">
      <c r="A300" s="165"/>
      <c r="B300" s="166"/>
      <c r="C300" s="193" t="s">
        <v>508</v>
      </c>
      <c r="D300" s="168"/>
      <c r="E300" s="169">
        <v>1.62</v>
      </c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2"/>
      <c r="Z300" s="162"/>
      <c r="AA300" s="162"/>
      <c r="AB300" s="162"/>
      <c r="AC300" s="162"/>
      <c r="AD300" s="162"/>
      <c r="AE300" s="162"/>
      <c r="AF300" s="162"/>
      <c r="AG300" s="162" t="s">
        <v>141</v>
      </c>
      <c r="AH300" s="162">
        <v>0</v>
      </c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162"/>
      <c r="AZ300" s="162"/>
      <c r="BA300" s="162"/>
      <c r="BB300" s="162"/>
      <c r="BC300" s="162"/>
      <c r="BD300" s="162"/>
      <c r="BE300" s="162"/>
      <c r="BF300" s="162"/>
      <c r="BG300" s="162"/>
      <c r="BH300" s="162"/>
    </row>
    <row r="301" spans="1:60" outlineLevel="1" x14ac:dyDescent="0.25">
      <c r="A301" s="179">
        <v>133</v>
      </c>
      <c r="B301" s="180" t="s">
        <v>511</v>
      </c>
      <c r="C301" s="192" t="s">
        <v>512</v>
      </c>
      <c r="D301" s="181" t="s">
        <v>158</v>
      </c>
      <c r="E301" s="182">
        <v>4.8</v>
      </c>
      <c r="F301" s="183"/>
      <c r="G301" s="184">
        <f>ROUND(E301*F301,2)</f>
        <v>0</v>
      </c>
      <c r="H301" s="167">
        <v>9.8800000000000008</v>
      </c>
      <c r="I301" s="167">
        <f>ROUND(E301*H301,2)</f>
        <v>47.42</v>
      </c>
      <c r="J301" s="167">
        <v>116.12</v>
      </c>
      <c r="K301" s="167">
        <f>ROUND(E301*J301,2)</f>
        <v>557.38</v>
      </c>
      <c r="L301" s="167">
        <v>21</v>
      </c>
      <c r="M301" s="167">
        <f>G301*(1+L301/100)</f>
        <v>0</v>
      </c>
      <c r="N301" s="167">
        <v>3.2000000000000003E-4</v>
      </c>
      <c r="O301" s="167">
        <f>ROUND(E301*N301,2)</f>
        <v>0</v>
      </c>
      <c r="P301" s="167">
        <v>0</v>
      </c>
      <c r="Q301" s="167">
        <f>ROUND(E301*P301,2)</f>
        <v>0</v>
      </c>
      <c r="R301" s="167"/>
      <c r="S301" s="167" t="s">
        <v>137</v>
      </c>
      <c r="T301" s="167" t="s">
        <v>190</v>
      </c>
      <c r="U301" s="167">
        <v>0.23599999999999999</v>
      </c>
      <c r="V301" s="167">
        <f>ROUND(E301*U301,2)</f>
        <v>1.1299999999999999</v>
      </c>
      <c r="W301" s="167"/>
      <c r="X301" s="167" t="s">
        <v>138</v>
      </c>
      <c r="Y301" s="162"/>
      <c r="Z301" s="162"/>
      <c r="AA301" s="162"/>
      <c r="AB301" s="162"/>
      <c r="AC301" s="162"/>
      <c r="AD301" s="162"/>
      <c r="AE301" s="162"/>
      <c r="AF301" s="162"/>
      <c r="AG301" s="162" t="s">
        <v>139</v>
      </c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162"/>
      <c r="AZ301" s="162"/>
      <c r="BA301" s="162"/>
      <c r="BB301" s="162"/>
      <c r="BC301" s="162"/>
      <c r="BD301" s="162"/>
      <c r="BE301" s="162"/>
      <c r="BF301" s="162"/>
      <c r="BG301" s="162"/>
      <c r="BH301" s="162"/>
    </row>
    <row r="302" spans="1:60" outlineLevel="1" x14ac:dyDescent="0.25">
      <c r="A302" s="165"/>
      <c r="B302" s="166"/>
      <c r="C302" s="193" t="s">
        <v>513</v>
      </c>
      <c r="D302" s="168"/>
      <c r="E302" s="169">
        <v>4.8</v>
      </c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2"/>
      <c r="Z302" s="162"/>
      <c r="AA302" s="162"/>
      <c r="AB302" s="162"/>
      <c r="AC302" s="162"/>
      <c r="AD302" s="162"/>
      <c r="AE302" s="162"/>
      <c r="AF302" s="162"/>
      <c r="AG302" s="162" t="s">
        <v>141</v>
      </c>
      <c r="AH302" s="162">
        <v>0</v>
      </c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</row>
    <row r="303" spans="1:60" outlineLevel="1" x14ac:dyDescent="0.25">
      <c r="A303" s="179">
        <v>134</v>
      </c>
      <c r="B303" s="180" t="s">
        <v>514</v>
      </c>
      <c r="C303" s="192" t="s">
        <v>515</v>
      </c>
      <c r="D303" s="181" t="s">
        <v>158</v>
      </c>
      <c r="E303" s="182">
        <v>4.8</v>
      </c>
      <c r="F303" s="183"/>
      <c r="G303" s="184">
        <f>ROUND(E303*F303,2)</f>
        <v>0</v>
      </c>
      <c r="H303" s="167">
        <v>5.42</v>
      </c>
      <c r="I303" s="167">
        <f>ROUND(E303*H303,2)</f>
        <v>26.02</v>
      </c>
      <c r="J303" s="167">
        <v>86.78</v>
      </c>
      <c r="K303" s="167">
        <f>ROUND(E303*J303,2)</f>
        <v>416.54</v>
      </c>
      <c r="L303" s="167">
        <v>21</v>
      </c>
      <c r="M303" s="167">
        <f>G303*(1+L303/100)</f>
        <v>0</v>
      </c>
      <c r="N303" s="167">
        <v>0</v>
      </c>
      <c r="O303" s="167">
        <f>ROUND(E303*N303,2)</f>
        <v>0</v>
      </c>
      <c r="P303" s="167">
        <v>0</v>
      </c>
      <c r="Q303" s="167">
        <f>ROUND(E303*P303,2)</f>
        <v>0</v>
      </c>
      <c r="R303" s="167"/>
      <c r="S303" s="167" t="s">
        <v>137</v>
      </c>
      <c r="T303" s="167" t="s">
        <v>190</v>
      </c>
      <c r="U303" s="167">
        <v>0.154</v>
      </c>
      <c r="V303" s="167">
        <f>ROUND(E303*U303,2)</f>
        <v>0.74</v>
      </c>
      <c r="W303" s="167"/>
      <c r="X303" s="167" t="s">
        <v>138</v>
      </c>
      <c r="Y303" s="162"/>
      <c r="Z303" s="162"/>
      <c r="AA303" s="162"/>
      <c r="AB303" s="162"/>
      <c r="AC303" s="162"/>
      <c r="AD303" s="162"/>
      <c r="AE303" s="162"/>
      <c r="AF303" s="162"/>
      <c r="AG303" s="162" t="s">
        <v>139</v>
      </c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162"/>
      <c r="AZ303" s="162"/>
      <c r="BA303" s="162"/>
      <c r="BB303" s="162"/>
      <c r="BC303" s="162"/>
      <c r="BD303" s="162"/>
      <c r="BE303" s="162"/>
      <c r="BF303" s="162"/>
      <c r="BG303" s="162"/>
      <c r="BH303" s="162"/>
    </row>
    <row r="304" spans="1:60" outlineLevel="1" x14ac:dyDescent="0.25">
      <c r="A304" s="165"/>
      <c r="B304" s="166"/>
      <c r="C304" s="193" t="s">
        <v>513</v>
      </c>
      <c r="D304" s="168"/>
      <c r="E304" s="169">
        <v>4.8</v>
      </c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2"/>
      <c r="Z304" s="162"/>
      <c r="AA304" s="162"/>
      <c r="AB304" s="162"/>
      <c r="AC304" s="162"/>
      <c r="AD304" s="162"/>
      <c r="AE304" s="162"/>
      <c r="AF304" s="162"/>
      <c r="AG304" s="162" t="s">
        <v>141</v>
      </c>
      <c r="AH304" s="162">
        <v>0</v>
      </c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2"/>
      <c r="AX304" s="162"/>
      <c r="AY304" s="162"/>
      <c r="AZ304" s="162"/>
      <c r="BA304" s="162"/>
      <c r="BB304" s="162"/>
      <c r="BC304" s="162"/>
      <c r="BD304" s="162"/>
      <c r="BE304" s="162"/>
      <c r="BF304" s="162"/>
      <c r="BG304" s="162"/>
      <c r="BH304" s="162"/>
    </row>
    <row r="305" spans="1:60" outlineLevel="1" x14ac:dyDescent="0.25">
      <c r="A305" s="179">
        <v>135</v>
      </c>
      <c r="B305" s="180" t="s">
        <v>516</v>
      </c>
      <c r="C305" s="192" t="s">
        <v>517</v>
      </c>
      <c r="D305" s="181" t="s">
        <v>154</v>
      </c>
      <c r="E305" s="182">
        <v>5.94</v>
      </c>
      <c r="F305" s="183"/>
      <c r="G305" s="184">
        <f>ROUND(E305*F305,2)</f>
        <v>0</v>
      </c>
      <c r="H305" s="167">
        <v>130.38999999999999</v>
      </c>
      <c r="I305" s="167">
        <f>ROUND(E305*H305,2)</f>
        <v>774.52</v>
      </c>
      <c r="J305" s="167">
        <v>531.61</v>
      </c>
      <c r="K305" s="167">
        <f>ROUND(E305*J305,2)</f>
        <v>3157.76</v>
      </c>
      <c r="L305" s="167">
        <v>21</v>
      </c>
      <c r="M305" s="167">
        <f>G305*(1+L305/100)</f>
        <v>0</v>
      </c>
      <c r="N305" s="167">
        <v>5.1500000000000001E-3</v>
      </c>
      <c r="O305" s="167">
        <f>ROUND(E305*N305,2)</f>
        <v>0.03</v>
      </c>
      <c r="P305" s="167">
        <v>0</v>
      </c>
      <c r="Q305" s="167">
        <f>ROUND(E305*P305,2)</f>
        <v>0</v>
      </c>
      <c r="R305" s="167"/>
      <c r="S305" s="167" t="s">
        <v>137</v>
      </c>
      <c r="T305" s="167" t="s">
        <v>224</v>
      </c>
      <c r="U305" s="167">
        <v>1.04</v>
      </c>
      <c r="V305" s="167">
        <f>ROUND(E305*U305,2)</f>
        <v>6.18</v>
      </c>
      <c r="W305" s="167"/>
      <c r="X305" s="167" t="s">
        <v>138</v>
      </c>
      <c r="Y305" s="162"/>
      <c r="Z305" s="162"/>
      <c r="AA305" s="162"/>
      <c r="AB305" s="162"/>
      <c r="AC305" s="162"/>
      <c r="AD305" s="162"/>
      <c r="AE305" s="162"/>
      <c r="AF305" s="162"/>
      <c r="AG305" s="162" t="s">
        <v>139</v>
      </c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162"/>
      <c r="AZ305" s="162"/>
      <c r="BA305" s="162"/>
      <c r="BB305" s="162"/>
      <c r="BC305" s="162"/>
      <c r="BD305" s="162"/>
      <c r="BE305" s="162"/>
      <c r="BF305" s="162"/>
      <c r="BG305" s="162"/>
      <c r="BH305" s="162"/>
    </row>
    <row r="306" spans="1:60" outlineLevel="1" x14ac:dyDescent="0.25">
      <c r="A306" s="165"/>
      <c r="B306" s="166"/>
      <c r="C306" s="193" t="s">
        <v>167</v>
      </c>
      <c r="D306" s="168"/>
      <c r="E306" s="169">
        <v>4.32</v>
      </c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2"/>
      <c r="Z306" s="162"/>
      <c r="AA306" s="162"/>
      <c r="AB306" s="162"/>
      <c r="AC306" s="162"/>
      <c r="AD306" s="162"/>
      <c r="AE306" s="162"/>
      <c r="AF306" s="162"/>
      <c r="AG306" s="162" t="s">
        <v>141</v>
      </c>
      <c r="AH306" s="162">
        <v>0</v>
      </c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2"/>
      <c r="AX306" s="162"/>
      <c r="AY306" s="162"/>
      <c r="AZ306" s="162"/>
      <c r="BA306" s="162"/>
      <c r="BB306" s="162"/>
      <c r="BC306" s="162"/>
      <c r="BD306" s="162"/>
      <c r="BE306" s="162"/>
      <c r="BF306" s="162"/>
      <c r="BG306" s="162"/>
      <c r="BH306" s="162"/>
    </row>
    <row r="307" spans="1:60" outlineLevel="1" x14ac:dyDescent="0.25">
      <c r="A307" s="165"/>
      <c r="B307" s="166"/>
      <c r="C307" s="193" t="s">
        <v>508</v>
      </c>
      <c r="D307" s="168"/>
      <c r="E307" s="169">
        <v>1.62</v>
      </c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2"/>
      <c r="Z307" s="162"/>
      <c r="AA307" s="162"/>
      <c r="AB307" s="162"/>
      <c r="AC307" s="162"/>
      <c r="AD307" s="162"/>
      <c r="AE307" s="162"/>
      <c r="AF307" s="162"/>
      <c r="AG307" s="162" t="s">
        <v>141</v>
      </c>
      <c r="AH307" s="162">
        <v>0</v>
      </c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162"/>
      <c r="AZ307" s="162"/>
      <c r="BA307" s="162"/>
      <c r="BB307" s="162"/>
      <c r="BC307" s="162"/>
      <c r="BD307" s="162"/>
      <c r="BE307" s="162"/>
      <c r="BF307" s="162"/>
      <c r="BG307" s="162"/>
      <c r="BH307" s="162"/>
    </row>
    <row r="308" spans="1:60" outlineLevel="1" x14ac:dyDescent="0.25">
      <c r="A308" s="179">
        <v>136</v>
      </c>
      <c r="B308" s="180" t="s">
        <v>518</v>
      </c>
      <c r="C308" s="192" t="s">
        <v>519</v>
      </c>
      <c r="D308" s="181" t="s">
        <v>158</v>
      </c>
      <c r="E308" s="182">
        <v>12.5</v>
      </c>
      <c r="F308" s="183"/>
      <c r="G308" s="184">
        <f>ROUND(E308*F308,2)</f>
        <v>0</v>
      </c>
      <c r="H308" s="167">
        <v>20.87</v>
      </c>
      <c r="I308" s="167">
        <f>ROUND(E308*H308,2)</f>
        <v>260.88</v>
      </c>
      <c r="J308" s="167">
        <v>36.229999999999997</v>
      </c>
      <c r="K308" s="167">
        <f>ROUND(E308*J308,2)</f>
        <v>452.88</v>
      </c>
      <c r="L308" s="167">
        <v>21</v>
      </c>
      <c r="M308" s="167">
        <f>G308*(1+L308/100)</f>
        <v>0</v>
      </c>
      <c r="N308" s="167">
        <v>4.0000000000000003E-5</v>
      </c>
      <c r="O308" s="167">
        <f>ROUND(E308*N308,2)</f>
        <v>0</v>
      </c>
      <c r="P308" s="167">
        <v>0</v>
      </c>
      <c r="Q308" s="167">
        <f>ROUND(E308*P308,2)</f>
        <v>0</v>
      </c>
      <c r="R308" s="167"/>
      <c r="S308" s="167" t="s">
        <v>137</v>
      </c>
      <c r="T308" s="167" t="s">
        <v>224</v>
      </c>
      <c r="U308" s="167">
        <v>7.0000000000000007E-2</v>
      </c>
      <c r="V308" s="167">
        <f>ROUND(E308*U308,2)</f>
        <v>0.88</v>
      </c>
      <c r="W308" s="167"/>
      <c r="X308" s="167" t="s">
        <v>138</v>
      </c>
      <c r="Y308" s="162"/>
      <c r="Z308" s="162"/>
      <c r="AA308" s="162"/>
      <c r="AB308" s="162"/>
      <c r="AC308" s="162"/>
      <c r="AD308" s="162"/>
      <c r="AE308" s="162"/>
      <c r="AF308" s="162"/>
      <c r="AG308" s="162" t="s">
        <v>139</v>
      </c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162"/>
      <c r="AZ308" s="162"/>
      <c r="BA308" s="162"/>
      <c r="BB308" s="162"/>
      <c r="BC308" s="162"/>
      <c r="BD308" s="162"/>
      <c r="BE308" s="162"/>
      <c r="BF308" s="162"/>
      <c r="BG308" s="162"/>
      <c r="BH308" s="162"/>
    </row>
    <row r="309" spans="1:60" outlineLevel="1" x14ac:dyDescent="0.25">
      <c r="A309" s="165"/>
      <c r="B309" s="166"/>
      <c r="C309" s="193" t="s">
        <v>520</v>
      </c>
      <c r="D309" s="168"/>
      <c r="E309" s="169">
        <v>7.7</v>
      </c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2"/>
      <c r="Z309" s="162"/>
      <c r="AA309" s="162"/>
      <c r="AB309" s="162"/>
      <c r="AC309" s="162"/>
      <c r="AD309" s="162"/>
      <c r="AE309" s="162"/>
      <c r="AF309" s="162"/>
      <c r="AG309" s="162" t="s">
        <v>141</v>
      </c>
      <c r="AH309" s="162">
        <v>0</v>
      </c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162"/>
      <c r="AZ309" s="162"/>
      <c r="BA309" s="162"/>
      <c r="BB309" s="162"/>
      <c r="BC309" s="162"/>
      <c r="BD309" s="162"/>
      <c r="BE309" s="162"/>
      <c r="BF309" s="162"/>
      <c r="BG309" s="162"/>
      <c r="BH309" s="162"/>
    </row>
    <row r="310" spans="1:60" outlineLevel="1" x14ac:dyDescent="0.25">
      <c r="A310" s="165"/>
      <c r="B310" s="166"/>
      <c r="C310" s="193" t="s">
        <v>513</v>
      </c>
      <c r="D310" s="168"/>
      <c r="E310" s="169">
        <v>4.8</v>
      </c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2"/>
      <c r="Z310" s="162"/>
      <c r="AA310" s="162"/>
      <c r="AB310" s="162"/>
      <c r="AC310" s="162"/>
      <c r="AD310" s="162"/>
      <c r="AE310" s="162"/>
      <c r="AF310" s="162"/>
      <c r="AG310" s="162" t="s">
        <v>141</v>
      </c>
      <c r="AH310" s="162">
        <v>0</v>
      </c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162"/>
      <c r="AZ310" s="162"/>
      <c r="BA310" s="162"/>
      <c r="BB310" s="162"/>
      <c r="BC310" s="162"/>
      <c r="BD310" s="162"/>
      <c r="BE310" s="162"/>
      <c r="BF310" s="162"/>
      <c r="BG310" s="162"/>
      <c r="BH310" s="162"/>
    </row>
    <row r="311" spans="1:60" outlineLevel="1" x14ac:dyDescent="0.25">
      <c r="A311" s="179">
        <v>137</v>
      </c>
      <c r="B311" s="180" t="s">
        <v>521</v>
      </c>
      <c r="C311" s="192" t="s">
        <v>522</v>
      </c>
      <c r="D311" s="181" t="s">
        <v>154</v>
      </c>
      <c r="E311" s="182">
        <v>5.94</v>
      </c>
      <c r="F311" s="183"/>
      <c r="G311" s="184">
        <f>ROUND(E311*F311,2)</f>
        <v>0</v>
      </c>
      <c r="H311" s="167">
        <v>0</v>
      </c>
      <c r="I311" s="167">
        <f>ROUND(E311*H311,2)</f>
        <v>0</v>
      </c>
      <c r="J311" s="167">
        <v>15.1</v>
      </c>
      <c r="K311" s="167">
        <f>ROUND(E311*J311,2)</f>
        <v>89.69</v>
      </c>
      <c r="L311" s="167">
        <v>21</v>
      </c>
      <c r="M311" s="167">
        <f>G311*(1+L311/100)</f>
        <v>0</v>
      </c>
      <c r="N311" s="167">
        <v>0</v>
      </c>
      <c r="O311" s="167">
        <f>ROUND(E311*N311,2)</f>
        <v>0</v>
      </c>
      <c r="P311" s="167">
        <v>0</v>
      </c>
      <c r="Q311" s="167">
        <f>ROUND(E311*P311,2)</f>
        <v>0</v>
      </c>
      <c r="R311" s="167"/>
      <c r="S311" s="167" t="s">
        <v>137</v>
      </c>
      <c r="T311" s="167" t="s">
        <v>224</v>
      </c>
      <c r="U311" s="167">
        <v>0.03</v>
      </c>
      <c r="V311" s="167">
        <f>ROUND(E311*U311,2)</f>
        <v>0.18</v>
      </c>
      <c r="W311" s="167"/>
      <c r="X311" s="167" t="s">
        <v>138</v>
      </c>
      <c r="Y311" s="162"/>
      <c r="Z311" s="162"/>
      <c r="AA311" s="162"/>
      <c r="AB311" s="162"/>
      <c r="AC311" s="162"/>
      <c r="AD311" s="162"/>
      <c r="AE311" s="162"/>
      <c r="AF311" s="162"/>
      <c r="AG311" s="162" t="s">
        <v>139</v>
      </c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162"/>
      <c r="AZ311" s="162"/>
      <c r="BA311" s="162"/>
      <c r="BB311" s="162"/>
      <c r="BC311" s="162"/>
      <c r="BD311" s="162"/>
      <c r="BE311" s="162"/>
      <c r="BF311" s="162"/>
      <c r="BG311" s="162"/>
      <c r="BH311" s="162"/>
    </row>
    <row r="312" spans="1:60" outlineLevel="1" x14ac:dyDescent="0.25">
      <c r="A312" s="165"/>
      <c r="B312" s="166"/>
      <c r="C312" s="193" t="s">
        <v>167</v>
      </c>
      <c r="D312" s="168"/>
      <c r="E312" s="169">
        <v>4.32</v>
      </c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2"/>
      <c r="Z312" s="162"/>
      <c r="AA312" s="162"/>
      <c r="AB312" s="162"/>
      <c r="AC312" s="162"/>
      <c r="AD312" s="162"/>
      <c r="AE312" s="162"/>
      <c r="AF312" s="162"/>
      <c r="AG312" s="162" t="s">
        <v>141</v>
      </c>
      <c r="AH312" s="162">
        <v>0</v>
      </c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162"/>
      <c r="AZ312" s="162"/>
      <c r="BA312" s="162"/>
      <c r="BB312" s="162"/>
      <c r="BC312" s="162"/>
      <c r="BD312" s="162"/>
      <c r="BE312" s="162"/>
      <c r="BF312" s="162"/>
      <c r="BG312" s="162"/>
      <c r="BH312" s="162"/>
    </row>
    <row r="313" spans="1:60" outlineLevel="1" x14ac:dyDescent="0.25">
      <c r="A313" s="165"/>
      <c r="B313" s="166"/>
      <c r="C313" s="193" t="s">
        <v>508</v>
      </c>
      <c r="D313" s="168"/>
      <c r="E313" s="169">
        <v>1.62</v>
      </c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2"/>
      <c r="Z313" s="162"/>
      <c r="AA313" s="162"/>
      <c r="AB313" s="162"/>
      <c r="AC313" s="162"/>
      <c r="AD313" s="162"/>
      <c r="AE313" s="162"/>
      <c r="AF313" s="162"/>
      <c r="AG313" s="162" t="s">
        <v>141</v>
      </c>
      <c r="AH313" s="162">
        <v>0</v>
      </c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162"/>
      <c r="AZ313" s="162"/>
      <c r="BA313" s="162"/>
      <c r="BB313" s="162"/>
      <c r="BC313" s="162"/>
      <c r="BD313" s="162"/>
      <c r="BE313" s="162"/>
      <c r="BF313" s="162"/>
      <c r="BG313" s="162"/>
      <c r="BH313" s="162"/>
    </row>
    <row r="314" spans="1:60" outlineLevel="1" x14ac:dyDescent="0.25">
      <c r="A314" s="179">
        <v>138</v>
      </c>
      <c r="B314" s="180" t="s">
        <v>523</v>
      </c>
      <c r="C314" s="192" t="s">
        <v>524</v>
      </c>
      <c r="D314" s="181" t="s">
        <v>154</v>
      </c>
      <c r="E314" s="182">
        <v>5.94</v>
      </c>
      <c r="F314" s="183"/>
      <c r="G314" s="184">
        <f>ROUND(E314*F314,2)</f>
        <v>0</v>
      </c>
      <c r="H314" s="167">
        <v>12.3</v>
      </c>
      <c r="I314" s="167">
        <f>ROUND(E314*H314,2)</f>
        <v>73.06</v>
      </c>
      <c r="J314" s="167">
        <v>0</v>
      </c>
      <c r="K314" s="167">
        <f>ROUND(E314*J314,2)</f>
        <v>0</v>
      </c>
      <c r="L314" s="167">
        <v>21</v>
      </c>
      <c r="M314" s="167">
        <f>G314*(1+L314/100)</f>
        <v>0</v>
      </c>
      <c r="N314" s="167">
        <v>1.1999999999999999E-3</v>
      </c>
      <c r="O314" s="167">
        <f>ROUND(E314*N314,2)</f>
        <v>0.01</v>
      </c>
      <c r="P314" s="167">
        <v>0</v>
      </c>
      <c r="Q314" s="167">
        <f>ROUND(E314*P314,2)</f>
        <v>0</v>
      </c>
      <c r="R314" s="167"/>
      <c r="S314" s="167" t="s">
        <v>137</v>
      </c>
      <c r="T314" s="167" t="s">
        <v>224</v>
      </c>
      <c r="U314" s="167">
        <v>0</v>
      </c>
      <c r="V314" s="167">
        <f>ROUND(E314*U314,2)</f>
        <v>0</v>
      </c>
      <c r="W314" s="167"/>
      <c r="X314" s="167" t="s">
        <v>138</v>
      </c>
      <c r="Y314" s="162"/>
      <c r="Z314" s="162"/>
      <c r="AA314" s="162"/>
      <c r="AB314" s="162"/>
      <c r="AC314" s="162"/>
      <c r="AD314" s="162"/>
      <c r="AE314" s="162"/>
      <c r="AF314" s="162"/>
      <c r="AG314" s="162" t="s">
        <v>139</v>
      </c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162"/>
      <c r="AZ314" s="162"/>
      <c r="BA314" s="162"/>
      <c r="BB314" s="162"/>
      <c r="BC314" s="162"/>
      <c r="BD314" s="162"/>
      <c r="BE314" s="162"/>
      <c r="BF314" s="162"/>
      <c r="BG314" s="162"/>
      <c r="BH314" s="162"/>
    </row>
    <row r="315" spans="1:60" outlineLevel="1" x14ac:dyDescent="0.25">
      <c r="A315" s="165"/>
      <c r="B315" s="166"/>
      <c r="C315" s="193" t="s">
        <v>167</v>
      </c>
      <c r="D315" s="168"/>
      <c r="E315" s="169">
        <v>4.32</v>
      </c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2"/>
      <c r="Z315" s="162"/>
      <c r="AA315" s="162"/>
      <c r="AB315" s="162"/>
      <c r="AC315" s="162"/>
      <c r="AD315" s="162"/>
      <c r="AE315" s="162"/>
      <c r="AF315" s="162"/>
      <c r="AG315" s="162" t="s">
        <v>141</v>
      </c>
      <c r="AH315" s="162">
        <v>0</v>
      </c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162"/>
      <c r="AZ315" s="162"/>
      <c r="BA315" s="162"/>
      <c r="BB315" s="162"/>
      <c r="BC315" s="162"/>
      <c r="BD315" s="162"/>
      <c r="BE315" s="162"/>
      <c r="BF315" s="162"/>
      <c r="BG315" s="162"/>
      <c r="BH315" s="162"/>
    </row>
    <row r="316" spans="1:60" outlineLevel="1" x14ac:dyDescent="0.25">
      <c r="A316" s="165"/>
      <c r="B316" s="166"/>
      <c r="C316" s="193" t="s">
        <v>508</v>
      </c>
      <c r="D316" s="168"/>
      <c r="E316" s="169">
        <v>1.62</v>
      </c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2"/>
      <c r="Z316" s="162"/>
      <c r="AA316" s="162"/>
      <c r="AB316" s="162"/>
      <c r="AC316" s="162"/>
      <c r="AD316" s="162"/>
      <c r="AE316" s="162"/>
      <c r="AF316" s="162"/>
      <c r="AG316" s="162" t="s">
        <v>141</v>
      </c>
      <c r="AH316" s="162">
        <v>0</v>
      </c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162"/>
      <c r="AZ316" s="162"/>
      <c r="BA316" s="162"/>
      <c r="BB316" s="162"/>
      <c r="BC316" s="162"/>
      <c r="BD316" s="162"/>
      <c r="BE316" s="162"/>
      <c r="BF316" s="162"/>
      <c r="BG316" s="162"/>
      <c r="BH316" s="162"/>
    </row>
    <row r="317" spans="1:60" outlineLevel="1" x14ac:dyDescent="0.25">
      <c r="A317" s="179">
        <v>139</v>
      </c>
      <c r="B317" s="180" t="s">
        <v>525</v>
      </c>
      <c r="C317" s="192" t="s">
        <v>526</v>
      </c>
      <c r="D317" s="181" t="s">
        <v>154</v>
      </c>
      <c r="E317" s="182">
        <v>6.5339999999999998</v>
      </c>
      <c r="F317" s="183"/>
      <c r="G317" s="184">
        <f>ROUND(E317*F317,2)</f>
        <v>0</v>
      </c>
      <c r="H317" s="167">
        <v>450</v>
      </c>
      <c r="I317" s="167">
        <f>ROUND(E317*H317,2)</f>
        <v>2940.3</v>
      </c>
      <c r="J317" s="167">
        <v>0</v>
      </c>
      <c r="K317" s="167">
        <f>ROUND(E317*J317,2)</f>
        <v>0</v>
      </c>
      <c r="L317" s="167">
        <v>21</v>
      </c>
      <c r="M317" s="167">
        <f>G317*(1+L317/100)</f>
        <v>0</v>
      </c>
      <c r="N317" s="167">
        <v>0</v>
      </c>
      <c r="O317" s="167">
        <f>ROUND(E317*N317,2)</f>
        <v>0</v>
      </c>
      <c r="P317" s="167">
        <v>0</v>
      </c>
      <c r="Q317" s="167">
        <f>ROUND(E317*P317,2)</f>
        <v>0</v>
      </c>
      <c r="R317" s="167"/>
      <c r="S317" s="167" t="s">
        <v>241</v>
      </c>
      <c r="T317" s="167" t="s">
        <v>224</v>
      </c>
      <c r="U317" s="167">
        <v>0</v>
      </c>
      <c r="V317" s="167">
        <f>ROUND(E317*U317,2)</f>
        <v>0</v>
      </c>
      <c r="W317" s="167"/>
      <c r="X317" s="167" t="s">
        <v>171</v>
      </c>
      <c r="Y317" s="162"/>
      <c r="Z317" s="162"/>
      <c r="AA317" s="162"/>
      <c r="AB317" s="162"/>
      <c r="AC317" s="162"/>
      <c r="AD317" s="162"/>
      <c r="AE317" s="162"/>
      <c r="AF317" s="162"/>
      <c r="AG317" s="162" t="s">
        <v>172</v>
      </c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162"/>
      <c r="AZ317" s="162"/>
      <c r="BA317" s="162"/>
      <c r="BB317" s="162"/>
      <c r="BC317" s="162"/>
      <c r="BD317" s="162"/>
      <c r="BE317" s="162"/>
      <c r="BF317" s="162"/>
      <c r="BG317" s="162"/>
      <c r="BH317" s="162"/>
    </row>
    <row r="318" spans="1:60" outlineLevel="1" x14ac:dyDescent="0.25">
      <c r="A318" s="165"/>
      <c r="B318" s="166"/>
      <c r="C318" s="195" t="s">
        <v>527</v>
      </c>
      <c r="D318" s="170"/>
      <c r="E318" s="171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2"/>
      <c r="Z318" s="162"/>
      <c r="AA318" s="162"/>
      <c r="AB318" s="162"/>
      <c r="AC318" s="162"/>
      <c r="AD318" s="162"/>
      <c r="AE318" s="162"/>
      <c r="AF318" s="162"/>
      <c r="AG318" s="162" t="s">
        <v>141</v>
      </c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162"/>
      <c r="AZ318" s="162"/>
      <c r="BA318" s="162"/>
      <c r="BB318" s="162"/>
      <c r="BC318" s="162"/>
      <c r="BD318" s="162"/>
      <c r="BE318" s="162"/>
      <c r="BF318" s="162"/>
      <c r="BG318" s="162"/>
      <c r="BH318" s="162"/>
    </row>
    <row r="319" spans="1:60" outlineLevel="1" x14ac:dyDescent="0.25">
      <c r="A319" s="165"/>
      <c r="B319" s="166"/>
      <c r="C319" s="196" t="s">
        <v>528</v>
      </c>
      <c r="D319" s="170"/>
      <c r="E319" s="171">
        <v>4.32</v>
      </c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2"/>
      <c r="Z319" s="162"/>
      <c r="AA319" s="162"/>
      <c r="AB319" s="162"/>
      <c r="AC319" s="162"/>
      <c r="AD319" s="162"/>
      <c r="AE319" s="162"/>
      <c r="AF319" s="162"/>
      <c r="AG319" s="162" t="s">
        <v>141</v>
      </c>
      <c r="AH319" s="162">
        <v>2</v>
      </c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162"/>
      <c r="AZ319" s="162"/>
      <c r="BA319" s="162"/>
      <c r="BB319" s="162"/>
      <c r="BC319" s="162"/>
      <c r="BD319" s="162"/>
      <c r="BE319" s="162"/>
      <c r="BF319" s="162"/>
      <c r="BG319" s="162"/>
      <c r="BH319" s="162"/>
    </row>
    <row r="320" spans="1:60" outlineLevel="1" x14ac:dyDescent="0.25">
      <c r="A320" s="165"/>
      <c r="B320" s="166"/>
      <c r="C320" s="196" t="s">
        <v>529</v>
      </c>
      <c r="D320" s="170"/>
      <c r="E320" s="171">
        <v>1.62</v>
      </c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2"/>
      <c r="Z320" s="162"/>
      <c r="AA320" s="162"/>
      <c r="AB320" s="162"/>
      <c r="AC320" s="162"/>
      <c r="AD320" s="162"/>
      <c r="AE320" s="162"/>
      <c r="AF320" s="162"/>
      <c r="AG320" s="162" t="s">
        <v>141</v>
      </c>
      <c r="AH320" s="162">
        <v>2</v>
      </c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162"/>
      <c r="AZ320" s="162"/>
      <c r="BA320" s="162"/>
      <c r="BB320" s="162"/>
      <c r="BC320" s="162"/>
      <c r="BD320" s="162"/>
      <c r="BE320" s="162"/>
      <c r="BF320" s="162"/>
      <c r="BG320" s="162"/>
      <c r="BH320" s="162"/>
    </row>
    <row r="321" spans="1:60" outlineLevel="1" x14ac:dyDescent="0.25">
      <c r="A321" s="165"/>
      <c r="B321" s="166"/>
      <c r="C321" s="195" t="s">
        <v>530</v>
      </c>
      <c r="D321" s="170"/>
      <c r="E321" s="171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2"/>
      <c r="Z321" s="162"/>
      <c r="AA321" s="162"/>
      <c r="AB321" s="162"/>
      <c r="AC321" s="162"/>
      <c r="AD321" s="162"/>
      <c r="AE321" s="162"/>
      <c r="AF321" s="162"/>
      <c r="AG321" s="162" t="s">
        <v>141</v>
      </c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2"/>
      <c r="AX321" s="162"/>
      <c r="AY321" s="162"/>
      <c r="AZ321" s="162"/>
      <c r="BA321" s="162"/>
      <c r="BB321" s="162"/>
      <c r="BC321" s="162"/>
      <c r="BD321" s="162"/>
      <c r="BE321" s="162"/>
      <c r="BF321" s="162"/>
      <c r="BG321" s="162"/>
      <c r="BH321" s="162"/>
    </row>
    <row r="322" spans="1:60" outlineLevel="1" x14ac:dyDescent="0.25">
      <c r="A322" s="165"/>
      <c r="B322" s="166"/>
      <c r="C322" s="193" t="s">
        <v>531</v>
      </c>
      <c r="D322" s="168"/>
      <c r="E322" s="169">
        <v>6.5339999999999998</v>
      </c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2"/>
      <c r="Z322" s="162"/>
      <c r="AA322" s="162"/>
      <c r="AB322" s="162"/>
      <c r="AC322" s="162"/>
      <c r="AD322" s="162"/>
      <c r="AE322" s="162"/>
      <c r="AF322" s="162"/>
      <c r="AG322" s="162" t="s">
        <v>141</v>
      </c>
      <c r="AH322" s="162">
        <v>0</v>
      </c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162"/>
      <c r="AZ322" s="162"/>
      <c r="BA322" s="162"/>
      <c r="BB322" s="162"/>
      <c r="BC322" s="162"/>
      <c r="BD322" s="162"/>
      <c r="BE322" s="162"/>
      <c r="BF322" s="162"/>
      <c r="BG322" s="162"/>
      <c r="BH322" s="162"/>
    </row>
    <row r="323" spans="1:60" outlineLevel="1" x14ac:dyDescent="0.25">
      <c r="A323" s="185">
        <v>140</v>
      </c>
      <c r="B323" s="186" t="s">
        <v>532</v>
      </c>
      <c r="C323" s="194" t="s">
        <v>533</v>
      </c>
      <c r="D323" s="187" t="s">
        <v>0</v>
      </c>
      <c r="E323" s="188">
        <v>91.361999999999995</v>
      </c>
      <c r="F323" s="189"/>
      <c r="G323" s="190">
        <f>ROUND(E323*F323,2)</f>
        <v>0</v>
      </c>
      <c r="H323" s="167">
        <v>0</v>
      </c>
      <c r="I323" s="167">
        <f>ROUND(E323*H323,2)</f>
        <v>0</v>
      </c>
      <c r="J323" s="167">
        <v>6.3</v>
      </c>
      <c r="K323" s="167">
        <f>ROUND(E323*J323,2)</f>
        <v>575.58000000000004</v>
      </c>
      <c r="L323" s="167">
        <v>21</v>
      </c>
      <c r="M323" s="167">
        <f>G323*(1+L323/100)</f>
        <v>0</v>
      </c>
      <c r="N323" s="167">
        <v>0</v>
      </c>
      <c r="O323" s="167">
        <f>ROUND(E323*N323,2)</f>
        <v>0</v>
      </c>
      <c r="P323" s="167">
        <v>0</v>
      </c>
      <c r="Q323" s="167">
        <f>ROUND(E323*P323,2)</f>
        <v>0</v>
      </c>
      <c r="R323" s="167"/>
      <c r="S323" s="167" t="s">
        <v>137</v>
      </c>
      <c r="T323" s="167" t="s">
        <v>137</v>
      </c>
      <c r="U323" s="167">
        <v>0</v>
      </c>
      <c r="V323" s="167">
        <f>ROUND(E323*U323,2)</f>
        <v>0</v>
      </c>
      <c r="W323" s="167"/>
      <c r="X323" s="167" t="s">
        <v>302</v>
      </c>
      <c r="Y323" s="162"/>
      <c r="Z323" s="162"/>
      <c r="AA323" s="162"/>
      <c r="AB323" s="162"/>
      <c r="AC323" s="162"/>
      <c r="AD323" s="162"/>
      <c r="AE323" s="162"/>
      <c r="AF323" s="162"/>
      <c r="AG323" s="162" t="s">
        <v>303</v>
      </c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  <c r="AW323" s="162"/>
      <c r="AX323" s="162"/>
      <c r="AY323" s="162"/>
      <c r="AZ323" s="162"/>
      <c r="BA323" s="162"/>
      <c r="BB323" s="162"/>
      <c r="BC323" s="162"/>
      <c r="BD323" s="162"/>
      <c r="BE323" s="162"/>
      <c r="BF323" s="162"/>
      <c r="BG323" s="162"/>
      <c r="BH323" s="162"/>
    </row>
    <row r="324" spans="1:60" x14ac:dyDescent="0.25">
      <c r="A324" s="173" t="s">
        <v>132</v>
      </c>
      <c r="B324" s="174" t="s">
        <v>84</v>
      </c>
      <c r="C324" s="191" t="s">
        <v>85</v>
      </c>
      <c r="D324" s="175"/>
      <c r="E324" s="176"/>
      <c r="F324" s="177"/>
      <c r="G324" s="178">
        <f>SUMIF(AG325:AG327,"&lt;&gt;NOR",G325:G327)</f>
        <v>0</v>
      </c>
      <c r="H324" s="172"/>
      <c r="I324" s="172">
        <f>SUM(I325:I327)</f>
        <v>0</v>
      </c>
      <c r="J324" s="172"/>
      <c r="K324" s="172">
        <f>SUM(K325:K327)</f>
        <v>9840.24</v>
      </c>
      <c r="L324" s="172"/>
      <c r="M324" s="172">
        <f>SUM(M325:M327)</f>
        <v>0</v>
      </c>
      <c r="N324" s="172"/>
      <c r="O324" s="172">
        <f>SUM(O325:O327)</f>
        <v>0</v>
      </c>
      <c r="P324" s="172"/>
      <c r="Q324" s="172">
        <f>SUM(Q325:Q327)</f>
        <v>0</v>
      </c>
      <c r="R324" s="172"/>
      <c r="S324" s="172"/>
      <c r="T324" s="172"/>
      <c r="U324" s="172"/>
      <c r="V324" s="172">
        <f>SUM(V325:V327)</f>
        <v>8.5299999999999994</v>
      </c>
      <c r="W324" s="172"/>
      <c r="X324" s="172"/>
      <c r="AG324" t="s">
        <v>133</v>
      </c>
    </row>
    <row r="325" spans="1:60" outlineLevel="1" x14ac:dyDescent="0.25">
      <c r="A325" s="179">
        <v>141</v>
      </c>
      <c r="B325" s="180" t="s">
        <v>534</v>
      </c>
      <c r="C325" s="192" t="s">
        <v>535</v>
      </c>
      <c r="D325" s="181" t="s">
        <v>154</v>
      </c>
      <c r="E325" s="182">
        <v>14.22</v>
      </c>
      <c r="F325" s="183"/>
      <c r="G325" s="184">
        <f>ROUND(E325*F325,2)</f>
        <v>0</v>
      </c>
      <c r="H325" s="167">
        <v>0</v>
      </c>
      <c r="I325" s="167">
        <f>ROUND(E325*H325,2)</f>
        <v>0</v>
      </c>
      <c r="J325" s="167">
        <v>692</v>
      </c>
      <c r="K325" s="167">
        <f>ROUND(E325*J325,2)</f>
        <v>9840.24</v>
      </c>
      <c r="L325" s="167">
        <v>21</v>
      </c>
      <c r="M325" s="167">
        <f>G325*(1+L325/100)</f>
        <v>0</v>
      </c>
      <c r="N325" s="167">
        <v>0</v>
      </c>
      <c r="O325" s="167">
        <f>ROUND(E325*N325,2)</f>
        <v>0</v>
      </c>
      <c r="P325" s="167">
        <v>0</v>
      </c>
      <c r="Q325" s="167">
        <f>ROUND(E325*P325,2)</f>
        <v>0</v>
      </c>
      <c r="R325" s="167"/>
      <c r="S325" s="167" t="s">
        <v>137</v>
      </c>
      <c r="T325" s="167" t="s">
        <v>137</v>
      </c>
      <c r="U325" s="167">
        <v>0.6</v>
      </c>
      <c r="V325" s="167">
        <f>ROUND(E325*U325,2)</f>
        <v>8.5299999999999994</v>
      </c>
      <c r="W325" s="167"/>
      <c r="X325" s="167" t="s">
        <v>138</v>
      </c>
      <c r="Y325" s="162"/>
      <c r="Z325" s="162"/>
      <c r="AA325" s="162"/>
      <c r="AB325" s="162"/>
      <c r="AC325" s="162"/>
      <c r="AD325" s="162"/>
      <c r="AE325" s="162"/>
      <c r="AF325" s="162"/>
      <c r="AG325" s="162" t="s">
        <v>139</v>
      </c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162"/>
      <c r="AZ325" s="162"/>
      <c r="BA325" s="162"/>
      <c r="BB325" s="162"/>
      <c r="BC325" s="162"/>
      <c r="BD325" s="162"/>
      <c r="BE325" s="162"/>
      <c r="BF325" s="162"/>
      <c r="BG325" s="162"/>
      <c r="BH325" s="162"/>
    </row>
    <row r="326" spans="1:60" outlineLevel="1" x14ac:dyDescent="0.25">
      <c r="A326" s="165"/>
      <c r="B326" s="166"/>
      <c r="C326" s="193" t="s">
        <v>314</v>
      </c>
      <c r="D326" s="168"/>
      <c r="E326" s="169">
        <v>2.52</v>
      </c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2"/>
      <c r="Z326" s="162"/>
      <c r="AA326" s="162"/>
      <c r="AB326" s="162"/>
      <c r="AC326" s="162"/>
      <c r="AD326" s="162"/>
      <c r="AE326" s="162"/>
      <c r="AF326" s="162"/>
      <c r="AG326" s="162" t="s">
        <v>141</v>
      </c>
      <c r="AH326" s="162">
        <v>0</v>
      </c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162"/>
      <c r="AZ326" s="162"/>
      <c r="BA326" s="162"/>
      <c r="BB326" s="162"/>
      <c r="BC326" s="162"/>
      <c r="BD326" s="162"/>
      <c r="BE326" s="162"/>
      <c r="BF326" s="162"/>
      <c r="BG326" s="162"/>
      <c r="BH326" s="162"/>
    </row>
    <row r="327" spans="1:60" outlineLevel="1" x14ac:dyDescent="0.25">
      <c r="A327" s="165"/>
      <c r="B327" s="166"/>
      <c r="C327" s="193" t="s">
        <v>250</v>
      </c>
      <c r="D327" s="168"/>
      <c r="E327" s="169">
        <v>11.7</v>
      </c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2"/>
      <c r="Z327" s="162"/>
      <c r="AA327" s="162"/>
      <c r="AB327" s="162"/>
      <c r="AC327" s="162"/>
      <c r="AD327" s="162"/>
      <c r="AE327" s="162"/>
      <c r="AF327" s="162"/>
      <c r="AG327" s="162" t="s">
        <v>141</v>
      </c>
      <c r="AH327" s="162">
        <v>0</v>
      </c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162"/>
      <c r="AZ327" s="162"/>
      <c r="BA327" s="162"/>
      <c r="BB327" s="162"/>
      <c r="BC327" s="162"/>
      <c r="BD327" s="162"/>
      <c r="BE327" s="162"/>
      <c r="BF327" s="162"/>
      <c r="BG327" s="162"/>
      <c r="BH327" s="162"/>
    </row>
    <row r="328" spans="1:60" x14ac:dyDescent="0.25">
      <c r="A328" s="173" t="s">
        <v>132</v>
      </c>
      <c r="B328" s="174" t="s">
        <v>86</v>
      </c>
      <c r="C328" s="191" t="s">
        <v>87</v>
      </c>
      <c r="D328" s="175"/>
      <c r="E328" s="176"/>
      <c r="F328" s="177"/>
      <c r="G328" s="178">
        <f>SUMIF(AG329:AG340,"&lt;&gt;NOR",G329:G340)</f>
        <v>0</v>
      </c>
      <c r="H328" s="172"/>
      <c r="I328" s="172">
        <f>SUM(I329:I340)</f>
        <v>12688.03</v>
      </c>
      <c r="J328" s="172"/>
      <c r="K328" s="172">
        <f>SUM(K329:K340)</f>
        <v>19806.27</v>
      </c>
      <c r="L328" s="172"/>
      <c r="M328" s="172">
        <f>SUM(M329:M340)</f>
        <v>0</v>
      </c>
      <c r="N328" s="172"/>
      <c r="O328" s="172">
        <f>SUM(O329:O340)</f>
        <v>0.01</v>
      </c>
      <c r="P328" s="172"/>
      <c r="Q328" s="172">
        <f>SUM(Q329:Q340)</f>
        <v>0</v>
      </c>
      <c r="R328" s="172"/>
      <c r="S328" s="172"/>
      <c r="T328" s="172"/>
      <c r="U328" s="172"/>
      <c r="V328" s="172">
        <f>SUM(V329:V340)</f>
        <v>26.99</v>
      </c>
      <c r="W328" s="172"/>
      <c r="X328" s="172"/>
      <c r="AG328" t="s">
        <v>133</v>
      </c>
    </row>
    <row r="329" spans="1:60" outlineLevel="1" x14ac:dyDescent="0.25">
      <c r="A329" s="179">
        <v>142</v>
      </c>
      <c r="B329" s="180" t="s">
        <v>536</v>
      </c>
      <c r="C329" s="192" t="s">
        <v>537</v>
      </c>
      <c r="D329" s="181" t="s">
        <v>154</v>
      </c>
      <c r="E329" s="182">
        <v>37.44</v>
      </c>
      <c r="F329" s="183"/>
      <c r="G329" s="184">
        <f>ROUND(E329*F329,2)</f>
        <v>0</v>
      </c>
      <c r="H329" s="167">
        <v>0</v>
      </c>
      <c r="I329" s="167">
        <f>ROUND(E329*H329,2)</f>
        <v>0</v>
      </c>
      <c r="J329" s="167">
        <v>6.9</v>
      </c>
      <c r="K329" s="167">
        <f>ROUND(E329*J329,2)</f>
        <v>258.33999999999997</v>
      </c>
      <c r="L329" s="167">
        <v>21</v>
      </c>
      <c r="M329" s="167">
        <f>G329*(1+L329/100)</f>
        <v>0</v>
      </c>
      <c r="N329" s="167">
        <v>0</v>
      </c>
      <c r="O329" s="167">
        <f>ROUND(E329*N329,2)</f>
        <v>0</v>
      </c>
      <c r="P329" s="167">
        <v>0</v>
      </c>
      <c r="Q329" s="167">
        <f>ROUND(E329*P329,2)</f>
        <v>0</v>
      </c>
      <c r="R329" s="167"/>
      <c r="S329" s="167" t="s">
        <v>137</v>
      </c>
      <c r="T329" s="167" t="s">
        <v>538</v>
      </c>
      <c r="U329" s="167">
        <v>1.6E-2</v>
      </c>
      <c r="V329" s="167">
        <f>ROUND(E329*U329,2)</f>
        <v>0.6</v>
      </c>
      <c r="W329" s="167"/>
      <c r="X329" s="167" t="s">
        <v>138</v>
      </c>
      <c r="Y329" s="162"/>
      <c r="Z329" s="162"/>
      <c r="AA329" s="162"/>
      <c r="AB329" s="162"/>
      <c r="AC329" s="162"/>
      <c r="AD329" s="162"/>
      <c r="AE329" s="162"/>
      <c r="AF329" s="162"/>
      <c r="AG329" s="162" t="s">
        <v>139</v>
      </c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2"/>
      <c r="AX329" s="162"/>
      <c r="AY329" s="162"/>
      <c r="AZ329" s="162"/>
      <c r="BA329" s="162"/>
      <c r="BB329" s="162"/>
      <c r="BC329" s="162"/>
      <c r="BD329" s="162"/>
      <c r="BE329" s="162"/>
      <c r="BF329" s="162"/>
      <c r="BG329" s="162"/>
      <c r="BH329" s="162"/>
    </row>
    <row r="330" spans="1:60" outlineLevel="1" x14ac:dyDescent="0.25">
      <c r="A330" s="165"/>
      <c r="B330" s="166"/>
      <c r="C330" s="193" t="s">
        <v>539</v>
      </c>
      <c r="D330" s="168"/>
      <c r="E330" s="169">
        <v>20.16</v>
      </c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2"/>
      <c r="Z330" s="162"/>
      <c r="AA330" s="162"/>
      <c r="AB330" s="162"/>
      <c r="AC330" s="162"/>
      <c r="AD330" s="162"/>
      <c r="AE330" s="162"/>
      <c r="AF330" s="162"/>
      <c r="AG330" s="162" t="s">
        <v>141</v>
      </c>
      <c r="AH330" s="162">
        <v>0</v>
      </c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2"/>
      <c r="BC330" s="162"/>
      <c r="BD330" s="162"/>
      <c r="BE330" s="162"/>
      <c r="BF330" s="162"/>
      <c r="BG330" s="162"/>
      <c r="BH330" s="162"/>
    </row>
    <row r="331" spans="1:60" outlineLevel="1" x14ac:dyDescent="0.25">
      <c r="A331" s="165"/>
      <c r="B331" s="166"/>
      <c r="C331" s="193" t="s">
        <v>540</v>
      </c>
      <c r="D331" s="168"/>
      <c r="E331" s="169">
        <v>17.28</v>
      </c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2"/>
      <c r="Z331" s="162"/>
      <c r="AA331" s="162"/>
      <c r="AB331" s="162"/>
      <c r="AC331" s="162"/>
      <c r="AD331" s="162"/>
      <c r="AE331" s="162"/>
      <c r="AF331" s="162"/>
      <c r="AG331" s="162" t="s">
        <v>141</v>
      </c>
      <c r="AH331" s="162">
        <v>0</v>
      </c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2"/>
      <c r="AX331" s="162"/>
      <c r="AY331" s="162"/>
      <c r="AZ331" s="162"/>
      <c r="BA331" s="162"/>
      <c r="BB331" s="162"/>
      <c r="BC331" s="162"/>
      <c r="BD331" s="162"/>
      <c r="BE331" s="162"/>
      <c r="BF331" s="162"/>
      <c r="BG331" s="162"/>
      <c r="BH331" s="162"/>
    </row>
    <row r="332" spans="1:60" outlineLevel="1" x14ac:dyDescent="0.25">
      <c r="A332" s="179">
        <v>143</v>
      </c>
      <c r="B332" s="180" t="s">
        <v>541</v>
      </c>
      <c r="C332" s="192" t="s">
        <v>542</v>
      </c>
      <c r="D332" s="181" t="s">
        <v>158</v>
      </c>
      <c r="E332" s="182">
        <v>33.200000000000003</v>
      </c>
      <c r="F332" s="183"/>
      <c r="G332" s="184">
        <f>ROUND(E332*F332,2)</f>
        <v>0</v>
      </c>
      <c r="H332" s="167">
        <v>17.309999999999999</v>
      </c>
      <c r="I332" s="167">
        <f>ROUND(E332*H332,2)</f>
        <v>574.69000000000005</v>
      </c>
      <c r="J332" s="167">
        <v>85.69</v>
      </c>
      <c r="K332" s="167">
        <f>ROUND(E332*J332,2)</f>
        <v>2844.91</v>
      </c>
      <c r="L332" s="167">
        <v>21</v>
      </c>
      <c r="M332" s="167">
        <f>G332*(1+L332/100)</f>
        <v>0</v>
      </c>
      <c r="N332" s="167">
        <v>6.0000000000000002E-5</v>
      </c>
      <c r="O332" s="167">
        <f>ROUND(E332*N332,2)</f>
        <v>0</v>
      </c>
      <c r="P332" s="167">
        <v>0</v>
      </c>
      <c r="Q332" s="167">
        <f>ROUND(E332*P332,2)</f>
        <v>0</v>
      </c>
      <c r="R332" s="167"/>
      <c r="S332" s="167" t="s">
        <v>137</v>
      </c>
      <c r="T332" s="167" t="s">
        <v>224</v>
      </c>
      <c r="U332" s="167">
        <v>0.152</v>
      </c>
      <c r="V332" s="167">
        <f>ROUND(E332*U332,2)</f>
        <v>5.05</v>
      </c>
      <c r="W332" s="167"/>
      <c r="X332" s="167" t="s">
        <v>138</v>
      </c>
      <c r="Y332" s="162"/>
      <c r="Z332" s="162"/>
      <c r="AA332" s="162"/>
      <c r="AB332" s="162"/>
      <c r="AC332" s="162"/>
      <c r="AD332" s="162"/>
      <c r="AE332" s="162"/>
      <c r="AF332" s="162"/>
      <c r="AG332" s="162" t="s">
        <v>139</v>
      </c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  <c r="AW332" s="162"/>
      <c r="AX332" s="162"/>
      <c r="AY332" s="162"/>
      <c r="AZ332" s="162"/>
      <c r="BA332" s="162"/>
      <c r="BB332" s="162"/>
      <c r="BC332" s="162"/>
      <c r="BD332" s="162"/>
      <c r="BE332" s="162"/>
      <c r="BF332" s="162"/>
      <c r="BG332" s="162"/>
      <c r="BH332" s="162"/>
    </row>
    <row r="333" spans="1:60" outlineLevel="1" x14ac:dyDescent="0.25">
      <c r="A333" s="165"/>
      <c r="B333" s="166"/>
      <c r="C333" s="193" t="s">
        <v>543</v>
      </c>
      <c r="D333" s="168"/>
      <c r="E333" s="169">
        <v>18</v>
      </c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2"/>
      <c r="Z333" s="162"/>
      <c r="AA333" s="162"/>
      <c r="AB333" s="162"/>
      <c r="AC333" s="162"/>
      <c r="AD333" s="162"/>
      <c r="AE333" s="162"/>
      <c r="AF333" s="162"/>
      <c r="AG333" s="162" t="s">
        <v>141</v>
      </c>
      <c r="AH333" s="162">
        <v>0</v>
      </c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162"/>
      <c r="AZ333" s="162"/>
      <c r="BA333" s="162"/>
      <c r="BB333" s="162"/>
      <c r="BC333" s="162"/>
      <c r="BD333" s="162"/>
      <c r="BE333" s="162"/>
      <c r="BF333" s="162"/>
      <c r="BG333" s="162"/>
      <c r="BH333" s="162"/>
    </row>
    <row r="334" spans="1:60" outlineLevel="1" x14ac:dyDescent="0.25">
      <c r="A334" s="165"/>
      <c r="B334" s="166"/>
      <c r="C334" s="193" t="s">
        <v>544</v>
      </c>
      <c r="D334" s="168"/>
      <c r="E334" s="169">
        <v>-0.8</v>
      </c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2"/>
      <c r="Z334" s="162"/>
      <c r="AA334" s="162"/>
      <c r="AB334" s="162"/>
      <c r="AC334" s="162"/>
      <c r="AD334" s="162"/>
      <c r="AE334" s="162"/>
      <c r="AF334" s="162"/>
      <c r="AG334" s="162" t="s">
        <v>141</v>
      </c>
      <c r="AH334" s="162">
        <v>0</v>
      </c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  <c r="AW334" s="162"/>
      <c r="AX334" s="162"/>
      <c r="AY334" s="162"/>
      <c r="AZ334" s="162"/>
      <c r="BA334" s="162"/>
      <c r="BB334" s="162"/>
      <c r="BC334" s="162"/>
      <c r="BD334" s="162"/>
      <c r="BE334" s="162"/>
      <c r="BF334" s="162"/>
      <c r="BG334" s="162"/>
      <c r="BH334" s="162"/>
    </row>
    <row r="335" spans="1:60" outlineLevel="1" x14ac:dyDescent="0.25">
      <c r="A335" s="165"/>
      <c r="B335" s="166"/>
      <c r="C335" s="193" t="s">
        <v>545</v>
      </c>
      <c r="D335" s="168"/>
      <c r="E335" s="169">
        <v>16.8</v>
      </c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2"/>
      <c r="Z335" s="162"/>
      <c r="AA335" s="162"/>
      <c r="AB335" s="162"/>
      <c r="AC335" s="162"/>
      <c r="AD335" s="162"/>
      <c r="AE335" s="162"/>
      <c r="AF335" s="162"/>
      <c r="AG335" s="162" t="s">
        <v>141</v>
      </c>
      <c r="AH335" s="162">
        <v>0</v>
      </c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162"/>
      <c r="AZ335" s="162"/>
      <c r="BA335" s="162"/>
      <c r="BB335" s="162"/>
      <c r="BC335" s="162"/>
      <c r="BD335" s="162"/>
      <c r="BE335" s="162"/>
      <c r="BF335" s="162"/>
      <c r="BG335" s="162"/>
      <c r="BH335" s="162"/>
    </row>
    <row r="336" spans="1:60" outlineLevel="1" x14ac:dyDescent="0.25">
      <c r="A336" s="165"/>
      <c r="B336" s="166"/>
      <c r="C336" s="193" t="s">
        <v>544</v>
      </c>
      <c r="D336" s="168"/>
      <c r="E336" s="169">
        <v>-0.8</v>
      </c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2"/>
      <c r="Z336" s="162"/>
      <c r="AA336" s="162"/>
      <c r="AB336" s="162"/>
      <c r="AC336" s="162"/>
      <c r="AD336" s="162"/>
      <c r="AE336" s="162"/>
      <c r="AF336" s="162"/>
      <c r="AG336" s="162" t="s">
        <v>141</v>
      </c>
      <c r="AH336" s="162">
        <v>0</v>
      </c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162"/>
      <c r="AZ336" s="162"/>
      <c r="BA336" s="162"/>
      <c r="BB336" s="162"/>
      <c r="BC336" s="162"/>
      <c r="BD336" s="162"/>
      <c r="BE336" s="162"/>
      <c r="BF336" s="162"/>
      <c r="BG336" s="162"/>
      <c r="BH336" s="162"/>
    </row>
    <row r="337" spans="1:60" ht="20.399999999999999" outlineLevel="1" x14ac:dyDescent="0.25">
      <c r="A337" s="179">
        <v>144</v>
      </c>
      <c r="B337" s="180" t="s">
        <v>546</v>
      </c>
      <c r="C337" s="192" t="s">
        <v>547</v>
      </c>
      <c r="D337" s="181" t="s">
        <v>154</v>
      </c>
      <c r="E337" s="182">
        <v>37.44</v>
      </c>
      <c r="F337" s="183"/>
      <c r="G337" s="184">
        <f>ROUND(E337*F337,2)</f>
        <v>0</v>
      </c>
      <c r="H337" s="167">
        <v>323.54000000000002</v>
      </c>
      <c r="I337" s="167">
        <f>ROUND(E337*H337,2)</f>
        <v>12113.34</v>
      </c>
      <c r="J337" s="167">
        <v>432.46</v>
      </c>
      <c r="K337" s="167">
        <f>ROUND(E337*J337,2)</f>
        <v>16191.3</v>
      </c>
      <c r="L337" s="167">
        <v>21</v>
      </c>
      <c r="M337" s="167">
        <f>G337*(1+L337/100)</f>
        <v>0</v>
      </c>
      <c r="N337" s="167">
        <v>3.5E-4</v>
      </c>
      <c r="O337" s="167">
        <f>ROUND(E337*N337,2)</f>
        <v>0.01</v>
      </c>
      <c r="P337" s="167">
        <v>0</v>
      </c>
      <c r="Q337" s="167">
        <f>ROUND(E337*P337,2)</f>
        <v>0</v>
      </c>
      <c r="R337" s="167"/>
      <c r="S337" s="167" t="s">
        <v>241</v>
      </c>
      <c r="T337" s="167" t="s">
        <v>224</v>
      </c>
      <c r="U337" s="167">
        <v>0.56999999999999995</v>
      </c>
      <c r="V337" s="167">
        <f>ROUND(E337*U337,2)</f>
        <v>21.34</v>
      </c>
      <c r="W337" s="167"/>
      <c r="X337" s="167" t="s">
        <v>138</v>
      </c>
      <c r="Y337" s="162"/>
      <c r="Z337" s="162"/>
      <c r="AA337" s="162"/>
      <c r="AB337" s="162"/>
      <c r="AC337" s="162"/>
      <c r="AD337" s="162"/>
      <c r="AE337" s="162"/>
      <c r="AF337" s="162"/>
      <c r="AG337" s="162" t="s">
        <v>139</v>
      </c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162"/>
      <c r="AZ337" s="162"/>
      <c r="BA337" s="162"/>
      <c r="BB337" s="162"/>
      <c r="BC337" s="162"/>
      <c r="BD337" s="162"/>
      <c r="BE337" s="162"/>
      <c r="BF337" s="162"/>
      <c r="BG337" s="162"/>
      <c r="BH337" s="162"/>
    </row>
    <row r="338" spans="1:60" outlineLevel="1" x14ac:dyDescent="0.25">
      <c r="A338" s="165"/>
      <c r="B338" s="166"/>
      <c r="C338" s="193" t="s">
        <v>539</v>
      </c>
      <c r="D338" s="168"/>
      <c r="E338" s="169">
        <v>20.16</v>
      </c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2"/>
      <c r="Z338" s="162"/>
      <c r="AA338" s="162"/>
      <c r="AB338" s="162"/>
      <c r="AC338" s="162"/>
      <c r="AD338" s="162"/>
      <c r="AE338" s="162"/>
      <c r="AF338" s="162"/>
      <c r="AG338" s="162" t="s">
        <v>141</v>
      </c>
      <c r="AH338" s="162">
        <v>0</v>
      </c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162"/>
      <c r="AZ338" s="162"/>
      <c r="BA338" s="162"/>
      <c r="BB338" s="162"/>
      <c r="BC338" s="162"/>
      <c r="BD338" s="162"/>
      <c r="BE338" s="162"/>
      <c r="BF338" s="162"/>
      <c r="BG338" s="162"/>
      <c r="BH338" s="162"/>
    </row>
    <row r="339" spans="1:60" outlineLevel="1" x14ac:dyDescent="0.25">
      <c r="A339" s="165"/>
      <c r="B339" s="166"/>
      <c r="C339" s="193" t="s">
        <v>540</v>
      </c>
      <c r="D339" s="168"/>
      <c r="E339" s="169">
        <v>17.28</v>
      </c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2"/>
      <c r="Z339" s="162"/>
      <c r="AA339" s="162"/>
      <c r="AB339" s="162"/>
      <c r="AC339" s="162"/>
      <c r="AD339" s="162"/>
      <c r="AE339" s="162"/>
      <c r="AF339" s="162"/>
      <c r="AG339" s="162" t="s">
        <v>141</v>
      </c>
      <c r="AH339" s="162">
        <v>0</v>
      </c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162"/>
      <c r="AZ339" s="162"/>
      <c r="BA339" s="162"/>
      <c r="BB339" s="162"/>
      <c r="BC339" s="162"/>
      <c r="BD339" s="162"/>
      <c r="BE339" s="162"/>
      <c r="BF339" s="162"/>
      <c r="BG339" s="162"/>
      <c r="BH339" s="162"/>
    </row>
    <row r="340" spans="1:60" outlineLevel="1" x14ac:dyDescent="0.25">
      <c r="A340" s="185">
        <v>145</v>
      </c>
      <c r="B340" s="186" t="s">
        <v>548</v>
      </c>
      <c r="C340" s="194" t="s">
        <v>549</v>
      </c>
      <c r="D340" s="187" t="s">
        <v>0</v>
      </c>
      <c r="E340" s="188">
        <v>319.82580000000002</v>
      </c>
      <c r="F340" s="189"/>
      <c r="G340" s="190">
        <f>ROUND(E340*F340,2)</f>
        <v>0</v>
      </c>
      <c r="H340" s="167">
        <v>0</v>
      </c>
      <c r="I340" s="167">
        <f>ROUND(E340*H340,2)</f>
        <v>0</v>
      </c>
      <c r="J340" s="167">
        <v>1.6</v>
      </c>
      <c r="K340" s="167">
        <f>ROUND(E340*J340,2)</f>
        <v>511.72</v>
      </c>
      <c r="L340" s="167">
        <v>21</v>
      </c>
      <c r="M340" s="167">
        <f>G340*(1+L340/100)</f>
        <v>0</v>
      </c>
      <c r="N340" s="167">
        <v>0</v>
      </c>
      <c r="O340" s="167">
        <f>ROUND(E340*N340,2)</f>
        <v>0</v>
      </c>
      <c r="P340" s="167">
        <v>0</v>
      </c>
      <c r="Q340" s="167">
        <f>ROUND(E340*P340,2)</f>
        <v>0</v>
      </c>
      <c r="R340" s="167"/>
      <c r="S340" s="167" t="s">
        <v>137</v>
      </c>
      <c r="T340" s="167" t="s">
        <v>137</v>
      </c>
      <c r="U340" s="167">
        <v>0</v>
      </c>
      <c r="V340" s="167">
        <f>ROUND(E340*U340,2)</f>
        <v>0</v>
      </c>
      <c r="W340" s="167"/>
      <c r="X340" s="167" t="s">
        <v>302</v>
      </c>
      <c r="Y340" s="162"/>
      <c r="Z340" s="162"/>
      <c r="AA340" s="162"/>
      <c r="AB340" s="162"/>
      <c r="AC340" s="162"/>
      <c r="AD340" s="162"/>
      <c r="AE340" s="162"/>
      <c r="AF340" s="162"/>
      <c r="AG340" s="162" t="s">
        <v>303</v>
      </c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  <c r="AW340" s="162"/>
      <c r="AX340" s="162"/>
      <c r="AY340" s="162"/>
      <c r="AZ340" s="162"/>
      <c r="BA340" s="162"/>
      <c r="BB340" s="162"/>
      <c r="BC340" s="162"/>
      <c r="BD340" s="162"/>
      <c r="BE340" s="162"/>
      <c r="BF340" s="162"/>
      <c r="BG340" s="162"/>
      <c r="BH340" s="162"/>
    </row>
    <row r="341" spans="1:60" x14ac:dyDescent="0.25">
      <c r="A341" s="173" t="s">
        <v>132</v>
      </c>
      <c r="B341" s="174" t="s">
        <v>88</v>
      </c>
      <c r="C341" s="191" t="s">
        <v>89</v>
      </c>
      <c r="D341" s="175"/>
      <c r="E341" s="176"/>
      <c r="F341" s="177"/>
      <c r="G341" s="178">
        <f>SUMIF(AG342:AG379,"&lt;&gt;NOR",G342:G379)</f>
        <v>0</v>
      </c>
      <c r="H341" s="172"/>
      <c r="I341" s="172">
        <f>SUM(I342:I379)</f>
        <v>1792.85</v>
      </c>
      <c r="J341" s="172"/>
      <c r="K341" s="172">
        <f>SUM(K342:K379)</f>
        <v>22991.39</v>
      </c>
      <c r="L341" s="172"/>
      <c r="M341" s="172">
        <f>SUM(M342:M379)</f>
        <v>0</v>
      </c>
      <c r="N341" s="172"/>
      <c r="O341" s="172">
        <f>SUM(O342:O379)</f>
        <v>0.1</v>
      </c>
      <c r="P341" s="172"/>
      <c r="Q341" s="172">
        <f>SUM(Q342:Q379)</f>
        <v>0.02</v>
      </c>
      <c r="R341" s="172"/>
      <c r="S341" s="172"/>
      <c r="T341" s="172"/>
      <c r="U341" s="172"/>
      <c r="V341" s="172">
        <f>SUM(V342:V379)</f>
        <v>15.64</v>
      </c>
      <c r="W341" s="172"/>
      <c r="X341" s="172"/>
      <c r="AG341" t="s">
        <v>133</v>
      </c>
    </row>
    <row r="342" spans="1:60" outlineLevel="1" x14ac:dyDescent="0.25">
      <c r="A342" s="179">
        <v>146</v>
      </c>
      <c r="B342" s="180" t="s">
        <v>550</v>
      </c>
      <c r="C342" s="192" t="s">
        <v>551</v>
      </c>
      <c r="D342" s="181" t="s">
        <v>154</v>
      </c>
      <c r="E342" s="182">
        <v>28.92</v>
      </c>
      <c r="F342" s="183"/>
      <c r="G342" s="184">
        <f>ROUND(E342*F342,2)</f>
        <v>0</v>
      </c>
      <c r="H342" s="167">
        <v>0</v>
      </c>
      <c r="I342" s="167">
        <f>ROUND(E342*H342,2)</f>
        <v>0</v>
      </c>
      <c r="J342" s="167">
        <v>6.8</v>
      </c>
      <c r="K342" s="167">
        <f>ROUND(E342*J342,2)</f>
        <v>196.66</v>
      </c>
      <c r="L342" s="167">
        <v>21</v>
      </c>
      <c r="M342" s="167">
        <f>G342*(1+L342/100)</f>
        <v>0</v>
      </c>
      <c r="N342" s="167">
        <v>0</v>
      </c>
      <c r="O342" s="167">
        <f>ROUND(E342*N342,2)</f>
        <v>0</v>
      </c>
      <c r="P342" s="167">
        <v>0</v>
      </c>
      <c r="Q342" s="167">
        <f>ROUND(E342*P342,2)</f>
        <v>0</v>
      </c>
      <c r="R342" s="167"/>
      <c r="S342" s="167" t="s">
        <v>137</v>
      </c>
      <c r="T342" s="167" t="s">
        <v>224</v>
      </c>
      <c r="U342" s="167">
        <v>1.6E-2</v>
      </c>
      <c r="V342" s="167">
        <f>ROUND(E342*U342,2)</f>
        <v>0.46</v>
      </c>
      <c r="W342" s="167"/>
      <c r="X342" s="167" t="s">
        <v>138</v>
      </c>
      <c r="Y342" s="162"/>
      <c r="Z342" s="162"/>
      <c r="AA342" s="162"/>
      <c r="AB342" s="162"/>
      <c r="AC342" s="162"/>
      <c r="AD342" s="162"/>
      <c r="AE342" s="162"/>
      <c r="AF342" s="162"/>
      <c r="AG342" s="162" t="s">
        <v>139</v>
      </c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162"/>
      <c r="AZ342" s="162"/>
      <c r="BA342" s="162"/>
      <c r="BB342" s="162"/>
      <c r="BC342" s="162"/>
      <c r="BD342" s="162"/>
      <c r="BE342" s="162"/>
      <c r="BF342" s="162"/>
      <c r="BG342" s="162"/>
      <c r="BH342" s="162"/>
    </row>
    <row r="343" spans="1:60" outlineLevel="1" x14ac:dyDescent="0.25">
      <c r="A343" s="165"/>
      <c r="B343" s="166"/>
      <c r="C343" s="193" t="s">
        <v>314</v>
      </c>
      <c r="D343" s="168"/>
      <c r="E343" s="169">
        <v>2.52</v>
      </c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2"/>
      <c r="Z343" s="162"/>
      <c r="AA343" s="162"/>
      <c r="AB343" s="162"/>
      <c r="AC343" s="162"/>
      <c r="AD343" s="162"/>
      <c r="AE343" s="162"/>
      <c r="AF343" s="162"/>
      <c r="AG343" s="162" t="s">
        <v>141</v>
      </c>
      <c r="AH343" s="162">
        <v>0</v>
      </c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162"/>
      <c r="AZ343" s="162"/>
      <c r="BA343" s="162"/>
      <c r="BB343" s="162"/>
      <c r="BC343" s="162"/>
      <c r="BD343" s="162"/>
      <c r="BE343" s="162"/>
      <c r="BF343" s="162"/>
      <c r="BG343" s="162"/>
      <c r="BH343" s="162"/>
    </row>
    <row r="344" spans="1:60" outlineLevel="1" x14ac:dyDescent="0.25">
      <c r="A344" s="165"/>
      <c r="B344" s="166"/>
      <c r="C344" s="193" t="s">
        <v>177</v>
      </c>
      <c r="D344" s="168"/>
      <c r="E344" s="169">
        <v>11.7</v>
      </c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2"/>
      <c r="Z344" s="162"/>
      <c r="AA344" s="162"/>
      <c r="AB344" s="162"/>
      <c r="AC344" s="162"/>
      <c r="AD344" s="162"/>
      <c r="AE344" s="162"/>
      <c r="AF344" s="162"/>
      <c r="AG344" s="162" t="s">
        <v>141</v>
      </c>
      <c r="AH344" s="162">
        <v>0</v>
      </c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  <c r="AW344" s="162"/>
      <c r="AX344" s="162"/>
      <c r="AY344" s="162"/>
      <c r="AZ344" s="162"/>
      <c r="BA344" s="162"/>
      <c r="BB344" s="162"/>
      <c r="BC344" s="162"/>
      <c r="BD344" s="162"/>
      <c r="BE344" s="162"/>
      <c r="BF344" s="162"/>
      <c r="BG344" s="162"/>
      <c r="BH344" s="162"/>
    </row>
    <row r="345" spans="1:60" outlineLevel="1" x14ac:dyDescent="0.25">
      <c r="A345" s="165"/>
      <c r="B345" s="166"/>
      <c r="C345" s="193" t="s">
        <v>552</v>
      </c>
      <c r="D345" s="168"/>
      <c r="E345" s="169">
        <v>14.7</v>
      </c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2"/>
      <c r="Z345" s="162"/>
      <c r="AA345" s="162"/>
      <c r="AB345" s="162"/>
      <c r="AC345" s="162"/>
      <c r="AD345" s="162"/>
      <c r="AE345" s="162"/>
      <c r="AF345" s="162"/>
      <c r="AG345" s="162" t="s">
        <v>141</v>
      </c>
      <c r="AH345" s="162">
        <v>0</v>
      </c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162"/>
      <c r="AZ345" s="162"/>
      <c r="BA345" s="162"/>
      <c r="BB345" s="162"/>
      <c r="BC345" s="162"/>
      <c r="BD345" s="162"/>
      <c r="BE345" s="162"/>
      <c r="BF345" s="162"/>
      <c r="BG345" s="162"/>
      <c r="BH345" s="162"/>
    </row>
    <row r="346" spans="1:60" outlineLevel="1" x14ac:dyDescent="0.25">
      <c r="A346" s="179">
        <v>147</v>
      </c>
      <c r="B346" s="180" t="s">
        <v>553</v>
      </c>
      <c r="C346" s="192" t="s">
        <v>554</v>
      </c>
      <c r="D346" s="181" t="s">
        <v>154</v>
      </c>
      <c r="E346" s="182">
        <v>14.7</v>
      </c>
      <c r="F346" s="183"/>
      <c r="G346" s="184">
        <f>ROUND(E346*F346,2)</f>
        <v>0</v>
      </c>
      <c r="H346" s="167">
        <v>0</v>
      </c>
      <c r="I346" s="167">
        <f>ROUND(E346*H346,2)</f>
        <v>0</v>
      </c>
      <c r="J346" s="167">
        <v>74.099999999999994</v>
      </c>
      <c r="K346" s="167">
        <f>ROUND(E346*J346,2)</f>
        <v>1089.27</v>
      </c>
      <c r="L346" s="167">
        <v>21</v>
      </c>
      <c r="M346" s="167">
        <f>G346*(1+L346/100)</f>
        <v>0</v>
      </c>
      <c r="N346" s="167">
        <v>0</v>
      </c>
      <c r="O346" s="167">
        <f>ROUND(E346*N346,2)</f>
        <v>0</v>
      </c>
      <c r="P346" s="167">
        <v>0</v>
      </c>
      <c r="Q346" s="167">
        <f>ROUND(E346*P346,2)</f>
        <v>0</v>
      </c>
      <c r="R346" s="167"/>
      <c r="S346" s="167" t="s">
        <v>137</v>
      </c>
      <c r="T346" s="167" t="s">
        <v>137</v>
      </c>
      <c r="U346" s="167">
        <v>0.14699999999999999</v>
      </c>
      <c r="V346" s="167">
        <f>ROUND(E346*U346,2)</f>
        <v>2.16</v>
      </c>
      <c r="W346" s="167"/>
      <c r="X346" s="167" t="s">
        <v>138</v>
      </c>
      <c r="Y346" s="162"/>
      <c r="Z346" s="162"/>
      <c r="AA346" s="162"/>
      <c r="AB346" s="162"/>
      <c r="AC346" s="162"/>
      <c r="AD346" s="162"/>
      <c r="AE346" s="162"/>
      <c r="AF346" s="162"/>
      <c r="AG346" s="162" t="s">
        <v>139</v>
      </c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  <c r="AW346" s="162"/>
      <c r="AX346" s="162"/>
      <c r="AY346" s="162"/>
      <c r="AZ346" s="162"/>
      <c r="BA346" s="162"/>
      <c r="BB346" s="162"/>
      <c r="BC346" s="162"/>
      <c r="BD346" s="162"/>
      <c r="BE346" s="162"/>
      <c r="BF346" s="162"/>
      <c r="BG346" s="162"/>
      <c r="BH346" s="162"/>
    </row>
    <row r="347" spans="1:60" outlineLevel="1" x14ac:dyDescent="0.25">
      <c r="A347" s="165"/>
      <c r="B347" s="166"/>
      <c r="C347" s="193" t="s">
        <v>552</v>
      </c>
      <c r="D347" s="168"/>
      <c r="E347" s="169">
        <v>14.7</v>
      </c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2"/>
      <c r="Z347" s="162"/>
      <c r="AA347" s="162"/>
      <c r="AB347" s="162"/>
      <c r="AC347" s="162"/>
      <c r="AD347" s="162"/>
      <c r="AE347" s="162"/>
      <c r="AF347" s="162"/>
      <c r="AG347" s="162" t="s">
        <v>141</v>
      </c>
      <c r="AH347" s="162">
        <v>0</v>
      </c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162"/>
      <c r="AZ347" s="162"/>
      <c r="BA347" s="162"/>
      <c r="BB347" s="162"/>
      <c r="BC347" s="162"/>
      <c r="BD347" s="162"/>
      <c r="BE347" s="162"/>
      <c r="BF347" s="162"/>
      <c r="BG347" s="162"/>
      <c r="BH347" s="162"/>
    </row>
    <row r="348" spans="1:60" outlineLevel="1" x14ac:dyDescent="0.25">
      <c r="A348" s="179">
        <v>148</v>
      </c>
      <c r="B348" s="180" t="s">
        <v>555</v>
      </c>
      <c r="C348" s="192" t="s">
        <v>556</v>
      </c>
      <c r="D348" s="181" t="s">
        <v>154</v>
      </c>
      <c r="E348" s="182">
        <v>28.92</v>
      </c>
      <c r="F348" s="183"/>
      <c r="G348" s="184">
        <f>ROUND(E348*F348,2)</f>
        <v>0</v>
      </c>
      <c r="H348" s="167">
        <v>0</v>
      </c>
      <c r="I348" s="167">
        <f>ROUND(E348*H348,2)</f>
        <v>0</v>
      </c>
      <c r="J348" s="167">
        <v>23.2</v>
      </c>
      <c r="K348" s="167">
        <f>ROUND(E348*J348,2)</f>
        <v>670.94</v>
      </c>
      <c r="L348" s="167">
        <v>21</v>
      </c>
      <c r="M348" s="167">
        <f>G348*(1+L348/100)</f>
        <v>0</v>
      </c>
      <c r="N348" s="167">
        <v>0</v>
      </c>
      <c r="O348" s="167">
        <f>ROUND(E348*N348,2)</f>
        <v>0</v>
      </c>
      <c r="P348" s="167">
        <v>0</v>
      </c>
      <c r="Q348" s="167">
        <f>ROUND(E348*P348,2)</f>
        <v>0</v>
      </c>
      <c r="R348" s="167"/>
      <c r="S348" s="167" t="s">
        <v>137</v>
      </c>
      <c r="T348" s="167" t="s">
        <v>137</v>
      </c>
      <c r="U348" s="167">
        <v>4.5999999999999999E-2</v>
      </c>
      <c r="V348" s="167">
        <f>ROUND(E348*U348,2)</f>
        <v>1.33</v>
      </c>
      <c r="W348" s="167"/>
      <c r="X348" s="167" t="s">
        <v>138</v>
      </c>
      <c r="Y348" s="162"/>
      <c r="Z348" s="162"/>
      <c r="AA348" s="162"/>
      <c r="AB348" s="162"/>
      <c r="AC348" s="162"/>
      <c r="AD348" s="162"/>
      <c r="AE348" s="162"/>
      <c r="AF348" s="162"/>
      <c r="AG348" s="162" t="s">
        <v>139</v>
      </c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162"/>
      <c r="AZ348" s="162"/>
      <c r="BA348" s="162"/>
      <c r="BB348" s="162"/>
      <c r="BC348" s="162"/>
      <c r="BD348" s="162"/>
      <c r="BE348" s="162"/>
      <c r="BF348" s="162"/>
      <c r="BG348" s="162"/>
      <c r="BH348" s="162"/>
    </row>
    <row r="349" spans="1:60" outlineLevel="1" x14ac:dyDescent="0.25">
      <c r="A349" s="165"/>
      <c r="B349" s="166"/>
      <c r="C349" s="193" t="s">
        <v>314</v>
      </c>
      <c r="D349" s="168"/>
      <c r="E349" s="169">
        <v>2.52</v>
      </c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2"/>
      <c r="Z349" s="162"/>
      <c r="AA349" s="162"/>
      <c r="AB349" s="162"/>
      <c r="AC349" s="162"/>
      <c r="AD349" s="162"/>
      <c r="AE349" s="162"/>
      <c r="AF349" s="162"/>
      <c r="AG349" s="162" t="s">
        <v>141</v>
      </c>
      <c r="AH349" s="162">
        <v>0</v>
      </c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  <c r="AW349" s="162"/>
      <c r="AX349" s="162"/>
      <c r="AY349" s="162"/>
      <c r="AZ349" s="162"/>
      <c r="BA349" s="162"/>
      <c r="BB349" s="162"/>
      <c r="BC349" s="162"/>
      <c r="BD349" s="162"/>
      <c r="BE349" s="162"/>
      <c r="BF349" s="162"/>
      <c r="BG349" s="162"/>
      <c r="BH349" s="162"/>
    </row>
    <row r="350" spans="1:60" outlineLevel="1" x14ac:dyDescent="0.25">
      <c r="A350" s="165"/>
      <c r="B350" s="166"/>
      <c r="C350" s="193" t="s">
        <v>177</v>
      </c>
      <c r="D350" s="168"/>
      <c r="E350" s="169">
        <v>11.7</v>
      </c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2"/>
      <c r="Z350" s="162"/>
      <c r="AA350" s="162"/>
      <c r="AB350" s="162"/>
      <c r="AC350" s="162"/>
      <c r="AD350" s="162"/>
      <c r="AE350" s="162"/>
      <c r="AF350" s="162"/>
      <c r="AG350" s="162" t="s">
        <v>141</v>
      </c>
      <c r="AH350" s="162">
        <v>0</v>
      </c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162"/>
      <c r="AZ350" s="162"/>
      <c r="BA350" s="162"/>
      <c r="BB350" s="162"/>
      <c r="BC350" s="162"/>
      <c r="BD350" s="162"/>
      <c r="BE350" s="162"/>
      <c r="BF350" s="162"/>
      <c r="BG350" s="162"/>
      <c r="BH350" s="162"/>
    </row>
    <row r="351" spans="1:60" outlineLevel="1" x14ac:dyDescent="0.25">
      <c r="A351" s="165"/>
      <c r="B351" s="166"/>
      <c r="C351" s="193" t="s">
        <v>552</v>
      </c>
      <c r="D351" s="168"/>
      <c r="E351" s="169">
        <v>14.7</v>
      </c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2"/>
      <c r="Z351" s="162"/>
      <c r="AA351" s="162"/>
      <c r="AB351" s="162"/>
      <c r="AC351" s="162"/>
      <c r="AD351" s="162"/>
      <c r="AE351" s="162"/>
      <c r="AF351" s="162"/>
      <c r="AG351" s="162" t="s">
        <v>141</v>
      </c>
      <c r="AH351" s="162">
        <v>0</v>
      </c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162"/>
      <c r="AZ351" s="162"/>
      <c r="BA351" s="162"/>
      <c r="BB351" s="162"/>
      <c r="BC351" s="162"/>
      <c r="BD351" s="162"/>
      <c r="BE351" s="162"/>
      <c r="BF351" s="162"/>
      <c r="BG351" s="162"/>
      <c r="BH351" s="162"/>
    </row>
    <row r="352" spans="1:60" ht="20.399999999999999" outlineLevel="1" x14ac:dyDescent="0.25">
      <c r="A352" s="179">
        <v>149</v>
      </c>
      <c r="B352" s="180" t="s">
        <v>557</v>
      </c>
      <c r="C352" s="192" t="s">
        <v>558</v>
      </c>
      <c r="D352" s="181" t="s">
        <v>158</v>
      </c>
      <c r="E352" s="182">
        <v>28.8</v>
      </c>
      <c r="F352" s="183"/>
      <c r="G352" s="184">
        <f>ROUND(E352*F352,2)</f>
        <v>0</v>
      </c>
      <c r="H352" s="167">
        <v>29.85</v>
      </c>
      <c r="I352" s="167">
        <f>ROUND(E352*H352,2)</f>
        <v>859.68</v>
      </c>
      <c r="J352" s="167">
        <v>68.150000000000006</v>
      </c>
      <c r="K352" s="167">
        <f>ROUND(E352*J352,2)</f>
        <v>1962.72</v>
      </c>
      <c r="L352" s="167">
        <v>21</v>
      </c>
      <c r="M352" s="167">
        <f>G352*(1+L352/100)</f>
        <v>0</v>
      </c>
      <c r="N352" s="167">
        <v>8.0000000000000007E-5</v>
      </c>
      <c r="O352" s="167">
        <f>ROUND(E352*N352,2)</f>
        <v>0</v>
      </c>
      <c r="P352" s="167">
        <v>0</v>
      </c>
      <c r="Q352" s="167">
        <f>ROUND(E352*P352,2)</f>
        <v>0</v>
      </c>
      <c r="R352" s="167"/>
      <c r="S352" s="167" t="s">
        <v>137</v>
      </c>
      <c r="T352" s="167" t="s">
        <v>224</v>
      </c>
      <c r="U352" s="167">
        <v>0.13719999999999999</v>
      </c>
      <c r="V352" s="167">
        <f>ROUND(E352*U352,2)</f>
        <v>3.95</v>
      </c>
      <c r="W352" s="167"/>
      <c r="X352" s="167" t="s">
        <v>138</v>
      </c>
      <c r="Y352" s="162"/>
      <c r="Z352" s="162"/>
      <c r="AA352" s="162"/>
      <c r="AB352" s="162"/>
      <c r="AC352" s="162"/>
      <c r="AD352" s="162"/>
      <c r="AE352" s="162"/>
      <c r="AF352" s="162"/>
      <c r="AG352" s="162" t="s">
        <v>139</v>
      </c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162"/>
      <c r="AZ352" s="162"/>
      <c r="BA352" s="162"/>
      <c r="BB352" s="162"/>
      <c r="BC352" s="162"/>
      <c r="BD352" s="162"/>
      <c r="BE352" s="162"/>
      <c r="BF352" s="162"/>
      <c r="BG352" s="162"/>
      <c r="BH352" s="162"/>
    </row>
    <row r="353" spans="1:60" outlineLevel="1" x14ac:dyDescent="0.25">
      <c r="A353" s="165"/>
      <c r="B353" s="166"/>
      <c r="C353" s="193" t="s">
        <v>559</v>
      </c>
      <c r="D353" s="168"/>
      <c r="E353" s="169">
        <v>4.5999999999999996</v>
      </c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2"/>
      <c r="Z353" s="162"/>
      <c r="AA353" s="162"/>
      <c r="AB353" s="162"/>
      <c r="AC353" s="162"/>
      <c r="AD353" s="162"/>
      <c r="AE353" s="162"/>
      <c r="AF353" s="162"/>
      <c r="AG353" s="162" t="s">
        <v>141</v>
      </c>
      <c r="AH353" s="162">
        <v>0</v>
      </c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162"/>
      <c r="AZ353" s="162"/>
      <c r="BA353" s="162"/>
      <c r="BB353" s="162"/>
      <c r="BC353" s="162"/>
      <c r="BD353" s="162"/>
      <c r="BE353" s="162"/>
      <c r="BF353" s="162"/>
      <c r="BG353" s="162"/>
      <c r="BH353" s="162"/>
    </row>
    <row r="354" spans="1:60" outlineLevel="1" x14ac:dyDescent="0.25">
      <c r="A354" s="165"/>
      <c r="B354" s="166"/>
      <c r="C354" s="193" t="s">
        <v>560</v>
      </c>
      <c r="D354" s="168"/>
      <c r="E354" s="169">
        <v>9.1999999999999993</v>
      </c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2"/>
      <c r="Z354" s="162"/>
      <c r="AA354" s="162"/>
      <c r="AB354" s="162"/>
      <c r="AC354" s="162"/>
      <c r="AD354" s="162"/>
      <c r="AE354" s="162"/>
      <c r="AF354" s="162"/>
      <c r="AG354" s="162" t="s">
        <v>141</v>
      </c>
      <c r="AH354" s="162">
        <v>0</v>
      </c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162"/>
      <c r="AZ354" s="162"/>
      <c r="BA354" s="162"/>
      <c r="BB354" s="162"/>
      <c r="BC354" s="162"/>
      <c r="BD354" s="162"/>
      <c r="BE354" s="162"/>
      <c r="BF354" s="162"/>
      <c r="BG354" s="162"/>
      <c r="BH354" s="162"/>
    </row>
    <row r="355" spans="1:60" outlineLevel="1" x14ac:dyDescent="0.25">
      <c r="A355" s="165"/>
      <c r="B355" s="166"/>
      <c r="C355" s="193" t="s">
        <v>561</v>
      </c>
      <c r="D355" s="168"/>
      <c r="E355" s="169">
        <v>15</v>
      </c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2"/>
      <c r="Z355" s="162"/>
      <c r="AA355" s="162"/>
      <c r="AB355" s="162"/>
      <c r="AC355" s="162"/>
      <c r="AD355" s="162"/>
      <c r="AE355" s="162"/>
      <c r="AF355" s="162"/>
      <c r="AG355" s="162" t="s">
        <v>141</v>
      </c>
      <c r="AH355" s="162">
        <v>0</v>
      </c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162"/>
      <c r="AZ355" s="162"/>
      <c r="BA355" s="162"/>
      <c r="BB355" s="162"/>
      <c r="BC355" s="162"/>
      <c r="BD355" s="162"/>
      <c r="BE355" s="162"/>
      <c r="BF355" s="162"/>
      <c r="BG355" s="162"/>
      <c r="BH355" s="162"/>
    </row>
    <row r="356" spans="1:60" ht="20.399999999999999" outlineLevel="1" x14ac:dyDescent="0.25">
      <c r="A356" s="179">
        <v>150</v>
      </c>
      <c r="B356" s="180" t="s">
        <v>562</v>
      </c>
      <c r="C356" s="192" t="s">
        <v>563</v>
      </c>
      <c r="D356" s="181" t="s">
        <v>154</v>
      </c>
      <c r="E356" s="182">
        <v>23.16</v>
      </c>
      <c r="F356" s="183"/>
      <c r="G356" s="184">
        <f>ROUND(E356*F356,2)</f>
        <v>0</v>
      </c>
      <c r="H356" s="167">
        <v>0</v>
      </c>
      <c r="I356" s="167">
        <f>ROUND(E356*H356,2)</f>
        <v>0</v>
      </c>
      <c r="J356" s="167">
        <v>101</v>
      </c>
      <c r="K356" s="167">
        <f>ROUND(E356*J356,2)</f>
        <v>2339.16</v>
      </c>
      <c r="L356" s="167">
        <v>21</v>
      </c>
      <c r="M356" s="167">
        <f>G356*(1+L356/100)</f>
        <v>0</v>
      </c>
      <c r="N356" s="167">
        <v>0</v>
      </c>
      <c r="O356" s="167">
        <f>ROUND(E356*N356,2)</f>
        <v>0</v>
      </c>
      <c r="P356" s="167">
        <v>1E-3</v>
      </c>
      <c r="Q356" s="167">
        <f>ROUND(E356*P356,2)</f>
        <v>0.02</v>
      </c>
      <c r="R356" s="167"/>
      <c r="S356" s="167" t="s">
        <v>137</v>
      </c>
      <c r="T356" s="167" t="s">
        <v>137</v>
      </c>
      <c r="U356" s="167">
        <v>0.255</v>
      </c>
      <c r="V356" s="167">
        <f>ROUND(E356*U356,2)</f>
        <v>5.91</v>
      </c>
      <c r="W356" s="167"/>
      <c r="X356" s="167" t="s">
        <v>138</v>
      </c>
      <c r="Y356" s="162"/>
      <c r="Z356" s="162"/>
      <c r="AA356" s="162"/>
      <c r="AB356" s="162"/>
      <c r="AC356" s="162"/>
      <c r="AD356" s="162"/>
      <c r="AE356" s="162"/>
      <c r="AF356" s="162"/>
      <c r="AG356" s="162" t="s">
        <v>139</v>
      </c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162"/>
      <c r="AZ356" s="162"/>
      <c r="BA356" s="162"/>
      <c r="BB356" s="162"/>
      <c r="BC356" s="162"/>
      <c r="BD356" s="162"/>
      <c r="BE356" s="162"/>
      <c r="BF356" s="162"/>
      <c r="BG356" s="162"/>
      <c r="BH356" s="162"/>
    </row>
    <row r="357" spans="1:60" outlineLevel="1" x14ac:dyDescent="0.25">
      <c r="A357" s="165"/>
      <c r="B357" s="166"/>
      <c r="C357" s="193" t="s">
        <v>314</v>
      </c>
      <c r="D357" s="168"/>
      <c r="E357" s="169">
        <v>2.52</v>
      </c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2"/>
      <c r="Z357" s="162"/>
      <c r="AA357" s="162"/>
      <c r="AB357" s="162"/>
      <c r="AC357" s="162"/>
      <c r="AD357" s="162"/>
      <c r="AE357" s="162"/>
      <c r="AF357" s="162"/>
      <c r="AG357" s="162" t="s">
        <v>141</v>
      </c>
      <c r="AH357" s="162">
        <v>0</v>
      </c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162"/>
      <c r="AZ357" s="162"/>
      <c r="BA357" s="162"/>
      <c r="BB357" s="162"/>
      <c r="BC357" s="162"/>
      <c r="BD357" s="162"/>
      <c r="BE357" s="162"/>
      <c r="BF357" s="162"/>
      <c r="BG357" s="162"/>
      <c r="BH357" s="162"/>
    </row>
    <row r="358" spans="1:60" outlineLevel="1" x14ac:dyDescent="0.25">
      <c r="A358" s="165"/>
      <c r="B358" s="166"/>
      <c r="C358" s="193" t="s">
        <v>552</v>
      </c>
      <c r="D358" s="168"/>
      <c r="E358" s="169">
        <v>14.7</v>
      </c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2"/>
      <c r="Z358" s="162"/>
      <c r="AA358" s="162"/>
      <c r="AB358" s="162"/>
      <c r="AC358" s="162"/>
      <c r="AD358" s="162"/>
      <c r="AE358" s="162"/>
      <c r="AF358" s="162"/>
      <c r="AG358" s="162" t="s">
        <v>141</v>
      </c>
      <c r="AH358" s="162">
        <v>0</v>
      </c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  <c r="BA358" s="162"/>
      <c r="BB358" s="162"/>
      <c r="BC358" s="162"/>
      <c r="BD358" s="162"/>
      <c r="BE358" s="162"/>
      <c r="BF358" s="162"/>
      <c r="BG358" s="162"/>
      <c r="BH358" s="162"/>
    </row>
    <row r="359" spans="1:60" outlineLevel="1" x14ac:dyDescent="0.25">
      <c r="A359" s="165"/>
      <c r="B359" s="166"/>
      <c r="C359" s="193" t="s">
        <v>508</v>
      </c>
      <c r="D359" s="168"/>
      <c r="E359" s="169">
        <v>1.62</v>
      </c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2"/>
      <c r="Z359" s="162"/>
      <c r="AA359" s="162"/>
      <c r="AB359" s="162"/>
      <c r="AC359" s="162"/>
      <c r="AD359" s="162"/>
      <c r="AE359" s="162"/>
      <c r="AF359" s="162"/>
      <c r="AG359" s="162" t="s">
        <v>141</v>
      </c>
      <c r="AH359" s="162">
        <v>0</v>
      </c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  <c r="BA359" s="162"/>
      <c r="BB359" s="162"/>
      <c r="BC359" s="162"/>
      <c r="BD359" s="162"/>
      <c r="BE359" s="162"/>
      <c r="BF359" s="162"/>
      <c r="BG359" s="162"/>
      <c r="BH359" s="162"/>
    </row>
    <row r="360" spans="1:60" outlineLevel="1" x14ac:dyDescent="0.25">
      <c r="A360" s="165"/>
      <c r="B360" s="166"/>
      <c r="C360" s="193" t="s">
        <v>564</v>
      </c>
      <c r="D360" s="168"/>
      <c r="E360" s="169">
        <v>2.7</v>
      </c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2"/>
      <c r="Z360" s="162"/>
      <c r="AA360" s="162"/>
      <c r="AB360" s="162"/>
      <c r="AC360" s="162"/>
      <c r="AD360" s="162"/>
      <c r="AE360" s="162"/>
      <c r="AF360" s="162"/>
      <c r="AG360" s="162" t="s">
        <v>141</v>
      </c>
      <c r="AH360" s="162">
        <v>0</v>
      </c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  <c r="BA360" s="162"/>
      <c r="BB360" s="162"/>
      <c r="BC360" s="162"/>
      <c r="BD360" s="162"/>
      <c r="BE360" s="162"/>
      <c r="BF360" s="162"/>
      <c r="BG360" s="162"/>
      <c r="BH360" s="162"/>
    </row>
    <row r="361" spans="1:60" outlineLevel="1" x14ac:dyDescent="0.25">
      <c r="A361" s="165"/>
      <c r="B361" s="166"/>
      <c r="C361" s="193" t="s">
        <v>565</v>
      </c>
      <c r="D361" s="168"/>
      <c r="E361" s="169">
        <v>1.62</v>
      </c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2"/>
      <c r="Z361" s="162"/>
      <c r="AA361" s="162"/>
      <c r="AB361" s="162"/>
      <c r="AC361" s="162"/>
      <c r="AD361" s="162"/>
      <c r="AE361" s="162"/>
      <c r="AF361" s="162"/>
      <c r="AG361" s="162" t="s">
        <v>141</v>
      </c>
      <c r="AH361" s="162">
        <v>0</v>
      </c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  <c r="BA361" s="162"/>
      <c r="BB361" s="162"/>
      <c r="BC361" s="162"/>
      <c r="BD361" s="162"/>
      <c r="BE361" s="162"/>
      <c r="BF361" s="162"/>
      <c r="BG361" s="162"/>
      <c r="BH361" s="162"/>
    </row>
    <row r="362" spans="1:60" outlineLevel="1" x14ac:dyDescent="0.25">
      <c r="A362" s="179">
        <v>151</v>
      </c>
      <c r="B362" s="180" t="s">
        <v>566</v>
      </c>
      <c r="C362" s="192" t="s">
        <v>567</v>
      </c>
      <c r="D362" s="181" t="s">
        <v>158</v>
      </c>
      <c r="E362" s="182">
        <v>4.5999999999999996</v>
      </c>
      <c r="F362" s="183"/>
      <c r="G362" s="184">
        <f>ROUND(E362*F362,2)</f>
        <v>0</v>
      </c>
      <c r="H362" s="167">
        <v>0</v>
      </c>
      <c r="I362" s="167">
        <f>ROUND(E362*H362,2)</f>
        <v>0</v>
      </c>
      <c r="J362" s="167">
        <v>74</v>
      </c>
      <c r="K362" s="167">
        <f>ROUND(E362*J362,2)</f>
        <v>340.4</v>
      </c>
      <c r="L362" s="167">
        <v>21</v>
      </c>
      <c r="M362" s="167">
        <f>G362*(1+L362/100)</f>
        <v>0</v>
      </c>
      <c r="N362" s="167">
        <v>0</v>
      </c>
      <c r="O362" s="167">
        <f>ROUND(E362*N362,2)</f>
        <v>0</v>
      </c>
      <c r="P362" s="167">
        <v>0</v>
      </c>
      <c r="Q362" s="167">
        <f>ROUND(E362*P362,2)</f>
        <v>0</v>
      </c>
      <c r="R362" s="167"/>
      <c r="S362" s="167" t="s">
        <v>137</v>
      </c>
      <c r="T362" s="167" t="s">
        <v>224</v>
      </c>
      <c r="U362" s="167">
        <v>0.152</v>
      </c>
      <c r="V362" s="167">
        <f>ROUND(E362*U362,2)</f>
        <v>0.7</v>
      </c>
      <c r="W362" s="167"/>
      <c r="X362" s="167" t="s">
        <v>138</v>
      </c>
      <c r="Y362" s="162"/>
      <c r="Z362" s="162"/>
      <c r="AA362" s="162"/>
      <c r="AB362" s="162"/>
      <c r="AC362" s="162"/>
      <c r="AD362" s="162"/>
      <c r="AE362" s="162"/>
      <c r="AF362" s="162"/>
      <c r="AG362" s="162" t="s">
        <v>139</v>
      </c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  <c r="BA362" s="162"/>
      <c r="BB362" s="162"/>
      <c r="BC362" s="162"/>
      <c r="BD362" s="162"/>
      <c r="BE362" s="162"/>
      <c r="BF362" s="162"/>
      <c r="BG362" s="162"/>
      <c r="BH362" s="162"/>
    </row>
    <row r="363" spans="1:60" outlineLevel="1" x14ac:dyDescent="0.25">
      <c r="A363" s="165"/>
      <c r="B363" s="166"/>
      <c r="C363" s="193" t="s">
        <v>568</v>
      </c>
      <c r="D363" s="168"/>
      <c r="E363" s="169">
        <v>2.4</v>
      </c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2"/>
      <c r="Z363" s="162"/>
      <c r="AA363" s="162"/>
      <c r="AB363" s="162"/>
      <c r="AC363" s="162"/>
      <c r="AD363" s="162"/>
      <c r="AE363" s="162"/>
      <c r="AF363" s="162"/>
      <c r="AG363" s="162" t="s">
        <v>141</v>
      </c>
      <c r="AH363" s="162">
        <v>0</v>
      </c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  <c r="BA363" s="162"/>
      <c r="BB363" s="162"/>
      <c r="BC363" s="162"/>
      <c r="BD363" s="162"/>
      <c r="BE363" s="162"/>
      <c r="BF363" s="162"/>
      <c r="BG363" s="162"/>
      <c r="BH363" s="162"/>
    </row>
    <row r="364" spans="1:60" outlineLevel="1" x14ac:dyDescent="0.25">
      <c r="A364" s="165"/>
      <c r="B364" s="166"/>
      <c r="C364" s="193" t="s">
        <v>569</v>
      </c>
      <c r="D364" s="168"/>
      <c r="E364" s="169">
        <v>0.6</v>
      </c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2"/>
      <c r="Z364" s="162"/>
      <c r="AA364" s="162"/>
      <c r="AB364" s="162"/>
      <c r="AC364" s="162"/>
      <c r="AD364" s="162"/>
      <c r="AE364" s="162"/>
      <c r="AF364" s="162"/>
      <c r="AG364" s="162" t="s">
        <v>141</v>
      </c>
      <c r="AH364" s="162">
        <v>0</v>
      </c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2"/>
      <c r="BB364" s="162"/>
      <c r="BC364" s="162"/>
      <c r="BD364" s="162"/>
      <c r="BE364" s="162"/>
      <c r="BF364" s="162"/>
      <c r="BG364" s="162"/>
      <c r="BH364" s="162"/>
    </row>
    <row r="365" spans="1:60" outlineLevel="1" x14ac:dyDescent="0.25">
      <c r="A365" s="165"/>
      <c r="B365" s="166"/>
      <c r="C365" s="193" t="s">
        <v>570</v>
      </c>
      <c r="D365" s="168"/>
      <c r="E365" s="169">
        <v>0.7</v>
      </c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2"/>
      <c r="Z365" s="162"/>
      <c r="AA365" s="162"/>
      <c r="AB365" s="162"/>
      <c r="AC365" s="162"/>
      <c r="AD365" s="162"/>
      <c r="AE365" s="162"/>
      <c r="AF365" s="162"/>
      <c r="AG365" s="162" t="s">
        <v>141</v>
      </c>
      <c r="AH365" s="162">
        <v>0</v>
      </c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  <c r="BA365" s="162"/>
      <c r="BB365" s="162"/>
      <c r="BC365" s="162"/>
      <c r="BD365" s="162"/>
      <c r="BE365" s="162"/>
      <c r="BF365" s="162"/>
      <c r="BG365" s="162"/>
      <c r="BH365" s="162"/>
    </row>
    <row r="366" spans="1:60" outlineLevel="1" x14ac:dyDescent="0.25">
      <c r="A366" s="165"/>
      <c r="B366" s="166"/>
      <c r="C366" s="193" t="s">
        <v>571</v>
      </c>
      <c r="D366" s="168"/>
      <c r="E366" s="169">
        <v>0.9</v>
      </c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2"/>
      <c r="Z366" s="162"/>
      <c r="AA366" s="162"/>
      <c r="AB366" s="162"/>
      <c r="AC366" s="162"/>
      <c r="AD366" s="162"/>
      <c r="AE366" s="162"/>
      <c r="AF366" s="162"/>
      <c r="AG366" s="162" t="s">
        <v>141</v>
      </c>
      <c r="AH366" s="162">
        <v>0</v>
      </c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  <c r="BA366" s="162"/>
      <c r="BB366" s="162"/>
      <c r="BC366" s="162"/>
      <c r="BD366" s="162"/>
      <c r="BE366" s="162"/>
      <c r="BF366" s="162"/>
      <c r="BG366" s="162"/>
      <c r="BH366" s="162"/>
    </row>
    <row r="367" spans="1:60" ht="20.399999999999999" outlineLevel="1" x14ac:dyDescent="0.25">
      <c r="A367" s="179">
        <v>152</v>
      </c>
      <c r="B367" s="180" t="s">
        <v>572</v>
      </c>
      <c r="C367" s="192" t="s">
        <v>573</v>
      </c>
      <c r="D367" s="181" t="s">
        <v>158</v>
      </c>
      <c r="E367" s="182">
        <v>14.46</v>
      </c>
      <c r="F367" s="183"/>
      <c r="G367" s="184">
        <f>ROUND(E367*F367,2)</f>
        <v>0</v>
      </c>
      <c r="H367" s="167">
        <v>9.9700000000000006</v>
      </c>
      <c r="I367" s="167">
        <f>ROUND(E367*H367,2)</f>
        <v>144.16999999999999</v>
      </c>
      <c r="J367" s="167">
        <v>38.53</v>
      </c>
      <c r="K367" s="167">
        <f>ROUND(E367*J367,2)</f>
        <v>557.14</v>
      </c>
      <c r="L367" s="167">
        <v>21</v>
      </c>
      <c r="M367" s="167">
        <f>G367*(1+L367/100)</f>
        <v>0</v>
      </c>
      <c r="N367" s="167">
        <v>4.0000000000000003E-5</v>
      </c>
      <c r="O367" s="167">
        <f>ROUND(E367*N367,2)</f>
        <v>0</v>
      </c>
      <c r="P367" s="167">
        <v>0</v>
      </c>
      <c r="Q367" s="167">
        <f>ROUND(E367*P367,2)</f>
        <v>0</v>
      </c>
      <c r="R367" s="167"/>
      <c r="S367" s="167" t="s">
        <v>137</v>
      </c>
      <c r="T367" s="167" t="s">
        <v>224</v>
      </c>
      <c r="U367" s="167">
        <v>7.8200000000000006E-2</v>
      </c>
      <c r="V367" s="167">
        <f>ROUND(E367*U367,2)</f>
        <v>1.1299999999999999</v>
      </c>
      <c r="W367" s="167"/>
      <c r="X367" s="167" t="s">
        <v>138</v>
      </c>
      <c r="Y367" s="162"/>
      <c r="Z367" s="162"/>
      <c r="AA367" s="162"/>
      <c r="AB367" s="162"/>
      <c r="AC367" s="162"/>
      <c r="AD367" s="162"/>
      <c r="AE367" s="162"/>
      <c r="AF367" s="162"/>
      <c r="AG367" s="162" t="s">
        <v>139</v>
      </c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  <c r="BA367" s="162"/>
      <c r="BB367" s="162"/>
      <c r="BC367" s="162"/>
      <c r="BD367" s="162"/>
      <c r="BE367" s="162"/>
      <c r="BF367" s="162"/>
      <c r="BG367" s="162"/>
      <c r="BH367" s="162"/>
    </row>
    <row r="368" spans="1:60" outlineLevel="1" x14ac:dyDescent="0.25">
      <c r="A368" s="165"/>
      <c r="B368" s="166"/>
      <c r="C368" s="195" t="s">
        <v>527</v>
      </c>
      <c r="D368" s="170"/>
      <c r="E368" s="171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2"/>
      <c r="Z368" s="162"/>
      <c r="AA368" s="162"/>
      <c r="AB368" s="162"/>
      <c r="AC368" s="162"/>
      <c r="AD368" s="162"/>
      <c r="AE368" s="162"/>
      <c r="AF368" s="162"/>
      <c r="AG368" s="162" t="s">
        <v>141</v>
      </c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  <c r="BA368" s="162"/>
      <c r="BB368" s="162"/>
      <c r="BC368" s="162"/>
      <c r="BD368" s="162"/>
      <c r="BE368" s="162"/>
      <c r="BF368" s="162"/>
      <c r="BG368" s="162"/>
      <c r="BH368" s="162"/>
    </row>
    <row r="369" spans="1:60" outlineLevel="1" x14ac:dyDescent="0.25">
      <c r="A369" s="165"/>
      <c r="B369" s="166"/>
      <c r="C369" s="196" t="s">
        <v>574</v>
      </c>
      <c r="D369" s="170"/>
      <c r="E369" s="171">
        <v>2.52</v>
      </c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2"/>
      <c r="Z369" s="162"/>
      <c r="AA369" s="162"/>
      <c r="AB369" s="162"/>
      <c r="AC369" s="162"/>
      <c r="AD369" s="162"/>
      <c r="AE369" s="162"/>
      <c r="AF369" s="162"/>
      <c r="AG369" s="162" t="s">
        <v>141</v>
      </c>
      <c r="AH369" s="162">
        <v>2</v>
      </c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  <c r="BA369" s="162"/>
      <c r="BB369" s="162"/>
      <c r="BC369" s="162"/>
      <c r="BD369" s="162"/>
      <c r="BE369" s="162"/>
      <c r="BF369" s="162"/>
      <c r="BG369" s="162"/>
      <c r="BH369" s="162"/>
    </row>
    <row r="370" spans="1:60" outlineLevel="1" x14ac:dyDescent="0.25">
      <c r="A370" s="165"/>
      <c r="B370" s="166"/>
      <c r="C370" s="196" t="s">
        <v>575</v>
      </c>
      <c r="D370" s="170"/>
      <c r="E370" s="171">
        <v>11.7</v>
      </c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2"/>
      <c r="Z370" s="162"/>
      <c r="AA370" s="162"/>
      <c r="AB370" s="162"/>
      <c r="AC370" s="162"/>
      <c r="AD370" s="162"/>
      <c r="AE370" s="162"/>
      <c r="AF370" s="162"/>
      <c r="AG370" s="162" t="s">
        <v>141</v>
      </c>
      <c r="AH370" s="162">
        <v>2</v>
      </c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  <c r="BA370" s="162"/>
      <c r="BB370" s="162"/>
      <c r="BC370" s="162"/>
      <c r="BD370" s="162"/>
      <c r="BE370" s="162"/>
      <c r="BF370" s="162"/>
      <c r="BG370" s="162"/>
      <c r="BH370" s="162"/>
    </row>
    <row r="371" spans="1:60" outlineLevel="1" x14ac:dyDescent="0.25">
      <c r="A371" s="165"/>
      <c r="B371" s="166"/>
      <c r="C371" s="196" t="s">
        <v>576</v>
      </c>
      <c r="D371" s="170"/>
      <c r="E371" s="171">
        <v>14.7</v>
      </c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2"/>
      <c r="Z371" s="162"/>
      <c r="AA371" s="162"/>
      <c r="AB371" s="162"/>
      <c r="AC371" s="162"/>
      <c r="AD371" s="162"/>
      <c r="AE371" s="162"/>
      <c r="AF371" s="162"/>
      <c r="AG371" s="162" t="s">
        <v>141</v>
      </c>
      <c r="AH371" s="162">
        <v>2</v>
      </c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  <c r="BA371" s="162"/>
      <c r="BB371" s="162"/>
      <c r="BC371" s="162"/>
      <c r="BD371" s="162"/>
      <c r="BE371" s="162"/>
      <c r="BF371" s="162"/>
      <c r="BG371" s="162"/>
      <c r="BH371" s="162"/>
    </row>
    <row r="372" spans="1:60" outlineLevel="1" x14ac:dyDescent="0.25">
      <c r="A372" s="165"/>
      <c r="B372" s="166"/>
      <c r="C372" s="195" t="s">
        <v>530</v>
      </c>
      <c r="D372" s="170"/>
      <c r="E372" s="171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2"/>
      <c r="Z372" s="162"/>
      <c r="AA372" s="162"/>
      <c r="AB372" s="162"/>
      <c r="AC372" s="162"/>
      <c r="AD372" s="162"/>
      <c r="AE372" s="162"/>
      <c r="AF372" s="162"/>
      <c r="AG372" s="162" t="s">
        <v>141</v>
      </c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  <c r="BA372" s="162"/>
      <c r="BB372" s="162"/>
      <c r="BC372" s="162"/>
      <c r="BD372" s="162"/>
      <c r="BE372" s="162"/>
      <c r="BF372" s="162"/>
      <c r="BG372" s="162"/>
      <c r="BH372" s="162"/>
    </row>
    <row r="373" spans="1:60" outlineLevel="1" x14ac:dyDescent="0.25">
      <c r="A373" s="165"/>
      <c r="B373" s="166"/>
      <c r="C373" s="193" t="s">
        <v>577</v>
      </c>
      <c r="D373" s="168"/>
      <c r="E373" s="169">
        <v>14.46</v>
      </c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2"/>
      <c r="Z373" s="162"/>
      <c r="AA373" s="162"/>
      <c r="AB373" s="162"/>
      <c r="AC373" s="162"/>
      <c r="AD373" s="162"/>
      <c r="AE373" s="162"/>
      <c r="AF373" s="162"/>
      <c r="AG373" s="162" t="s">
        <v>141</v>
      </c>
      <c r="AH373" s="162">
        <v>0</v>
      </c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  <c r="BA373" s="162"/>
      <c r="BB373" s="162"/>
      <c r="BC373" s="162"/>
      <c r="BD373" s="162"/>
      <c r="BE373" s="162"/>
      <c r="BF373" s="162"/>
      <c r="BG373" s="162"/>
      <c r="BH373" s="162"/>
    </row>
    <row r="374" spans="1:60" outlineLevel="1" x14ac:dyDescent="0.25">
      <c r="A374" s="185">
        <v>153</v>
      </c>
      <c r="B374" s="186" t="s">
        <v>578</v>
      </c>
      <c r="C374" s="194" t="s">
        <v>579</v>
      </c>
      <c r="D374" s="187" t="s">
        <v>151</v>
      </c>
      <c r="E374" s="188">
        <v>6</v>
      </c>
      <c r="F374" s="189"/>
      <c r="G374" s="190">
        <f>ROUND(E374*F374,2)</f>
        <v>0</v>
      </c>
      <c r="H374" s="167">
        <v>131.5</v>
      </c>
      <c r="I374" s="167">
        <f>ROUND(E374*H374,2)</f>
        <v>789</v>
      </c>
      <c r="J374" s="167">
        <v>0</v>
      </c>
      <c r="K374" s="167">
        <f>ROUND(E374*J374,2)</f>
        <v>0</v>
      </c>
      <c r="L374" s="167">
        <v>21</v>
      </c>
      <c r="M374" s="167">
        <f>G374*(1+L374/100)</f>
        <v>0</v>
      </c>
      <c r="N374" s="167">
        <v>1.3999999999999999E-4</v>
      </c>
      <c r="O374" s="167">
        <f>ROUND(E374*N374,2)</f>
        <v>0</v>
      </c>
      <c r="P374" s="167">
        <v>0</v>
      </c>
      <c r="Q374" s="167">
        <f>ROUND(E374*P374,2)</f>
        <v>0</v>
      </c>
      <c r="R374" s="167" t="s">
        <v>170</v>
      </c>
      <c r="S374" s="167" t="s">
        <v>137</v>
      </c>
      <c r="T374" s="167" t="s">
        <v>224</v>
      </c>
      <c r="U374" s="167">
        <v>0</v>
      </c>
      <c r="V374" s="167">
        <f>ROUND(E374*U374,2)</f>
        <v>0</v>
      </c>
      <c r="W374" s="167"/>
      <c r="X374" s="167" t="s">
        <v>171</v>
      </c>
      <c r="Y374" s="162"/>
      <c r="Z374" s="162"/>
      <c r="AA374" s="162"/>
      <c r="AB374" s="162"/>
      <c r="AC374" s="162"/>
      <c r="AD374" s="162"/>
      <c r="AE374" s="162"/>
      <c r="AF374" s="162"/>
      <c r="AG374" s="162" t="s">
        <v>172</v>
      </c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  <c r="BA374" s="162"/>
      <c r="BB374" s="162"/>
      <c r="BC374" s="162"/>
      <c r="BD374" s="162"/>
      <c r="BE374" s="162"/>
      <c r="BF374" s="162"/>
      <c r="BG374" s="162"/>
      <c r="BH374" s="162"/>
    </row>
    <row r="375" spans="1:60" ht="20.399999999999999" outlineLevel="1" x14ac:dyDescent="0.25">
      <c r="A375" s="179">
        <v>154</v>
      </c>
      <c r="B375" s="180" t="s">
        <v>580</v>
      </c>
      <c r="C375" s="192" t="s">
        <v>581</v>
      </c>
      <c r="D375" s="181" t="s">
        <v>154</v>
      </c>
      <c r="E375" s="182">
        <v>28.92</v>
      </c>
      <c r="F375" s="183"/>
      <c r="G375" s="184">
        <f>ROUND(E375*F375,2)</f>
        <v>0</v>
      </c>
      <c r="H375" s="167">
        <v>0</v>
      </c>
      <c r="I375" s="167">
        <f>ROUND(E375*H375,2)</f>
        <v>0</v>
      </c>
      <c r="J375" s="167">
        <v>541</v>
      </c>
      <c r="K375" s="167">
        <f>ROUND(E375*J375,2)</f>
        <v>15645.72</v>
      </c>
      <c r="L375" s="167">
        <v>21</v>
      </c>
      <c r="M375" s="167">
        <f>G375*(1+L375/100)</f>
        <v>0</v>
      </c>
      <c r="N375" s="167">
        <v>3.63E-3</v>
      </c>
      <c r="O375" s="167">
        <f>ROUND(E375*N375,2)</f>
        <v>0.1</v>
      </c>
      <c r="P375" s="167">
        <v>0</v>
      </c>
      <c r="Q375" s="167">
        <f>ROUND(E375*P375,2)</f>
        <v>0</v>
      </c>
      <c r="R375" s="167"/>
      <c r="S375" s="167" t="s">
        <v>137</v>
      </c>
      <c r="T375" s="167" t="s">
        <v>190</v>
      </c>
      <c r="U375" s="167">
        <v>0</v>
      </c>
      <c r="V375" s="167">
        <f>ROUND(E375*U375,2)</f>
        <v>0</v>
      </c>
      <c r="W375" s="167"/>
      <c r="X375" s="167" t="s">
        <v>298</v>
      </c>
      <c r="Y375" s="162"/>
      <c r="Z375" s="162"/>
      <c r="AA375" s="162"/>
      <c r="AB375" s="162"/>
      <c r="AC375" s="162"/>
      <c r="AD375" s="162"/>
      <c r="AE375" s="162"/>
      <c r="AF375" s="162"/>
      <c r="AG375" s="162" t="s">
        <v>299</v>
      </c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  <c r="BA375" s="162"/>
      <c r="BB375" s="162"/>
      <c r="BC375" s="162"/>
      <c r="BD375" s="162"/>
      <c r="BE375" s="162"/>
      <c r="BF375" s="162"/>
      <c r="BG375" s="162"/>
      <c r="BH375" s="162"/>
    </row>
    <row r="376" spans="1:60" outlineLevel="1" x14ac:dyDescent="0.25">
      <c r="A376" s="165"/>
      <c r="B376" s="166"/>
      <c r="C376" s="193" t="s">
        <v>314</v>
      </c>
      <c r="D376" s="168"/>
      <c r="E376" s="169">
        <v>2.52</v>
      </c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2"/>
      <c r="Z376" s="162"/>
      <c r="AA376" s="162"/>
      <c r="AB376" s="162"/>
      <c r="AC376" s="162"/>
      <c r="AD376" s="162"/>
      <c r="AE376" s="162"/>
      <c r="AF376" s="162"/>
      <c r="AG376" s="162" t="s">
        <v>141</v>
      </c>
      <c r="AH376" s="162">
        <v>0</v>
      </c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  <c r="BA376" s="162"/>
      <c r="BB376" s="162"/>
      <c r="BC376" s="162"/>
      <c r="BD376" s="162"/>
      <c r="BE376" s="162"/>
      <c r="BF376" s="162"/>
      <c r="BG376" s="162"/>
      <c r="BH376" s="162"/>
    </row>
    <row r="377" spans="1:60" outlineLevel="1" x14ac:dyDescent="0.25">
      <c r="A377" s="165"/>
      <c r="B377" s="166"/>
      <c r="C377" s="193" t="s">
        <v>177</v>
      </c>
      <c r="D377" s="168"/>
      <c r="E377" s="169">
        <v>11.7</v>
      </c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2"/>
      <c r="Z377" s="162"/>
      <c r="AA377" s="162"/>
      <c r="AB377" s="162"/>
      <c r="AC377" s="162"/>
      <c r="AD377" s="162"/>
      <c r="AE377" s="162"/>
      <c r="AF377" s="162"/>
      <c r="AG377" s="162" t="s">
        <v>141</v>
      </c>
      <c r="AH377" s="162">
        <v>0</v>
      </c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  <c r="BA377" s="162"/>
      <c r="BB377" s="162"/>
      <c r="BC377" s="162"/>
      <c r="BD377" s="162"/>
      <c r="BE377" s="162"/>
      <c r="BF377" s="162"/>
      <c r="BG377" s="162"/>
      <c r="BH377" s="162"/>
    </row>
    <row r="378" spans="1:60" outlineLevel="1" x14ac:dyDescent="0.25">
      <c r="A378" s="165"/>
      <c r="B378" s="166"/>
      <c r="C378" s="193" t="s">
        <v>552</v>
      </c>
      <c r="D378" s="168"/>
      <c r="E378" s="169">
        <v>14.7</v>
      </c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2"/>
      <c r="Z378" s="162"/>
      <c r="AA378" s="162"/>
      <c r="AB378" s="162"/>
      <c r="AC378" s="162"/>
      <c r="AD378" s="162"/>
      <c r="AE378" s="162"/>
      <c r="AF378" s="162"/>
      <c r="AG378" s="162" t="s">
        <v>141</v>
      </c>
      <c r="AH378" s="162">
        <v>0</v>
      </c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  <c r="BA378" s="162"/>
      <c r="BB378" s="162"/>
      <c r="BC378" s="162"/>
      <c r="BD378" s="162"/>
      <c r="BE378" s="162"/>
      <c r="BF378" s="162"/>
      <c r="BG378" s="162"/>
      <c r="BH378" s="162"/>
    </row>
    <row r="379" spans="1:60" outlineLevel="1" x14ac:dyDescent="0.25">
      <c r="A379" s="185">
        <v>155</v>
      </c>
      <c r="B379" s="186" t="s">
        <v>582</v>
      </c>
      <c r="C379" s="194" t="s">
        <v>583</v>
      </c>
      <c r="D379" s="187" t="s">
        <v>0</v>
      </c>
      <c r="E379" s="188">
        <v>245.9486</v>
      </c>
      <c r="F379" s="189"/>
      <c r="G379" s="190">
        <f>ROUND(E379*F379,2)</f>
        <v>0</v>
      </c>
      <c r="H379" s="167">
        <v>0</v>
      </c>
      <c r="I379" s="167">
        <f>ROUND(E379*H379,2)</f>
        <v>0</v>
      </c>
      <c r="J379" s="167">
        <v>0.77</v>
      </c>
      <c r="K379" s="167">
        <f>ROUND(E379*J379,2)</f>
        <v>189.38</v>
      </c>
      <c r="L379" s="167">
        <v>21</v>
      </c>
      <c r="M379" s="167">
        <f>G379*(1+L379/100)</f>
        <v>0</v>
      </c>
      <c r="N379" s="167">
        <v>0</v>
      </c>
      <c r="O379" s="167">
        <f>ROUND(E379*N379,2)</f>
        <v>0</v>
      </c>
      <c r="P379" s="167">
        <v>0</v>
      </c>
      <c r="Q379" s="167">
        <f>ROUND(E379*P379,2)</f>
        <v>0</v>
      </c>
      <c r="R379" s="167"/>
      <c r="S379" s="167" t="s">
        <v>137</v>
      </c>
      <c r="T379" s="167" t="s">
        <v>224</v>
      </c>
      <c r="U379" s="167">
        <v>0</v>
      </c>
      <c r="V379" s="167">
        <f>ROUND(E379*U379,2)</f>
        <v>0</v>
      </c>
      <c r="W379" s="167"/>
      <c r="X379" s="167" t="s">
        <v>302</v>
      </c>
      <c r="Y379" s="162"/>
      <c r="Z379" s="162"/>
      <c r="AA379" s="162"/>
      <c r="AB379" s="162"/>
      <c r="AC379" s="162"/>
      <c r="AD379" s="162"/>
      <c r="AE379" s="162"/>
      <c r="AF379" s="162"/>
      <c r="AG379" s="162" t="s">
        <v>303</v>
      </c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  <c r="BA379" s="162"/>
      <c r="BB379" s="162"/>
      <c r="BC379" s="162"/>
      <c r="BD379" s="162"/>
      <c r="BE379" s="162"/>
      <c r="BF379" s="162"/>
      <c r="BG379" s="162"/>
      <c r="BH379" s="162"/>
    </row>
    <row r="380" spans="1:60" x14ac:dyDescent="0.25">
      <c r="A380" s="173" t="s">
        <v>132</v>
      </c>
      <c r="B380" s="174" t="s">
        <v>90</v>
      </c>
      <c r="C380" s="191" t="s">
        <v>91</v>
      </c>
      <c r="D380" s="175"/>
      <c r="E380" s="176"/>
      <c r="F380" s="177"/>
      <c r="G380" s="178">
        <f>SUMIF(AG381:AG408,"&lt;&gt;NOR",G381:G408)</f>
        <v>0</v>
      </c>
      <c r="H380" s="172"/>
      <c r="I380" s="172">
        <f>SUM(I381:I408)</f>
        <v>10701.78</v>
      </c>
      <c r="J380" s="172"/>
      <c r="K380" s="172">
        <f>SUM(K381:K408)</f>
        <v>13831.47</v>
      </c>
      <c r="L380" s="172"/>
      <c r="M380" s="172">
        <f>SUM(M381:M408)</f>
        <v>0</v>
      </c>
      <c r="N380" s="172"/>
      <c r="O380" s="172">
        <f>SUM(O381:O408)</f>
        <v>0.11</v>
      </c>
      <c r="P380" s="172"/>
      <c r="Q380" s="172">
        <f>SUM(Q381:Q408)</f>
        <v>0</v>
      </c>
      <c r="R380" s="172"/>
      <c r="S380" s="172"/>
      <c r="T380" s="172"/>
      <c r="U380" s="172"/>
      <c r="V380" s="172">
        <f>SUM(V381:V408)</f>
        <v>25.430000000000003</v>
      </c>
      <c r="W380" s="172"/>
      <c r="X380" s="172"/>
      <c r="AG380" t="s">
        <v>133</v>
      </c>
    </row>
    <row r="381" spans="1:60" outlineLevel="1" x14ac:dyDescent="0.25">
      <c r="A381" s="179">
        <v>156</v>
      </c>
      <c r="B381" s="180" t="s">
        <v>584</v>
      </c>
      <c r="C381" s="192" t="s">
        <v>585</v>
      </c>
      <c r="D381" s="181" t="s">
        <v>154</v>
      </c>
      <c r="E381" s="182">
        <v>17.149999999999999</v>
      </c>
      <c r="F381" s="183"/>
      <c r="G381" s="184">
        <f>ROUND(E381*F381,2)</f>
        <v>0</v>
      </c>
      <c r="H381" s="167">
        <v>24.5</v>
      </c>
      <c r="I381" s="167">
        <f>ROUND(E381*H381,2)</f>
        <v>420.18</v>
      </c>
      <c r="J381" s="167">
        <v>25.6</v>
      </c>
      <c r="K381" s="167">
        <f>ROUND(E381*J381,2)</f>
        <v>439.04</v>
      </c>
      <c r="L381" s="167">
        <v>21</v>
      </c>
      <c r="M381" s="167">
        <f>G381*(1+L381/100)</f>
        <v>0</v>
      </c>
      <c r="N381" s="167">
        <v>2.1000000000000001E-4</v>
      </c>
      <c r="O381" s="167">
        <f>ROUND(E381*N381,2)</f>
        <v>0</v>
      </c>
      <c r="P381" s="167">
        <v>0</v>
      </c>
      <c r="Q381" s="167">
        <f>ROUND(E381*P381,2)</f>
        <v>0</v>
      </c>
      <c r="R381" s="167"/>
      <c r="S381" s="167" t="s">
        <v>137</v>
      </c>
      <c r="T381" s="167" t="s">
        <v>224</v>
      </c>
      <c r="U381" s="167">
        <v>0.05</v>
      </c>
      <c r="V381" s="167">
        <f>ROUND(E381*U381,2)</f>
        <v>0.86</v>
      </c>
      <c r="W381" s="167"/>
      <c r="X381" s="167" t="s">
        <v>138</v>
      </c>
      <c r="Y381" s="162"/>
      <c r="Z381" s="162"/>
      <c r="AA381" s="162"/>
      <c r="AB381" s="162"/>
      <c r="AC381" s="162"/>
      <c r="AD381" s="162"/>
      <c r="AE381" s="162"/>
      <c r="AF381" s="162"/>
      <c r="AG381" s="162" t="s">
        <v>139</v>
      </c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  <c r="BA381" s="162"/>
      <c r="BB381" s="162"/>
      <c r="BC381" s="162"/>
      <c r="BD381" s="162"/>
      <c r="BE381" s="162"/>
      <c r="BF381" s="162"/>
      <c r="BG381" s="162"/>
      <c r="BH381" s="162"/>
    </row>
    <row r="382" spans="1:60" outlineLevel="1" x14ac:dyDescent="0.25">
      <c r="A382" s="165"/>
      <c r="B382" s="166"/>
      <c r="C382" s="193" t="s">
        <v>586</v>
      </c>
      <c r="D382" s="168"/>
      <c r="E382" s="169">
        <v>16.8</v>
      </c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2"/>
      <c r="Z382" s="162"/>
      <c r="AA382" s="162"/>
      <c r="AB382" s="162"/>
      <c r="AC382" s="162"/>
      <c r="AD382" s="162"/>
      <c r="AE382" s="162"/>
      <c r="AF382" s="162"/>
      <c r="AG382" s="162" t="s">
        <v>141</v>
      </c>
      <c r="AH382" s="162">
        <v>0</v>
      </c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  <c r="BA382" s="162"/>
      <c r="BB382" s="162"/>
      <c r="BC382" s="162"/>
      <c r="BD382" s="162"/>
      <c r="BE382" s="162"/>
      <c r="BF382" s="162"/>
      <c r="BG382" s="162"/>
      <c r="BH382" s="162"/>
    </row>
    <row r="383" spans="1:60" outlineLevel="1" x14ac:dyDescent="0.25">
      <c r="A383" s="165"/>
      <c r="B383" s="166"/>
      <c r="C383" s="193" t="s">
        <v>207</v>
      </c>
      <c r="D383" s="168"/>
      <c r="E383" s="169">
        <v>-1.4</v>
      </c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2"/>
      <c r="Z383" s="162"/>
      <c r="AA383" s="162"/>
      <c r="AB383" s="162"/>
      <c r="AC383" s="162"/>
      <c r="AD383" s="162"/>
      <c r="AE383" s="162"/>
      <c r="AF383" s="162"/>
      <c r="AG383" s="162" t="s">
        <v>141</v>
      </c>
      <c r="AH383" s="162">
        <v>0</v>
      </c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  <c r="BA383" s="162"/>
      <c r="BB383" s="162"/>
      <c r="BC383" s="162"/>
      <c r="BD383" s="162"/>
      <c r="BE383" s="162"/>
      <c r="BF383" s="162"/>
      <c r="BG383" s="162"/>
      <c r="BH383" s="162"/>
    </row>
    <row r="384" spans="1:60" outlineLevel="1" x14ac:dyDescent="0.25">
      <c r="A384" s="165"/>
      <c r="B384" s="166"/>
      <c r="C384" s="193" t="s">
        <v>587</v>
      </c>
      <c r="D384" s="168"/>
      <c r="E384" s="169">
        <v>1.75</v>
      </c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2"/>
      <c r="Z384" s="162"/>
      <c r="AA384" s="162"/>
      <c r="AB384" s="162"/>
      <c r="AC384" s="162"/>
      <c r="AD384" s="162"/>
      <c r="AE384" s="162"/>
      <c r="AF384" s="162"/>
      <c r="AG384" s="162" t="s">
        <v>141</v>
      </c>
      <c r="AH384" s="162">
        <v>0</v>
      </c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2"/>
      <c r="BB384" s="162"/>
      <c r="BC384" s="162"/>
      <c r="BD384" s="162"/>
      <c r="BE384" s="162"/>
      <c r="BF384" s="162"/>
      <c r="BG384" s="162"/>
      <c r="BH384" s="162"/>
    </row>
    <row r="385" spans="1:60" outlineLevel="1" x14ac:dyDescent="0.25">
      <c r="A385" s="179">
        <v>157</v>
      </c>
      <c r="B385" s="180" t="s">
        <v>588</v>
      </c>
      <c r="C385" s="192" t="s">
        <v>589</v>
      </c>
      <c r="D385" s="181" t="s">
        <v>154</v>
      </c>
      <c r="E385" s="182">
        <v>17.149999999999999</v>
      </c>
      <c r="F385" s="183"/>
      <c r="G385" s="184">
        <f>ROUND(E385*F385,2)</f>
        <v>0</v>
      </c>
      <c r="H385" s="167">
        <v>0</v>
      </c>
      <c r="I385" s="167">
        <f>ROUND(E385*H385,2)</f>
        <v>0</v>
      </c>
      <c r="J385" s="167">
        <v>49.1</v>
      </c>
      <c r="K385" s="167">
        <f>ROUND(E385*J385,2)</f>
        <v>842.07</v>
      </c>
      <c r="L385" s="167">
        <v>21</v>
      </c>
      <c r="M385" s="167">
        <f>G385*(1+L385/100)</f>
        <v>0</v>
      </c>
      <c r="N385" s="167">
        <v>0</v>
      </c>
      <c r="O385" s="167">
        <f>ROUND(E385*N385,2)</f>
        <v>0</v>
      </c>
      <c r="P385" s="167">
        <v>0</v>
      </c>
      <c r="Q385" s="167">
        <f>ROUND(E385*P385,2)</f>
        <v>0</v>
      </c>
      <c r="R385" s="167"/>
      <c r="S385" s="167" t="s">
        <v>137</v>
      </c>
      <c r="T385" s="167" t="s">
        <v>224</v>
      </c>
      <c r="U385" s="167">
        <v>0.1</v>
      </c>
      <c r="V385" s="167">
        <f>ROUND(E385*U385,2)</f>
        <v>1.72</v>
      </c>
      <c r="W385" s="167"/>
      <c r="X385" s="167" t="s">
        <v>138</v>
      </c>
      <c r="Y385" s="162"/>
      <c r="Z385" s="162"/>
      <c r="AA385" s="162"/>
      <c r="AB385" s="162"/>
      <c r="AC385" s="162"/>
      <c r="AD385" s="162"/>
      <c r="AE385" s="162"/>
      <c r="AF385" s="162"/>
      <c r="AG385" s="162" t="s">
        <v>139</v>
      </c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  <c r="BA385" s="162"/>
      <c r="BB385" s="162"/>
      <c r="BC385" s="162"/>
      <c r="BD385" s="162"/>
      <c r="BE385" s="162"/>
      <c r="BF385" s="162"/>
      <c r="BG385" s="162"/>
      <c r="BH385" s="162"/>
    </row>
    <row r="386" spans="1:60" outlineLevel="1" x14ac:dyDescent="0.25">
      <c r="A386" s="165"/>
      <c r="B386" s="166"/>
      <c r="C386" s="193" t="s">
        <v>586</v>
      </c>
      <c r="D386" s="168"/>
      <c r="E386" s="169">
        <v>16.8</v>
      </c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2"/>
      <c r="Z386" s="162"/>
      <c r="AA386" s="162"/>
      <c r="AB386" s="162"/>
      <c r="AC386" s="162"/>
      <c r="AD386" s="162"/>
      <c r="AE386" s="162"/>
      <c r="AF386" s="162"/>
      <c r="AG386" s="162" t="s">
        <v>141</v>
      </c>
      <c r="AH386" s="162">
        <v>0</v>
      </c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  <c r="BA386" s="162"/>
      <c r="BB386" s="162"/>
      <c r="BC386" s="162"/>
      <c r="BD386" s="162"/>
      <c r="BE386" s="162"/>
      <c r="BF386" s="162"/>
      <c r="BG386" s="162"/>
      <c r="BH386" s="162"/>
    </row>
    <row r="387" spans="1:60" outlineLevel="1" x14ac:dyDescent="0.25">
      <c r="A387" s="165"/>
      <c r="B387" s="166"/>
      <c r="C387" s="193" t="s">
        <v>207</v>
      </c>
      <c r="D387" s="168"/>
      <c r="E387" s="169">
        <v>-1.4</v>
      </c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2"/>
      <c r="Z387" s="162"/>
      <c r="AA387" s="162"/>
      <c r="AB387" s="162"/>
      <c r="AC387" s="162"/>
      <c r="AD387" s="162"/>
      <c r="AE387" s="162"/>
      <c r="AF387" s="162"/>
      <c r="AG387" s="162" t="s">
        <v>141</v>
      </c>
      <c r="AH387" s="162">
        <v>0</v>
      </c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</row>
    <row r="388" spans="1:60" outlineLevel="1" x14ac:dyDescent="0.25">
      <c r="A388" s="165"/>
      <c r="B388" s="166"/>
      <c r="C388" s="193" t="s">
        <v>587</v>
      </c>
      <c r="D388" s="168"/>
      <c r="E388" s="169">
        <v>1.75</v>
      </c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2"/>
      <c r="Z388" s="162"/>
      <c r="AA388" s="162"/>
      <c r="AB388" s="162"/>
      <c r="AC388" s="162"/>
      <c r="AD388" s="162"/>
      <c r="AE388" s="162"/>
      <c r="AF388" s="162"/>
      <c r="AG388" s="162" t="s">
        <v>141</v>
      </c>
      <c r="AH388" s="162">
        <v>0</v>
      </c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</row>
    <row r="389" spans="1:60" outlineLevel="1" x14ac:dyDescent="0.25">
      <c r="A389" s="179">
        <v>158</v>
      </c>
      <c r="B389" s="180" t="s">
        <v>590</v>
      </c>
      <c r="C389" s="192" t="s">
        <v>591</v>
      </c>
      <c r="D389" s="181" t="s">
        <v>154</v>
      </c>
      <c r="E389" s="182">
        <v>17.149999999999999</v>
      </c>
      <c r="F389" s="183"/>
      <c r="G389" s="184">
        <f>ROUND(E389*F389,2)</f>
        <v>0</v>
      </c>
      <c r="H389" s="167">
        <v>134.80000000000001</v>
      </c>
      <c r="I389" s="167">
        <f>ROUND(E389*H389,2)</f>
        <v>2311.8200000000002</v>
      </c>
      <c r="J389" s="167">
        <v>661.2</v>
      </c>
      <c r="K389" s="167">
        <f>ROUND(E389*J389,2)</f>
        <v>11339.58</v>
      </c>
      <c r="L389" s="167">
        <v>21</v>
      </c>
      <c r="M389" s="167">
        <f>G389*(1+L389/100)</f>
        <v>0</v>
      </c>
      <c r="N389" s="167">
        <v>5.3499999999999997E-3</v>
      </c>
      <c r="O389" s="167">
        <f>ROUND(E389*N389,2)</f>
        <v>0.09</v>
      </c>
      <c r="P389" s="167">
        <v>0</v>
      </c>
      <c r="Q389" s="167">
        <f>ROUND(E389*P389,2)</f>
        <v>0</v>
      </c>
      <c r="R389" s="167"/>
      <c r="S389" s="167" t="s">
        <v>137</v>
      </c>
      <c r="T389" s="167" t="s">
        <v>224</v>
      </c>
      <c r="U389" s="167">
        <v>1.288</v>
      </c>
      <c r="V389" s="167">
        <f>ROUND(E389*U389,2)</f>
        <v>22.09</v>
      </c>
      <c r="W389" s="167"/>
      <c r="X389" s="167" t="s">
        <v>138</v>
      </c>
      <c r="Y389" s="162"/>
      <c r="Z389" s="162"/>
      <c r="AA389" s="162"/>
      <c r="AB389" s="162"/>
      <c r="AC389" s="162"/>
      <c r="AD389" s="162"/>
      <c r="AE389" s="162"/>
      <c r="AF389" s="162"/>
      <c r="AG389" s="162" t="s">
        <v>139</v>
      </c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</row>
    <row r="390" spans="1:60" outlineLevel="1" x14ac:dyDescent="0.25">
      <c r="A390" s="165"/>
      <c r="B390" s="166"/>
      <c r="C390" s="193" t="s">
        <v>586</v>
      </c>
      <c r="D390" s="168"/>
      <c r="E390" s="169">
        <v>16.8</v>
      </c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2"/>
      <c r="Z390" s="162"/>
      <c r="AA390" s="162"/>
      <c r="AB390" s="162"/>
      <c r="AC390" s="162"/>
      <c r="AD390" s="162"/>
      <c r="AE390" s="162"/>
      <c r="AF390" s="162"/>
      <c r="AG390" s="162" t="s">
        <v>141</v>
      </c>
      <c r="AH390" s="162">
        <v>0</v>
      </c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</row>
    <row r="391" spans="1:60" outlineLevel="1" x14ac:dyDescent="0.25">
      <c r="A391" s="165"/>
      <c r="B391" s="166"/>
      <c r="C391" s="193" t="s">
        <v>207</v>
      </c>
      <c r="D391" s="168"/>
      <c r="E391" s="169">
        <v>-1.4</v>
      </c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2"/>
      <c r="Z391" s="162"/>
      <c r="AA391" s="162"/>
      <c r="AB391" s="162"/>
      <c r="AC391" s="162"/>
      <c r="AD391" s="162"/>
      <c r="AE391" s="162"/>
      <c r="AF391" s="162"/>
      <c r="AG391" s="162" t="s">
        <v>141</v>
      </c>
      <c r="AH391" s="162">
        <v>0</v>
      </c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</row>
    <row r="392" spans="1:60" outlineLevel="1" x14ac:dyDescent="0.25">
      <c r="A392" s="165"/>
      <c r="B392" s="166"/>
      <c r="C392" s="193" t="s">
        <v>587</v>
      </c>
      <c r="D392" s="168"/>
      <c r="E392" s="169">
        <v>1.75</v>
      </c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2"/>
      <c r="Z392" s="162"/>
      <c r="AA392" s="162"/>
      <c r="AB392" s="162"/>
      <c r="AC392" s="162"/>
      <c r="AD392" s="162"/>
      <c r="AE392" s="162"/>
      <c r="AF392" s="162"/>
      <c r="AG392" s="162" t="s">
        <v>141</v>
      </c>
      <c r="AH392" s="162">
        <v>0</v>
      </c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2"/>
      <c r="BB392" s="162"/>
      <c r="BC392" s="162"/>
      <c r="BD392" s="162"/>
      <c r="BE392" s="162"/>
      <c r="BF392" s="162"/>
      <c r="BG392" s="162"/>
      <c r="BH392" s="162"/>
    </row>
    <row r="393" spans="1:60" outlineLevel="1" x14ac:dyDescent="0.25">
      <c r="A393" s="179">
        <v>159</v>
      </c>
      <c r="B393" s="180" t="s">
        <v>592</v>
      </c>
      <c r="C393" s="192" t="s">
        <v>593</v>
      </c>
      <c r="D393" s="181" t="s">
        <v>154</v>
      </c>
      <c r="E393" s="182">
        <v>17.149999999999999</v>
      </c>
      <c r="F393" s="183"/>
      <c r="G393" s="184">
        <f>ROUND(E393*F393,2)</f>
        <v>0</v>
      </c>
      <c r="H393" s="167">
        <v>9.1999999999999993</v>
      </c>
      <c r="I393" s="167">
        <f>ROUND(E393*H393,2)</f>
        <v>157.78</v>
      </c>
      <c r="J393" s="167">
        <v>0</v>
      </c>
      <c r="K393" s="167">
        <f>ROUND(E393*J393,2)</f>
        <v>0</v>
      </c>
      <c r="L393" s="167">
        <v>21</v>
      </c>
      <c r="M393" s="167">
        <f>G393*(1+L393/100)</f>
        <v>0</v>
      </c>
      <c r="N393" s="167">
        <v>8.9999999999999998E-4</v>
      </c>
      <c r="O393" s="167">
        <f>ROUND(E393*N393,2)</f>
        <v>0.02</v>
      </c>
      <c r="P393" s="167">
        <v>0</v>
      </c>
      <c r="Q393" s="167">
        <f>ROUND(E393*P393,2)</f>
        <v>0</v>
      </c>
      <c r="R393" s="167"/>
      <c r="S393" s="167" t="s">
        <v>137</v>
      </c>
      <c r="T393" s="167" t="s">
        <v>224</v>
      </c>
      <c r="U393" s="167">
        <v>0</v>
      </c>
      <c r="V393" s="167">
        <f>ROUND(E393*U393,2)</f>
        <v>0</v>
      </c>
      <c r="W393" s="167"/>
      <c r="X393" s="167" t="s">
        <v>138</v>
      </c>
      <c r="Y393" s="162"/>
      <c r="Z393" s="162"/>
      <c r="AA393" s="162"/>
      <c r="AB393" s="162"/>
      <c r="AC393" s="162"/>
      <c r="AD393" s="162"/>
      <c r="AE393" s="162"/>
      <c r="AF393" s="162"/>
      <c r="AG393" s="162" t="s">
        <v>139</v>
      </c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  <c r="BA393" s="162"/>
      <c r="BB393" s="162"/>
      <c r="BC393" s="162"/>
      <c r="BD393" s="162"/>
      <c r="BE393" s="162"/>
      <c r="BF393" s="162"/>
      <c r="BG393" s="162"/>
      <c r="BH393" s="162"/>
    </row>
    <row r="394" spans="1:60" outlineLevel="1" x14ac:dyDescent="0.25">
      <c r="A394" s="165"/>
      <c r="B394" s="166"/>
      <c r="C394" s="193" t="s">
        <v>586</v>
      </c>
      <c r="D394" s="168"/>
      <c r="E394" s="169">
        <v>16.8</v>
      </c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2"/>
      <c r="Z394" s="162"/>
      <c r="AA394" s="162"/>
      <c r="AB394" s="162"/>
      <c r="AC394" s="162"/>
      <c r="AD394" s="162"/>
      <c r="AE394" s="162"/>
      <c r="AF394" s="162"/>
      <c r="AG394" s="162" t="s">
        <v>141</v>
      </c>
      <c r="AH394" s="162">
        <v>0</v>
      </c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  <c r="BA394" s="162"/>
      <c r="BB394" s="162"/>
      <c r="BC394" s="162"/>
      <c r="BD394" s="162"/>
      <c r="BE394" s="162"/>
      <c r="BF394" s="162"/>
      <c r="BG394" s="162"/>
      <c r="BH394" s="162"/>
    </row>
    <row r="395" spans="1:60" outlineLevel="1" x14ac:dyDescent="0.25">
      <c r="A395" s="165"/>
      <c r="B395" s="166"/>
      <c r="C395" s="193" t="s">
        <v>207</v>
      </c>
      <c r="D395" s="168"/>
      <c r="E395" s="169">
        <v>-1.4</v>
      </c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2"/>
      <c r="Z395" s="162"/>
      <c r="AA395" s="162"/>
      <c r="AB395" s="162"/>
      <c r="AC395" s="162"/>
      <c r="AD395" s="162"/>
      <c r="AE395" s="162"/>
      <c r="AF395" s="162"/>
      <c r="AG395" s="162" t="s">
        <v>141</v>
      </c>
      <c r="AH395" s="162">
        <v>0</v>
      </c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  <c r="BA395" s="162"/>
      <c r="BB395" s="162"/>
      <c r="BC395" s="162"/>
      <c r="BD395" s="162"/>
      <c r="BE395" s="162"/>
      <c r="BF395" s="162"/>
      <c r="BG395" s="162"/>
      <c r="BH395" s="162"/>
    </row>
    <row r="396" spans="1:60" outlineLevel="1" x14ac:dyDescent="0.25">
      <c r="A396" s="165"/>
      <c r="B396" s="166"/>
      <c r="C396" s="193" t="s">
        <v>587</v>
      </c>
      <c r="D396" s="168"/>
      <c r="E396" s="169">
        <v>1.75</v>
      </c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2"/>
      <c r="Z396" s="162"/>
      <c r="AA396" s="162"/>
      <c r="AB396" s="162"/>
      <c r="AC396" s="162"/>
      <c r="AD396" s="162"/>
      <c r="AE396" s="162"/>
      <c r="AF396" s="162"/>
      <c r="AG396" s="162" t="s">
        <v>141</v>
      </c>
      <c r="AH396" s="162">
        <v>0</v>
      </c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  <c r="BA396" s="162"/>
      <c r="BB396" s="162"/>
      <c r="BC396" s="162"/>
      <c r="BD396" s="162"/>
      <c r="BE396" s="162"/>
      <c r="BF396" s="162"/>
      <c r="BG396" s="162"/>
      <c r="BH396" s="162"/>
    </row>
    <row r="397" spans="1:60" outlineLevel="1" x14ac:dyDescent="0.25">
      <c r="A397" s="179">
        <v>160</v>
      </c>
      <c r="B397" s="180" t="s">
        <v>594</v>
      </c>
      <c r="C397" s="192" t="s">
        <v>595</v>
      </c>
      <c r="D397" s="181" t="s">
        <v>158</v>
      </c>
      <c r="E397" s="182">
        <v>6.3</v>
      </c>
      <c r="F397" s="183"/>
      <c r="G397" s="184">
        <f>ROUND(E397*F397,2)</f>
        <v>0</v>
      </c>
      <c r="H397" s="167">
        <v>0</v>
      </c>
      <c r="I397" s="167">
        <f>ROUND(E397*H397,2)</f>
        <v>0</v>
      </c>
      <c r="J397" s="167">
        <v>60.5</v>
      </c>
      <c r="K397" s="167">
        <f>ROUND(E397*J397,2)</f>
        <v>381.15</v>
      </c>
      <c r="L397" s="167">
        <v>21</v>
      </c>
      <c r="M397" s="167">
        <f>G397*(1+L397/100)</f>
        <v>0</v>
      </c>
      <c r="N397" s="167">
        <v>0</v>
      </c>
      <c r="O397" s="167">
        <f>ROUND(E397*N397,2)</f>
        <v>0</v>
      </c>
      <c r="P397" s="167">
        <v>0</v>
      </c>
      <c r="Q397" s="167">
        <f>ROUND(E397*P397,2)</f>
        <v>0</v>
      </c>
      <c r="R397" s="167"/>
      <c r="S397" s="167" t="s">
        <v>137</v>
      </c>
      <c r="T397" s="167" t="s">
        <v>224</v>
      </c>
      <c r="U397" s="167">
        <v>0.12</v>
      </c>
      <c r="V397" s="167">
        <f>ROUND(E397*U397,2)</f>
        <v>0.76</v>
      </c>
      <c r="W397" s="167"/>
      <c r="X397" s="167" t="s">
        <v>138</v>
      </c>
      <c r="Y397" s="162"/>
      <c r="Z397" s="162"/>
      <c r="AA397" s="162"/>
      <c r="AB397" s="162"/>
      <c r="AC397" s="162"/>
      <c r="AD397" s="162"/>
      <c r="AE397" s="162"/>
      <c r="AF397" s="162"/>
      <c r="AG397" s="162" t="s">
        <v>139</v>
      </c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  <c r="BA397" s="162"/>
      <c r="BB397" s="162"/>
      <c r="BC397" s="162"/>
      <c r="BD397" s="162"/>
      <c r="BE397" s="162"/>
      <c r="BF397" s="162"/>
      <c r="BG397" s="162"/>
      <c r="BH397" s="162"/>
    </row>
    <row r="398" spans="1:60" outlineLevel="1" x14ac:dyDescent="0.25">
      <c r="A398" s="165"/>
      <c r="B398" s="166"/>
      <c r="C398" s="193" t="s">
        <v>596</v>
      </c>
      <c r="D398" s="168"/>
      <c r="E398" s="169">
        <v>2.2999999999999998</v>
      </c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2"/>
      <c r="Z398" s="162"/>
      <c r="AA398" s="162"/>
      <c r="AB398" s="162"/>
      <c r="AC398" s="162"/>
      <c r="AD398" s="162"/>
      <c r="AE398" s="162"/>
      <c r="AF398" s="162"/>
      <c r="AG398" s="162" t="s">
        <v>141</v>
      </c>
      <c r="AH398" s="162">
        <v>0</v>
      </c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  <c r="BA398" s="162"/>
      <c r="BB398" s="162"/>
      <c r="BC398" s="162"/>
      <c r="BD398" s="162"/>
      <c r="BE398" s="162"/>
      <c r="BF398" s="162"/>
      <c r="BG398" s="162"/>
      <c r="BH398" s="162"/>
    </row>
    <row r="399" spans="1:60" outlineLevel="1" x14ac:dyDescent="0.25">
      <c r="A399" s="165"/>
      <c r="B399" s="166"/>
      <c r="C399" s="193" t="s">
        <v>597</v>
      </c>
      <c r="D399" s="168"/>
      <c r="E399" s="169">
        <v>4</v>
      </c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2"/>
      <c r="Z399" s="162"/>
      <c r="AA399" s="162"/>
      <c r="AB399" s="162"/>
      <c r="AC399" s="162"/>
      <c r="AD399" s="162"/>
      <c r="AE399" s="162"/>
      <c r="AF399" s="162"/>
      <c r="AG399" s="162" t="s">
        <v>141</v>
      </c>
      <c r="AH399" s="162">
        <v>0</v>
      </c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  <c r="BA399" s="162"/>
      <c r="BB399" s="162"/>
      <c r="BC399" s="162"/>
      <c r="BD399" s="162"/>
      <c r="BE399" s="162"/>
      <c r="BF399" s="162"/>
      <c r="BG399" s="162"/>
      <c r="BH399" s="162"/>
    </row>
    <row r="400" spans="1:60" outlineLevel="1" x14ac:dyDescent="0.25">
      <c r="A400" s="179">
        <v>161</v>
      </c>
      <c r="B400" s="180" t="s">
        <v>598</v>
      </c>
      <c r="C400" s="192" t="s">
        <v>599</v>
      </c>
      <c r="D400" s="181" t="s">
        <v>154</v>
      </c>
      <c r="E400" s="182">
        <v>18.0075</v>
      </c>
      <c r="F400" s="183"/>
      <c r="G400" s="184">
        <f>ROUND(E400*F400,2)</f>
        <v>0</v>
      </c>
      <c r="H400" s="167">
        <v>400</v>
      </c>
      <c r="I400" s="167">
        <f>ROUND(E400*H400,2)</f>
        <v>7203</v>
      </c>
      <c r="J400" s="167">
        <v>0</v>
      </c>
      <c r="K400" s="167">
        <f>ROUND(E400*J400,2)</f>
        <v>0</v>
      </c>
      <c r="L400" s="167">
        <v>21</v>
      </c>
      <c r="M400" s="167">
        <f>G400*(1+L400/100)</f>
        <v>0</v>
      </c>
      <c r="N400" s="167">
        <v>0</v>
      </c>
      <c r="O400" s="167">
        <f>ROUND(E400*N400,2)</f>
        <v>0</v>
      </c>
      <c r="P400" s="167">
        <v>0</v>
      </c>
      <c r="Q400" s="167">
        <f>ROUND(E400*P400,2)</f>
        <v>0</v>
      </c>
      <c r="R400" s="167"/>
      <c r="S400" s="167" t="s">
        <v>241</v>
      </c>
      <c r="T400" s="167" t="s">
        <v>224</v>
      </c>
      <c r="U400" s="167">
        <v>0</v>
      </c>
      <c r="V400" s="167">
        <f>ROUND(E400*U400,2)</f>
        <v>0</v>
      </c>
      <c r="W400" s="167"/>
      <c r="X400" s="167" t="s">
        <v>298</v>
      </c>
      <c r="Y400" s="162"/>
      <c r="Z400" s="162"/>
      <c r="AA400" s="162"/>
      <c r="AB400" s="162"/>
      <c r="AC400" s="162"/>
      <c r="AD400" s="162"/>
      <c r="AE400" s="162"/>
      <c r="AF400" s="162"/>
      <c r="AG400" s="162" t="s">
        <v>418</v>
      </c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  <c r="BA400" s="162"/>
      <c r="BB400" s="162"/>
      <c r="BC400" s="162"/>
      <c r="BD400" s="162"/>
      <c r="BE400" s="162"/>
      <c r="BF400" s="162"/>
      <c r="BG400" s="162"/>
      <c r="BH400" s="162"/>
    </row>
    <row r="401" spans="1:60" outlineLevel="1" x14ac:dyDescent="0.25">
      <c r="A401" s="165"/>
      <c r="B401" s="166"/>
      <c r="C401" s="195" t="s">
        <v>527</v>
      </c>
      <c r="D401" s="170"/>
      <c r="E401" s="171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2"/>
      <c r="Z401" s="162"/>
      <c r="AA401" s="162"/>
      <c r="AB401" s="162"/>
      <c r="AC401" s="162"/>
      <c r="AD401" s="162"/>
      <c r="AE401" s="162"/>
      <c r="AF401" s="162"/>
      <c r="AG401" s="162" t="s">
        <v>141</v>
      </c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  <c r="BA401" s="162"/>
      <c r="BB401" s="162"/>
      <c r="BC401" s="162"/>
      <c r="BD401" s="162"/>
      <c r="BE401" s="162"/>
      <c r="BF401" s="162"/>
      <c r="BG401" s="162"/>
      <c r="BH401" s="162"/>
    </row>
    <row r="402" spans="1:60" outlineLevel="1" x14ac:dyDescent="0.25">
      <c r="A402" s="165"/>
      <c r="B402" s="166"/>
      <c r="C402" s="196" t="s">
        <v>600</v>
      </c>
      <c r="D402" s="170"/>
      <c r="E402" s="171">
        <v>16.8</v>
      </c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2"/>
      <c r="Z402" s="162"/>
      <c r="AA402" s="162"/>
      <c r="AB402" s="162"/>
      <c r="AC402" s="162"/>
      <c r="AD402" s="162"/>
      <c r="AE402" s="162"/>
      <c r="AF402" s="162"/>
      <c r="AG402" s="162" t="s">
        <v>141</v>
      </c>
      <c r="AH402" s="162">
        <v>2</v>
      </c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  <c r="BA402" s="162"/>
      <c r="BB402" s="162"/>
      <c r="BC402" s="162"/>
      <c r="BD402" s="162"/>
      <c r="BE402" s="162"/>
      <c r="BF402" s="162"/>
      <c r="BG402" s="162"/>
      <c r="BH402" s="162"/>
    </row>
    <row r="403" spans="1:60" outlineLevel="1" x14ac:dyDescent="0.25">
      <c r="A403" s="165"/>
      <c r="B403" s="166"/>
      <c r="C403" s="196" t="s">
        <v>601</v>
      </c>
      <c r="D403" s="170"/>
      <c r="E403" s="171">
        <v>-1.4</v>
      </c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2"/>
      <c r="Z403" s="162"/>
      <c r="AA403" s="162"/>
      <c r="AB403" s="162"/>
      <c r="AC403" s="162"/>
      <c r="AD403" s="162"/>
      <c r="AE403" s="162"/>
      <c r="AF403" s="162"/>
      <c r="AG403" s="162" t="s">
        <v>141</v>
      </c>
      <c r="AH403" s="162">
        <v>2</v>
      </c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  <c r="BA403" s="162"/>
      <c r="BB403" s="162"/>
      <c r="BC403" s="162"/>
      <c r="BD403" s="162"/>
      <c r="BE403" s="162"/>
      <c r="BF403" s="162"/>
      <c r="BG403" s="162"/>
      <c r="BH403" s="162"/>
    </row>
    <row r="404" spans="1:60" outlineLevel="1" x14ac:dyDescent="0.25">
      <c r="A404" s="165"/>
      <c r="B404" s="166"/>
      <c r="C404" s="196" t="s">
        <v>602</v>
      </c>
      <c r="D404" s="170"/>
      <c r="E404" s="171">
        <v>1.75</v>
      </c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2"/>
      <c r="Z404" s="162"/>
      <c r="AA404" s="162"/>
      <c r="AB404" s="162"/>
      <c r="AC404" s="162"/>
      <c r="AD404" s="162"/>
      <c r="AE404" s="162"/>
      <c r="AF404" s="162"/>
      <c r="AG404" s="162" t="s">
        <v>141</v>
      </c>
      <c r="AH404" s="162">
        <v>2</v>
      </c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  <c r="BA404" s="162"/>
      <c r="BB404" s="162"/>
      <c r="BC404" s="162"/>
      <c r="BD404" s="162"/>
      <c r="BE404" s="162"/>
      <c r="BF404" s="162"/>
      <c r="BG404" s="162"/>
      <c r="BH404" s="162"/>
    </row>
    <row r="405" spans="1:60" outlineLevel="1" x14ac:dyDescent="0.25">
      <c r="A405" s="165"/>
      <c r="B405" s="166"/>
      <c r="C405" s="195" t="s">
        <v>530</v>
      </c>
      <c r="D405" s="170"/>
      <c r="E405" s="171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2"/>
      <c r="Z405" s="162"/>
      <c r="AA405" s="162"/>
      <c r="AB405" s="162"/>
      <c r="AC405" s="162"/>
      <c r="AD405" s="162"/>
      <c r="AE405" s="162"/>
      <c r="AF405" s="162"/>
      <c r="AG405" s="162" t="s">
        <v>141</v>
      </c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  <c r="BA405" s="162"/>
      <c r="BB405" s="162"/>
      <c r="BC405" s="162"/>
      <c r="BD405" s="162"/>
      <c r="BE405" s="162"/>
      <c r="BF405" s="162"/>
      <c r="BG405" s="162"/>
      <c r="BH405" s="162"/>
    </row>
    <row r="406" spans="1:60" outlineLevel="1" x14ac:dyDescent="0.25">
      <c r="A406" s="165"/>
      <c r="B406" s="166"/>
      <c r="C406" s="193" t="s">
        <v>603</v>
      </c>
      <c r="D406" s="168"/>
      <c r="E406" s="169">
        <v>18.0075</v>
      </c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2"/>
      <c r="Z406" s="162"/>
      <c r="AA406" s="162"/>
      <c r="AB406" s="162"/>
      <c r="AC406" s="162"/>
      <c r="AD406" s="162"/>
      <c r="AE406" s="162"/>
      <c r="AF406" s="162"/>
      <c r="AG406" s="162" t="s">
        <v>141</v>
      </c>
      <c r="AH406" s="162">
        <v>0</v>
      </c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  <c r="BA406" s="162"/>
      <c r="BB406" s="162"/>
      <c r="BC406" s="162"/>
      <c r="BD406" s="162"/>
      <c r="BE406" s="162"/>
      <c r="BF406" s="162"/>
      <c r="BG406" s="162"/>
      <c r="BH406" s="162"/>
    </row>
    <row r="407" spans="1:60" outlineLevel="1" x14ac:dyDescent="0.25">
      <c r="A407" s="185">
        <v>162</v>
      </c>
      <c r="B407" s="186" t="s">
        <v>604</v>
      </c>
      <c r="C407" s="194" t="s">
        <v>605</v>
      </c>
      <c r="D407" s="187" t="s">
        <v>158</v>
      </c>
      <c r="E407" s="188">
        <v>7</v>
      </c>
      <c r="F407" s="189"/>
      <c r="G407" s="190">
        <f>ROUND(E407*F407,2)</f>
        <v>0</v>
      </c>
      <c r="H407" s="167">
        <v>87</v>
      </c>
      <c r="I407" s="167">
        <f>ROUND(E407*H407,2)</f>
        <v>609</v>
      </c>
      <c r="J407" s="167">
        <v>0</v>
      </c>
      <c r="K407" s="167">
        <f>ROUND(E407*J407,2)</f>
        <v>0</v>
      </c>
      <c r="L407" s="167">
        <v>21</v>
      </c>
      <c r="M407" s="167">
        <f>G407*(1+L407/100)</f>
        <v>0</v>
      </c>
      <c r="N407" s="167">
        <v>2.2000000000000001E-4</v>
      </c>
      <c r="O407" s="167">
        <f>ROUND(E407*N407,2)</f>
        <v>0</v>
      </c>
      <c r="P407" s="167">
        <v>0</v>
      </c>
      <c r="Q407" s="167">
        <f>ROUND(E407*P407,2)</f>
        <v>0</v>
      </c>
      <c r="R407" s="167"/>
      <c r="S407" s="167" t="s">
        <v>241</v>
      </c>
      <c r="T407" s="167" t="s">
        <v>224</v>
      </c>
      <c r="U407" s="167">
        <v>0</v>
      </c>
      <c r="V407" s="167">
        <f>ROUND(E407*U407,2)</f>
        <v>0</v>
      </c>
      <c r="W407" s="167"/>
      <c r="X407" s="167" t="s">
        <v>298</v>
      </c>
      <c r="Y407" s="162"/>
      <c r="Z407" s="162"/>
      <c r="AA407" s="162"/>
      <c r="AB407" s="162"/>
      <c r="AC407" s="162"/>
      <c r="AD407" s="162"/>
      <c r="AE407" s="162"/>
      <c r="AF407" s="162"/>
      <c r="AG407" s="162" t="s">
        <v>418</v>
      </c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  <c r="BA407" s="162"/>
      <c r="BB407" s="162"/>
      <c r="BC407" s="162"/>
      <c r="BD407" s="162"/>
      <c r="BE407" s="162"/>
      <c r="BF407" s="162"/>
      <c r="BG407" s="162"/>
      <c r="BH407" s="162"/>
    </row>
    <row r="408" spans="1:60" outlineLevel="1" x14ac:dyDescent="0.25">
      <c r="A408" s="185">
        <v>163</v>
      </c>
      <c r="B408" s="186" t="s">
        <v>606</v>
      </c>
      <c r="C408" s="194" t="s">
        <v>607</v>
      </c>
      <c r="D408" s="187" t="s">
        <v>0</v>
      </c>
      <c r="E408" s="188">
        <v>237.03620000000001</v>
      </c>
      <c r="F408" s="189"/>
      <c r="G408" s="190">
        <f>ROUND(E408*F408,2)</f>
        <v>0</v>
      </c>
      <c r="H408" s="167">
        <v>0</v>
      </c>
      <c r="I408" s="167">
        <f>ROUND(E408*H408,2)</f>
        <v>0</v>
      </c>
      <c r="J408" s="167">
        <v>3.5</v>
      </c>
      <c r="K408" s="167">
        <f>ROUND(E408*J408,2)</f>
        <v>829.63</v>
      </c>
      <c r="L408" s="167">
        <v>21</v>
      </c>
      <c r="M408" s="167">
        <f>G408*(1+L408/100)</f>
        <v>0</v>
      </c>
      <c r="N408" s="167">
        <v>0</v>
      </c>
      <c r="O408" s="167">
        <f>ROUND(E408*N408,2)</f>
        <v>0</v>
      </c>
      <c r="P408" s="167">
        <v>0</v>
      </c>
      <c r="Q408" s="167">
        <f>ROUND(E408*P408,2)</f>
        <v>0</v>
      </c>
      <c r="R408" s="167"/>
      <c r="S408" s="167" t="s">
        <v>137</v>
      </c>
      <c r="T408" s="167" t="s">
        <v>137</v>
      </c>
      <c r="U408" s="167">
        <v>0</v>
      </c>
      <c r="V408" s="167">
        <f>ROUND(E408*U408,2)</f>
        <v>0</v>
      </c>
      <c r="W408" s="167"/>
      <c r="X408" s="167" t="s">
        <v>302</v>
      </c>
      <c r="Y408" s="162"/>
      <c r="Z408" s="162"/>
      <c r="AA408" s="162"/>
      <c r="AB408" s="162"/>
      <c r="AC408" s="162"/>
      <c r="AD408" s="162"/>
      <c r="AE408" s="162"/>
      <c r="AF408" s="162"/>
      <c r="AG408" s="162" t="s">
        <v>303</v>
      </c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  <c r="BA408" s="162"/>
      <c r="BB408" s="162"/>
      <c r="BC408" s="162"/>
      <c r="BD408" s="162"/>
      <c r="BE408" s="162"/>
      <c r="BF408" s="162"/>
      <c r="BG408" s="162"/>
      <c r="BH408" s="162"/>
    </row>
    <row r="409" spans="1:60" x14ac:dyDescent="0.25">
      <c r="A409" s="173" t="s">
        <v>132</v>
      </c>
      <c r="B409" s="174" t="s">
        <v>92</v>
      </c>
      <c r="C409" s="191" t="s">
        <v>93</v>
      </c>
      <c r="D409" s="175"/>
      <c r="E409" s="176"/>
      <c r="F409" s="177"/>
      <c r="G409" s="178">
        <f>SUMIF(AG410:AG424,"&lt;&gt;NOR",G410:G424)</f>
        <v>0</v>
      </c>
      <c r="H409" s="172"/>
      <c r="I409" s="172">
        <f>SUM(I410:I424)</f>
        <v>2640.5299999999997</v>
      </c>
      <c r="J409" s="172"/>
      <c r="K409" s="172">
        <f>SUM(K410:K424)</f>
        <v>8669.0499999999993</v>
      </c>
      <c r="L409" s="172"/>
      <c r="M409" s="172">
        <f>SUM(M410:M424)</f>
        <v>0</v>
      </c>
      <c r="N409" s="172"/>
      <c r="O409" s="172">
        <f>SUM(O410:O424)</f>
        <v>0.01</v>
      </c>
      <c r="P409" s="172"/>
      <c r="Q409" s="172">
        <f>SUM(Q410:Q424)</f>
        <v>0</v>
      </c>
      <c r="R409" s="172"/>
      <c r="S409" s="172"/>
      <c r="T409" s="172"/>
      <c r="U409" s="172"/>
      <c r="V409" s="172">
        <f>SUM(V410:V424)</f>
        <v>17.78</v>
      </c>
      <c r="W409" s="172"/>
      <c r="X409" s="172"/>
      <c r="AG409" t="s">
        <v>133</v>
      </c>
    </row>
    <row r="410" spans="1:60" outlineLevel="1" x14ac:dyDescent="0.25">
      <c r="A410" s="179">
        <v>164</v>
      </c>
      <c r="B410" s="180" t="s">
        <v>608</v>
      </c>
      <c r="C410" s="192" t="s">
        <v>609</v>
      </c>
      <c r="D410" s="181" t="s">
        <v>154</v>
      </c>
      <c r="E410" s="182">
        <v>13.44</v>
      </c>
      <c r="F410" s="183"/>
      <c r="G410" s="184">
        <f>ROUND(E410*F410,2)</f>
        <v>0</v>
      </c>
      <c r="H410" s="167">
        <v>70.86</v>
      </c>
      <c r="I410" s="167">
        <f>ROUND(E410*H410,2)</f>
        <v>952.36</v>
      </c>
      <c r="J410" s="167">
        <v>67.64</v>
      </c>
      <c r="K410" s="167">
        <f>ROUND(E410*J410,2)</f>
        <v>909.08</v>
      </c>
      <c r="L410" s="167">
        <v>21</v>
      </c>
      <c r="M410" s="167">
        <f>G410*(1+L410/100)</f>
        <v>0</v>
      </c>
      <c r="N410" s="167">
        <v>3.6999999999999999E-4</v>
      </c>
      <c r="O410" s="167">
        <f>ROUND(E410*N410,2)</f>
        <v>0</v>
      </c>
      <c r="P410" s="167">
        <v>0</v>
      </c>
      <c r="Q410" s="167">
        <f>ROUND(E410*P410,2)</f>
        <v>0</v>
      </c>
      <c r="R410" s="167"/>
      <c r="S410" s="167" t="s">
        <v>137</v>
      </c>
      <c r="T410" s="167" t="s">
        <v>190</v>
      </c>
      <c r="U410" s="167">
        <v>0.13900000000000001</v>
      </c>
      <c r="V410" s="167">
        <f>ROUND(E410*U410,2)</f>
        <v>1.87</v>
      </c>
      <c r="W410" s="167"/>
      <c r="X410" s="167" t="s">
        <v>138</v>
      </c>
      <c r="Y410" s="162"/>
      <c r="Z410" s="162"/>
      <c r="AA410" s="162"/>
      <c r="AB410" s="162"/>
      <c r="AC410" s="162"/>
      <c r="AD410" s="162"/>
      <c r="AE410" s="162"/>
      <c r="AF410" s="162"/>
      <c r="AG410" s="162" t="s">
        <v>139</v>
      </c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  <c r="BA410" s="162"/>
      <c r="BB410" s="162"/>
      <c r="BC410" s="162"/>
      <c r="BD410" s="162"/>
      <c r="BE410" s="162"/>
      <c r="BF410" s="162"/>
      <c r="BG410" s="162"/>
      <c r="BH410" s="162"/>
    </row>
    <row r="411" spans="1:60" outlineLevel="1" x14ac:dyDescent="0.25">
      <c r="A411" s="165"/>
      <c r="B411" s="166"/>
      <c r="C411" s="193" t="s">
        <v>610</v>
      </c>
      <c r="D411" s="168"/>
      <c r="E411" s="169">
        <v>6.9119999999999999</v>
      </c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2"/>
      <c r="Z411" s="162"/>
      <c r="AA411" s="162"/>
      <c r="AB411" s="162"/>
      <c r="AC411" s="162"/>
      <c r="AD411" s="162"/>
      <c r="AE411" s="162"/>
      <c r="AF411" s="162"/>
      <c r="AG411" s="162" t="s">
        <v>141</v>
      </c>
      <c r="AH411" s="162">
        <v>0</v>
      </c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  <c r="BA411" s="162"/>
      <c r="BB411" s="162"/>
      <c r="BC411" s="162"/>
      <c r="BD411" s="162"/>
      <c r="BE411" s="162"/>
      <c r="BF411" s="162"/>
      <c r="BG411" s="162"/>
      <c r="BH411" s="162"/>
    </row>
    <row r="412" spans="1:60" outlineLevel="1" x14ac:dyDescent="0.25">
      <c r="A412" s="165"/>
      <c r="B412" s="166"/>
      <c r="C412" s="193" t="s">
        <v>611</v>
      </c>
      <c r="D412" s="168"/>
      <c r="E412" s="169">
        <v>4.992</v>
      </c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2"/>
      <c r="Z412" s="162"/>
      <c r="AA412" s="162"/>
      <c r="AB412" s="162"/>
      <c r="AC412" s="162"/>
      <c r="AD412" s="162"/>
      <c r="AE412" s="162"/>
      <c r="AF412" s="162"/>
      <c r="AG412" s="162" t="s">
        <v>141</v>
      </c>
      <c r="AH412" s="162">
        <v>0</v>
      </c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  <c r="BA412" s="162"/>
      <c r="BB412" s="162"/>
      <c r="BC412" s="162"/>
      <c r="BD412" s="162"/>
      <c r="BE412" s="162"/>
      <c r="BF412" s="162"/>
      <c r="BG412" s="162"/>
      <c r="BH412" s="162"/>
    </row>
    <row r="413" spans="1:60" outlineLevel="1" x14ac:dyDescent="0.25">
      <c r="A413" s="165"/>
      <c r="B413" s="166"/>
      <c r="C413" s="193" t="s">
        <v>612</v>
      </c>
      <c r="D413" s="168"/>
      <c r="E413" s="169">
        <v>1.536</v>
      </c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2"/>
      <c r="Z413" s="162"/>
      <c r="AA413" s="162"/>
      <c r="AB413" s="162"/>
      <c r="AC413" s="162"/>
      <c r="AD413" s="162"/>
      <c r="AE413" s="162"/>
      <c r="AF413" s="162"/>
      <c r="AG413" s="162" t="s">
        <v>141</v>
      </c>
      <c r="AH413" s="162">
        <v>0</v>
      </c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  <c r="BA413" s="162"/>
      <c r="BB413" s="162"/>
      <c r="BC413" s="162"/>
      <c r="BD413" s="162"/>
      <c r="BE413" s="162"/>
      <c r="BF413" s="162"/>
      <c r="BG413" s="162"/>
      <c r="BH413" s="162"/>
    </row>
    <row r="414" spans="1:60" outlineLevel="1" x14ac:dyDescent="0.25">
      <c r="A414" s="179">
        <v>165</v>
      </c>
      <c r="B414" s="180" t="s">
        <v>613</v>
      </c>
      <c r="C414" s="192" t="s">
        <v>614</v>
      </c>
      <c r="D414" s="181" t="s">
        <v>158</v>
      </c>
      <c r="E414" s="182">
        <v>30</v>
      </c>
      <c r="F414" s="183"/>
      <c r="G414" s="184">
        <f>ROUND(E414*F414,2)</f>
        <v>0</v>
      </c>
      <c r="H414" s="167">
        <v>15.69</v>
      </c>
      <c r="I414" s="167">
        <f>ROUND(E414*H414,2)</f>
        <v>470.7</v>
      </c>
      <c r="J414" s="167">
        <v>58.91</v>
      </c>
      <c r="K414" s="167">
        <f>ROUND(E414*J414,2)</f>
        <v>1767.3</v>
      </c>
      <c r="L414" s="167">
        <v>21</v>
      </c>
      <c r="M414" s="167">
        <f>G414*(1+L414/100)</f>
        <v>0</v>
      </c>
      <c r="N414" s="167">
        <v>9.0000000000000006E-5</v>
      </c>
      <c r="O414" s="167">
        <f>ROUND(E414*N414,2)</f>
        <v>0</v>
      </c>
      <c r="P414" s="167">
        <v>0</v>
      </c>
      <c r="Q414" s="167">
        <f>ROUND(E414*P414,2)</f>
        <v>0</v>
      </c>
      <c r="R414" s="167"/>
      <c r="S414" s="167" t="s">
        <v>137</v>
      </c>
      <c r="T414" s="167" t="s">
        <v>224</v>
      </c>
      <c r="U414" s="167">
        <v>0.11600000000000001</v>
      </c>
      <c r="V414" s="167">
        <f>ROUND(E414*U414,2)</f>
        <v>3.48</v>
      </c>
      <c r="W414" s="167"/>
      <c r="X414" s="167" t="s">
        <v>138</v>
      </c>
      <c r="Y414" s="162"/>
      <c r="Z414" s="162"/>
      <c r="AA414" s="162"/>
      <c r="AB414" s="162"/>
      <c r="AC414" s="162"/>
      <c r="AD414" s="162"/>
      <c r="AE414" s="162"/>
      <c r="AF414" s="162"/>
      <c r="AG414" s="162" t="s">
        <v>139</v>
      </c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  <c r="BA414" s="162"/>
      <c r="BB414" s="162"/>
      <c r="BC414" s="162"/>
      <c r="BD414" s="162"/>
      <c r="BE414" s="162"/>
      <c r="BF414" s="162"/>
      <c r="BG414" s="162"/>
      <c r="BH414" s="162"/>
    </row>
    <row r="415" spans="1:60" outlineLevel="1" x14ac:dyDescent="0.25">
      <c r="A415" s="165"/>
      <c r="B415" s="166"/>
      <c r="C415" s="193" t="s">
        <v>615</v>
      </c>
      <c r="D415" s="168"/>
      <c r="E415" s="169">
        <v>30</v>
      </c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2"/>
      <c r="Z415" s="162"/>
      <c r="AA415" s="162"/>
      <c r="AB415" s="162"/>
      <c r="AC415" s="162"/>
      <c r="AD415" s="162"/>
      <c r="AE415" s="162"/>
      <c r="AF415" s="162"/>
      <c r="AG415" s="162" t="s">
        <v>141</v>
      </c>
      <c r="AH415" s="162">
        <v>0</v>
      </c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  <c r="BA415" s="162"/>
      <c r="BB415" s="162"/>
      <c r="BC415" s="162"/>
      <c r="BD415" s="162"/>
      <c r="BE415" s="162"/>
      <c r="BF415" s="162"/>
      <c r="BG415" s="162"/>
      <c r="BH415" s="162"/>
    </row>
    <row r="416" spans="1:60" ht="20.399999999999999" outlineLevel="1" x14ac:dyDescent="0.25">
      <c r="A416" s="179">
        <v>166</v>
      </c>
      <c r="B416" s="180" t="s">
        <v>616</v>
      </c>
      <c r="C416" s="192" t="s">
        <v>617</v>
      </c>
      <c r="D416" s="181" t="s">
        <v>154</v>
      </c>
      <c r="E416" s="182">
        <v>15.6</v>
      </c>
      <c r="F416" s="183"/>
      <c r="G416" s="184">
        <f>ROUND(E416*F416,2)</f>
        <v>0</v>
      </c>
      <c r="H416" s="167">
        <v>51.37</v>
      </c>
      <c r="I416" s="167">
        <f>ROUND(E416*H416,2)</f>
        <v>801.37</v>
      </c>
      <c r="J416" s="167">
        <v>274.63</v>
      </c>
      <c r="K416" s="167">
        <f>ROUND(E416*J416,2)</f>
        <v>4284.2299999999996</v>
      </c>
      <c r="L416" s="167">
        <v>21</v>
      </c>
      <c r="M416" s="167">
        <f>G416*(1+L416/100)</f>
        <v>0</v>
      </c>
      <c r="N416" s="167">
        <v>3.6999999999999999E-4</v>
      </c>
      <c r="O416" s="167">
        <f>ROUND(E416*N416,2)</f>
        <v>0.01</v>
      </c>
      <c r="P416" s="167">
        <v>0</v>
      </c>
      <c r="Q416" s="167">
        <f>ROUND(E416*P416,2)</f>
        <v>0</v>
      </c>
      <c r="R416" s="167"/>
      <c r="S416" s="167" t="s">
        <v>137</v>
      </c>
      <c r="T416" s="167" t="s">
        <v>137</v>
      </c>
      <c r="U416" s="167">
        <v>0.56599999999999995</v>
      </c>
      <c r="V416" s="167">
        <f>ROUND(E416*U416,2)</f>
        <v>8.83</v>
      </c>
      <c r="W416" s="167"/>
      <c r="X416" s="167" t="s">
        <v>138</v>
      </c>
      <c r="Y416" s="162"/>
      <c r="Z416" s="162"/>
      <c r="AA416" s="162"/>
      <c r="AB416" s="162"/>
      <c r="AC416" s="162"/>
      <c r="AD416" s="162"/>
      <c r="AE416" s="162"/>
      <c r="AF416" s="162"/>
      <c r="AG416" s="162" t="s">
        <v>139</v>
      </c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  <c r="BA416" s="162"/>
      <c r="BB416" s="162"/>
      <c r="BC416" s="162"/>
      <c r="BD416" s="162"/>
      <c r="BE416" s="162"/>
      <c r="BF416" s="162"/>
      <c r="BG416" s="162"/>
      <c r="BH416" s="162"/>
    </row>
    <row r="417" spans="1:60" outlineLevel="1" x14ac:dyDescent="0.25">
      <c r="A417" s="165"/>
      <c r="B417" s="166"/>
      <c r="C417" s="193" t="s">
        <v>618</v>
      </c>
      <c r="D417" s="168"/>
      <c r="E417" s="169">
        <v>2.4</v>
      </c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2"/>
      <c r="Z417" s="162"/>
      <c r="AA417" s="162"/>
      <c r="AB417" s="162"/>
      <c r="AC417" s="162"/>
      <c r="AD417" s="162"/>
      <c r="AE417" s="162"/>
      <c r="AF417" s="162"/>
      <c r="AG417" s="162" t="s">
        <v>141</v>
      </c>
      <c r="AH417" s="162">
        <v>0</v>
      </c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  <c r="BA417" s="162"/>
      <c r="BB417" s="162"/>
      <c r="BC417" s="162"/>
      <c r="BD417" s="162"/>
      <c r="BE417" s="162"/>
      <c r="BF417" s="162"/>
      <c r="BG417" s="162"/>
      <c r="BH417" s="162"/>
    </row>
    <row r="418" spans="1:60" outlineLevel="1" x14ac:dyDescent="0.25">
      <c r="A418" s="165"/>
      <c r="B418" s="166"/>
      <c r="C418" s="193" t="s">
        <v>619</v>
      </c>
      <c r="D418" s="168"/>
      <c r="E418" s="169">
        <v>9.6</v>
      </c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2"/>
      <c r="Z418" s="162"/>
      <c r="AA418" s="162"/>
      <c r="AB418" s="162"/>
      <c r="AC418" s="162"/>
      <c r="AD418" s="162"/>
      <c r="AE418" s="162"/>
      <c r="AF418" s="162"/>
      <c r="AG418" s="162" t="s">
        <v>141</v>
      </c>
      <c r="AH418" s="162">
        <v>0</v>
      </c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  <c r="BA418" s="162"/>
      <c r="BB418" s="162"/>
      <c r="BC418" s="162"/>
      <c r="BD418" s="162"/>
      <c r="BE418" s="162"/>
      <c r="BF418" s="162"/>
      <c r="BG418" s="162"/>
      <c r="BH418" s="162"/>
    </row>
    <row r="419" spans="1:60" outlineLevel="1" x14ac:dyDescent="0.25">
      <c r="A419" s="165"/>
      <c r="B419" s="166"/>
      <c r="C419" s="193" t="s">
        <v>620</v>
      </c>
      <c r="D419" s="168"/>
      <c r="E419" s="169">
        <v>3.6</v>
      </c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2"/>
      <c r="Z419" s="162"/>
      <c r="AA419" s="162"/>
      <c r="AB419" s="162"/>
      <c r="AC419" s="162"/>
      <c r="AD419" s="162"/>
      <c r="AE419" s="162"/>
      <c r="AF419" s="162"/>
      <c r="AG419" s="162" t="s">
        <v>141</v>
      </c>
      <c r="AH419" s="162">
        <v>0</v>
      </c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  <c r="BA419" s="162"/>
      <c r="BB419" s="162"/>
      <c r="BC419" s="162"/>
      <c r="BD419" s="162"/>
      <c r="BE419" s="162"/>
      <c r="BF419" s="162"/>
      <c r="BG419" s="162"/>
      <c r="BH419" s="162"/>
    </row>
    <row r="420" spans="1:60" outlineLevel="1" x14ac:dyDescent="0.25">
      <c r="A420" s="179">
        <v>167</v>
      </c>
      <c r="B420" s="180" t="s">
        <v>621</v>
      </c>
      <c r="C420" s="192" t="s">
        <v>622</v>
      </c>
      <c r="D420" s="181" t="s">
        <v>154</v>
      </c>
      <c r="E420" s="182">
        <v>8.7249999999999996</v>
      </c>
      <c r="F420" s="183"/>
      <c r="G420" s="184">
        <f>ROUND(E420*F420,2)</f>
        <v>0</v>
      </c>
      <c r="H420" s="167">
        <v>47.69</v>
      </c>
      <c r="I420" s="167">
        <f>ROUND(E420*H420,2)</f>
        <v>416.1</v>
      </c>
      <c r="J420" s="167">
        <v>195.81</v>
      </c>
      <c r="K420" s="167">
        <f>ROUND(E420*J420,2)</f>
        <v>1708.44</v>
      </c>
      <c r="L420" s="167">
        <v>21</v>
      </c>
      <c r="M420" s="167">
        <f>G420*(1+L420/100)</f>
        <v>0</v>
      </c>
      <c r="N420" s="167">
        <v>3.6000000000000002E-4</v>
      </c>
      <c r="O420" s="167">
        <f>ROUND(E420*N420,2)</f>
        <v>0</v>
      </c>
      <c r="P420" s="167">
        <v>0</v>
      </c>
      <c r="Q420" s="167">
        <f>ROUND(E420*P420,2)</f>
        <v>0</v>
      </c>
      <c r="R420" s="167"/>
      <c r="S420" s="167" t="s">
        <v>241</v>
      </c>
      <c r="T420" s="167" t="s">
        <v>224</v>
      </c>
      <c r="U420" s="167">
        <v>0.41299999999999998</v>
      </c>
      <c r="V420" s="167">
        <f>ROUND(E420*U420,2)</f>
        <v>3.6</v>
      </c>
      <c r="W420" s="167"/>
      <c r="X420" s="167" t="s">
        <v>138</v>
      </c>
      <c r="Y420" s="162"/>
      <c r="Z420" s="162"/>
      <c r="AA420" s="162"/>
      <c r="AB420" s="162"/>
      <c r="AC420" s="162"/>
      <c r="AD420" s="162"/>
      <c r="AE420" s="162"/>
      <c r="AF420" s="162"/>
      <c r="AG420" s="162" t="s">
        <v>139</v>
      </c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  <c r="BA420" s="162"/>
      <c r="BB420" s="162"/>
      <c r="BC420" s="162"/>
      <c r="BD420" s="162"/>
      <c r="BE420" s="162"/>
      <c r="BF420" s="162"/>
      <c r="BG420" s="162"/>
      <c r="BH420" s="162"/>
    </row>
    <row r="421" spans="1:60" outlineLevel="1" x14ac:dyDescent="0.25">
      <c r="A421" s="165"/>
      <c r="B421" s="166"/>
      <c r="C421" s="193" t="s">
        <v>623</v>
      </c>
      <c r="D421" s="168"/>
      <c r="E421" s="169">
        <v>1.2</v>
      </c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2"/>
      <c r="Z421" s="162"/>
      <c r="AA421" s="162"/>
      <c r="AB421" s="162"/>
      <c r="AC421" s="162"/>
      <c r="AD421" s="162"/>
      <c r="AE421" s="162"/>
      <c r="AF421" s="162"/>
      <c r="AG421" s="162" t="s">
        <v>141</v>
      </c>
      <c r="AH421" s="162">
        <v>0</v>
      </c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  <c r="BA421" s="162"/>
      <c r="BB421" s="162"/>
      <c r="BC421" s="162"/>
      <c r="BD421" s="162"/>
      <c r="BE421" s="162"/>
      <c r="BF421" s="162"/>
      <c r="BG421" s="162"/>
      <c r="BH421" s="162"/>
    </row>
    <row r="422" spans="1:60" outlineLevel="1" x14ac:dyDescent="0.25">
      <c r="A422" s="165"/>
      <c r="B422" s="166"/>
      <c r="C422" s="193" t="s">
        <v>624</v>
      </c>
      <c r="D422" s="168"/>
      <c r="E422" s="169">
        <v>3.75</v>
      </c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2"/>
      <c r="Z422" s="162"/>
      <c r="AA422" s="162"/>
      <c r="AB422" s="162"/>
      <c r="AC422" s="162"/>
      <c r="AD422" s="162"/>
      <c r="AE422" s="162"/>
      <c r="AF422" s="162"/>
      <c r="AG422" s="162" t="s">
        <v>141</v>
      </c>
      <c r="AH422" s="162">
        <v>0</v>
      </c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  <c r="BA422" s="162"/>
      <c r="BB422" s="162"/>
      <c r="BC422" s="162"/>
      <c r="BD422" s="162"/>
      <c r="BE422" s="162"/>
      <c r="BF422" s="162"/>
      <c r="BG422" s="162"/>
      <c r="BH422" s="162"/>
    </row>
    <row r="423" spans="1:60" outlineLevel="1" x14ac:dyDescent="0.25">
      <c r="A423" s="165"/>
      <c r="B423" s="166"/>
      <c r="C423" s="193" t="s">
        <v>625</v>
      </c>
      <c r="D423" s="168"/>
      <c r="E423" s="169">
        <v>1.2250000000000001</v>
      </c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2"/>
      <c r="Z423" s="162"/>
      <c r="AA423" s="162"/>
      <c r="AB423" s="162"/>
      <c r="AC423" s="162"/>
      <c r="AD423" s="162"/>
      <c r="AE423" s="162"/>
      <c r="AF423" s="162"/>
      <c r="AG423" s="162" t="s">
        <v>141</v>
      </c>
      <c r="AH423" s="162">
        <v>0</v>
      </c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  <c r="BA423" s="162"/>
      <c r="BB423" s="162"/>
      <c r="BC423" s="162"/>
      <c r="BD423" s="162"/>
      <c r="BE423" s="162"/>
      <c r="BF423" s="162"/>
      <c r="BG423" s="162"/>
      <c r="BH423" s="162"/>
    </row>
    <row r="424" spans="1:60" outlineLevel="1" x14ac:dyDescent="0.25">
      <c r="A424" s="165"/>
      <c r="B424" s="166"/>
      <c r="C424" s="193" t="s">
        <v>626</v>
      </c>
      <c r="D424" s="168"/>
      <c r="E424" s="169">
        <v>2.5499999999999998</v>
      </c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2"/>
      <c r="Z424" s="162"/>
      <c r="AA424" s="162"/>
      <c r="AB424" s="162"/>
      <c r="AC424" s="162"/>
      <c r="AD424" s="162"/>
      <c r="AE424" s="162"/>
      <c r="AF424" s="162"/>
      <c r="AG424" s="162" t="s">
        <v>141</v>
      </c>
      <c r="AH424" s="162">
        <v>0</v>
      </c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  <c r="BA424" s="162"/>
      <c r="BB424" s="162"/>
      <c r="BC424" s="162"/>
      <c r="BD424" s="162"/>
      <c r="BE424" s="162"/>
      <c r="BF424" s="162"/>
      <c r="BG424" s="162"/>
      <c r="BH424" s="162"/>
    </row>
    <row r="425" spans="1:60" x14ac:dyDescent="0.25">
      <c r="A425" s="173" t="s">
        <v>132</v>
      </c>
      <c r="B425" s="174" t="s">
        <v>94</v>
      </c>
      <c r="C425" s="191" t="s">
        <v>95</v>
      </c>
      <c r="D425" s="175"/>
      <c r="E425" s="176"/>
      <c r="F425" s="177"/>
      <c r="G425" s="178">
        <f>SUMIF(AG426:AG468,"&lt;&gt;NOR",G426:G468)</f>
        <v>0</v>
      </c>
      <c r="H425" s="172"/>
      <c r="I425" s="172">
        <f>SUM(I426:I468)</f>
        <v>1840.6200000000001</v>
      </c>
      <c r="J425" s="172"/>
      <c r="K425" s="172">
        <f>SUM(K426:K468)</f>
        <v>24630.26</v>
      </c>
      <c r="L425" s="172"/>
      <c r="M425" s="172">
        <f>SUM(M426:M468)</f>
        <v>0</v>
      </c>
      <c r="N425" s="172"/>
      <c r="O425" s="172">
        <f>SUM(O426:O468)</f>
        <v>7.0000000000000007E-2</v>
      </c>
      <c r="P425" s="172"/>
      <c r="Q425" s="172">
        <f>SUM(Q426:Q468)</f>
        <v>0</v>
      </c>
      <c r="R425" s="172"/>
      <c r="S425" s="172"/>
      <c r="T425" s="172"/>
      <c r="U425" s="172"/>
      <c r="V425" s="172">
        <f>SUM(V426:V468)</f>
        <v>50.389999999999993</v>
      </c>
      <c r="W425" s="172"/>
      <c r="X425" s="172"/>
      <c r="AG425" t="s">
        <v>133</v>
      </c>
    </row>
    <row r="426" spans="1:60" outlineLevel="1" x14ac:dyDescent="0.25">
      <c r="A426" s="179">
        <v>168</v>
      </c>
      <c r="B426" s="180" t="s">
        <v>627</v>
      </c>
      <c r="C426" s="192" t="s">
        <v>628</v>
      </c>
      <c r="D426" s="181" t="s">
        <v>154</v>
      </c>
      <c r="E426" s="182">
        <v>273.89999999999998</v>
      </c>
      <c r="F426" s="183"/>
      <c r="G426" s="184">
        <f>ROUND(E426*F426,2)</f>
        <v>0</v>
      </c>
      <c r="H426" s="167">
        <v>0.1</v>
      </c>
      <c r="I426" s="167">
        <f>ROUND(E426*H426,2)</f>
        <v>27.39</v>
      </c>
      <c r="J426" s="167">
        <v>34</v>
      </c>
      <c r="K426" s="167">
        <f>ROUND(E426*J426,2)</f>
        <v>9312.6</v>
      </c>
      <c r="L426" s="167">
        <v>21</v>
      </c>
      <c r="M426" s="167">
        <f>G426*(1+L426/100)</f>
        <v>0</v>
      </c>
      <c r="N426" s="167">
        <v>0</v>
      </c>
      <c r="O426" s="167">
        <f>ROUND(E426*N426,2)</f>
        <v>0</v>
      </c>
      <c r="P426" s="167">
        <v>0</v>
      </c>
      <c r="Q426" s="167">
        <f>ROUND(E426*P426,2)</f>
        <v>0</v>
      </c>
      <c r="R426" s="167"/>
      <c r="S426" s="167" t="s">
        <v>137</v>
      </c>
      <c r="T426" s="167" t="s">
        <v>137</v>
      </c>
      <c r="U426" s="167">
        <v>6.9709999999999994E-2</v>
      </c>
      <c r="V426" s="167">
        <f>ROUND(E426*U426,2)</f>
        <v>19.09</v>
      </c>
      <c r="W426" s="167"/>
      <c r="X426" s="167" t="s">
        <v>138</v>
      </c>
      <c r="Y426" s="162"/>
      <c r="Z426" s="162"/>
      <c r="AA426" s="162"/>
      <c r="AB426" s="162"/>
      <c r="AC426" s="162"/>
      <c r="AD426" s="162"/>
      <c r="AE426" s="162"/>
      <c r="AF426" s="162"/>
      <c r="AG426" s="162" t="s">
        <v>139</v>
      </c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162"/>
      <c r="AZ426" s="162"/>
      <c r="BA426" s="162"/>
      <c r="BB426" s="162"/>
      <c r="BC426" s="162"/>
      <c r="BD426" s="162"/>
      <c r="BE426" s="162"/>
      <c r="BF426" s="162"/>
      <c r="BG426" s="162"/>
      <c r="BH426" s="162"/>
    </row>
    <row r="427" spans="1:60" outlineLevel="1" x14ac:dyDescent="0.25">
      <c r="A427" s="165"/>
      <c r="B427" s="166"/>
      <c r="C427" s="193" t="s">
        <v>629</v>
      </c>
      <c r="D427" s="168"/>
      <c r="E427" s="169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2"/>
      <c r="Z427" s="162"/>
      <c r="AA427" s="162"/>
      <c r="AB427" s="162"/>
      <c r="AC427" s="162"/>
      <c r="AD427" s="162"/>
      <c r="AE427" s="162"/>
      <c r="AF427" s="162"/>
      <c r="AG427" s="162" t="s">
        <v>141</v>
      </c>
      <c r="AH427" s="162">
        <v>0</v>
      </c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  <c r="BA427" s="162"/>
      <c r="BB427" s="162"/>
      <c r="BC427" s="162"/>
      <c r="BD427" s="162"/>
      <c r="BE427" s="162"/>
      <c r="BF427" s="162"/>
      <c r="BG427" s="162"/>
      <c r="BH427" s="162"/>
    </row>
    <row r="428" spans="1:60" outlineLevel="1" x14ac:dyDescent="0.25">
      <c r="A428" s="165"/>
      <c r="B428" s="166"/>
      <c r="C428" s="193" t="s">
        <v>203</v>
      </c>
      <c r="D428" s="168"/>
      <c r="E428" s="169">
        <v>17.28</v>
      </c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2"/>
      <c r="Z428" s="162"/>
      <c r="AA428" s="162"/>
      <c r="AB428" s="162"/>
      <c r="AC428" s="162"/>
      <c r="AD428" s="162"/>
      <c r="AE428" s="162"/>
      <c r="AF428" s="162"/>
      <c r="AG428" s="162" t="s">
        <v>141</v>
      </c>
      <c r="AH428" s="162">
        <v>0</v>
      </c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  <c r="BA428" s="162"/>
      <c r="BB428" s="162"/>
      <c r="BC428" s="162"/>
      <c r="BD428" s="162"/>
      <c r="BE428" s="162"/>
      <c r="BF428" s="162"/>
      <c r="BG428" s="162"/>
      <c r="BH428" s="162"/>
    </row>
    <row r="429" spans="1:60" outlineLevel="1" x14ac:dyDescent="0.25">
      <c r="A429" s="165"/>
      <c r="B429" s="166"/>
      <c r="C429" s="193" t="s">
        <v>205</v>
      </c>
      <c r="D429" s="168"/>
      <c r="E429" s="169">
        <v>37.26</v>
      </c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2"/>
      <c r="Z429" s="162"/>
      <c r="AA429" s="162"/>
      <c r="AB429" s="162"/>
      <c r="AC429" s="162"/>
      <c r="AD429" s="162"/>
      <c r="AE429" s="162"/>
      <c r="AF429" s="162"/>
      <c r="AG429" s="162" t="s">
        <v>141</v>
      </c>
      <c r="AH429" s="162">
        <v>0</v>
      </c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162"/>
      <c r="AZ429" s="162"/>
      <c r="BA429" s="162"/>
      <c r="BB429" s="162"/>
      <c r="BC429" s="162"/>
      <c r="BD429" s="162"/>
      <c r="BE429" s="162"/>
      <c r="BF429" s="162"/>
      <c r="BG429" s="162"/>
      <c r="BH429" s="162"/>
    </row>
    <row r="430" spans="1:60" outlineLevel="1" x14ac:dyDescent="0.25">
      <c r="A430" s="165"/>
      <c r="B430" s="166"/>
      <c r="C430" s="193" t="s">
        <v>210</v>
      </c>
      <c r="D430" s="168"/>
      <c r="E430" s="169">
        <v>45.36</v>
      </c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2"/>
      <c r="Z430" s="162"/>
      <c r="AA430" s="162"/>
      <c r="AB430" s="162"/>
      <c r="AC430" s="162"/>
      <c r="AD430" s="162"/>
      <c r="AE430" s="162"/>
      <c r="AF430" s="162"/>
      <c r="AG430" s="162" t="s">
        <v>141</v>
      </c>
      <c r="AH430" s="162">
        <v>0</v>
      </c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162"/>
      <c r="AZ430" s="162"/>
      <c r="BA430" s="162"/>
      <c r="BB430" s="162"/>
      <c r="BC430" s="162"/>
      <c r="BD430" s="162"/>
      <c r="BE430" s="162"/>
      <c r="BF430" s="162"/>
      <c r="BG430" s="162"/>
      <c r="BH430" s="162"/>
    </row>
    <row r="431" spans="1:60" outlineLevel="1" x14ac:dyDescent="0.25">
      <c r="A431" s="165"/>
      <c r="B431" s="166"/>
      <c r="C431" s="193" t="s">
        <v>213</v>
      </c>
      <c r="D431" s="168"/>
      <c r="E431" s="169">
        <v>48.6</v>
      </c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2"/>
      <c r="Z431" s="162"/>
      <c r="AA431" s="162"/>
      <c r="AB431" s="162"/>
      <c r="AC431" s="162"/>
      <c r="AD431" s="162"/>
      <c r="AE431" s="162"/>
      <c r="AF431" s="162"/>
      <c r="AG431" s="162" t="s">
        <v>141</v>
      </c>
      <c r="AH431" s="162">
        <v>0</v>
      </c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162"/>
      <c r="AZ431" s="162"/>
      <c r="BA431" s="162"/>
      <c r="BB431" s="162"/>
      <c r="BC431" s="162"/>
      <c r="BD431" s="162"/>
      <c r="BE431" s="162"/>
      <c r="BF431" s="162"/>
      <c r="BG431" s="162"/>
      <c r="BH431" s="162"/>
    </row>
    <row r="432" spans="1:60" outlineLevel="1" x14ac:dyDescent="0.25">
      <c r="A432" s="165"/>
      <c r="B432" s="166"/>
      <c r="C432" s="193" t="s">
        <v>215</v>
      </c>
      <c r="D432" s="168"/>
      <c r="E432" s="169">
        <v>14.58</v>
      </c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2"/>
      <c r="Z432" s="162"/>
      <c r="AA432" s="162"/>
      <c r="AB432" s="162"/>
      <c r="AC432" s="162"/>
      <c r="AD432" s="162"/>
      <c r="AE432" s="162"/>
      <c r="AF432" s="162"/>
      <c r="AG432" s="162" t="s">
        <v>141</v>
      </c>
      <c r="AH432" s="162">
        <v>0</v>
      </c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162"/>
      <c r="AZ432" s="162"/>
      <c r="BA432" s="162"/>
      <c r="BB432" s="162"/>
      <c r="BC432" s="162"/>
      <c r="BD432" s="162"/>
      <c r="BE432" s="162"/>
      <c r="BF432" s="162"/>
      <c r="BG432" s="162"/>
      <c r="BH432" s="162"/>
    </row>
    <row r="433" spans="1:60" outlineLevel="1" x14ac:dyDescent="0.25">
      <c r="A433" s="165"/>
      <c r="B433" s="166"/>
      <c r="C433" s="193" t="s">
        <v>630</v>
      </c>
      <c r="D433" s="168"/>
      <c r="E433" s="169">
        <v>10.08</v>
      </c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2"/>
      <c r="Z433" s="162"/>
      <c r="AA433" s="162"/>
      <c r="AB433" s="162"/>
      <c r="AC433" s="162"/>
      <c r="AD433" s="162"/>
      <c r="AE433" s="162"/>
      <c r="AF433" s="162"/>
      <c r="AG433" s="162" t="s">
        <v>141</v>
      </c>
      <c r="AH433" s="162">
        <v>0</v>
      </c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162"/>
      <c r="AZ433" s="162"/>
      <c r="BA433" s="162"/>
      <c r="BB433" s="162"/>
      <c r="BC433" s="162"/>
      <c r="BD433" s="162"/>
      <c r="BE433" s="162"/>
      <c r="BF433" s="162"/>
      <c r="BG433" s="162"/>
      <c r="BH433" s="162"/>
    </row>
    <row r="434" spans="1:60" outlineLevel="1" x14ac:dyDescent="0.25">
      <c r="A434" s="165"/>
      <c r="B434" s="166"/>
      <c r="C434" s="193" t="s">
        <v>220</v>
      </c>
      <c r="D434" s="168"/>
      <c r="E434" s="169">
        <v>42.66</v>
      </c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2"/>
      <c r="Z434" s="162"/>
      <c r="AA434" s="162"/>
      <c r="AB434" s="162"/>
      <c r="AC434" s="162"/>
      <c r="AD434" s="162"/>
      <c r="AE434" s="162"/>
      <c r="AF434" s="162"/>
      <c r="AG434" s="162" t="s">
        <v>141</v>
      </c>
      <c r="AH434" s="162">
        <v>0</v>
      </c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162"/>
      <c r="AZ434" s="162"/>
      <c r="BA434" s="162"/>
      <c r="BB434" s="162"/>
      <c r="BC434" s="162"/>
      <c r="BD434" s="162"/>
      <c r="BE434" s="162"/>
      <c r="BF434" s="162"/>
      <c r="BG434" s="162"/>
      <c r="BH434" s="162"/>
    </row>
    <row r="435" spans="1:60" outlineLevel="1" x14ac:dyDescent="0.25">
      <c r="A435" s="165"/>
      <c r="B435" s="166"/>
      <c r="C435" s="193" t="s">
        <v>631</v>
      </c>
      <c r="D435" s="168"/>
      <c r="E435" s="169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2"/>
      <c r="Z435" s="162"/>
      <c r="AA435" s="162"/>
      <c r="AB435" s="162"/>
      <c r="AC435" s="162"/>
      <c r="AD435" s="162"/>
      <c r="AE435" s="162"/>
      <c r="AF435" s="162"/>
      <c r="AG435" s="162" t="s">
        <v>141</v>
      </c>
      <c r="AH435" s="162">
        <v>0</v>
      </c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162"/>
      <c r="AZ435" s="162"/>
      <c r="BA435" s="162"/>
      <c r="BB435" s="162"/>
      <c r="BC435" s="162"/>
      <c r="BD435" s="162"/>
      <c r="BE435" s="162"/>
      <c r="BF435" s="162"/>
      <c r="BG435" s="162"/>
      <c r="BH435" s="162"/>
    </row>
    <row r="436" spans="1:60" outlineLevel="1" x14ac:dyDescent="0.25">
      <c r="A436" s="165"/>
      <c r="B436" s="166"/>
      <c r="C436" s="193" t="s">
        <v>197</v>
      </c>
      <c r="D436" s="168"/>
      <c r="E436" s="169">
        <v>20.16</v>
      </c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2"/>
      <c r="Z436" s="162"/>
      <c r="AA436" s="162"/>
      <c r="AB436" s="162"/>
      <c r="AC436" s="162"/>
      <c r="AD436" s="162"/>
      <c r="AE436" s="162"/>
      <c r="AF436" s="162"/>
      <c r="AG436" s="162" t="s">
        <v>141</v>
      </c>
      <c r="AH436" s="162">
        <v>0</v>
      </c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  <c r="BA436" s="162"/>
      <c r="BB436" s="162"/>
      <c r="BC436" s="162"/>
      <c r="BD436" s="162"/>
      <c r="BE436" s="162"/>
      <c r="BF436" s="162"/>
      <c r="BG436" s="162"/>
      <c r="BH436" s="162"/>
    </row>
    <row r="437" spans="1:60" outlineLevel="1" x14ac:dyDescent="0.25">
      <c r="A437" s="165"/>
      <c r="B437" s="166"/>
      <c r="C437" s="193" t="s">
        <v>198</v>
      </c>
      <c r="D437" s="168"/>
      <c r="E437" s="169">
        <v>17.28</v>
      </c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2"/>
      <c r="Z437" s="162"/>
      <c r="AA437" s="162"/>
      <c r="AB437" s="162"/>
      <c r="AC437" s="162"/>
      <c r="AD437" s="162"/>
      <c r="AE437" s="162"/>
      <c r="AF437" s="162"/>
      <c r="AG437" s="162" t="s">
        <v>141</v>
      </c>
      <c r="AH437" s="162">
        <v>0</v>
      </c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162"/>
      <c r="AZ437" s="162"/>
      <c r="BA437" s="162"/>
      <c r="BB437" s="162"/>
      <c r="BC437" s="162"/>
      <c r="BD437" s="162"/>
      <c r="BE437" s="162"/>
      <c r="BF437" s="162"/>
      <c r="BG437" s="162"/>
      <c r="BH437" s="162"/>
    </row>
    <row r="438" spans="1:60" outlineLevel="1" x14ac:dyDescent="0.25">
      <c r="A438" s="165"/>
      <c r="B438" s="166"/>
      <c r="C438" s="193" t="s">
        <v>199</v>
      </c>
      <c r="D438" s="168"/>
      <c r="E438" s="169">
        <v>14.7</v>
      </c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2"/>
      <c r="Z438" s="162"/>
      <c r="AA438" s="162"/>
      <c r="AB438" s="162"/>
      <c r="AC438" s="162"/>
      <c r="AD438" s="162"/>
      <c r="AE438" s="162"/>
      <c r="AF438" s="162"/>
      <c r="AG438" s="162" t="s">
        <v>141</v>
      </c>
      <c r="AH438" s="162">
        <v>0</v>
      </c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162"/>
      <c r="AZ438" s="162"/>
      <c r="BA438" s="162"/>
      <c r="BB438" s="162"/>
      <c r="BC438" s="162"/>
      <c r="BD438" s="162"/>
      <c r="BE438" s="162"/>
      <c r="BF438" s="162"/>
      <c r="BG438" s="162"/>
      <c r="BH438" s="162"/>
    </row>
    <row r="439" spans="1:60" outlineLevel="1" x14ac:dyDescent="0.25">
      <c r="A439" s="165"/>
      <c r="B439" s="166"/>
      <c r="C439" s="193" t="s">
        <v>200</v>
      </c>
      <c r="D439" s="168"/>
      <c r="E439" s="169">
        <v>1.62</v>
      </c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2"/>
      <c r="Z439" s="162"/>
      <c r="AA439" s="162"/>
      <c r="AB439" s="162"/>
      <c r="AC439" s="162"/>
      <c r="AD439" s="162"/>
      <c r="AE439" s="162"/>
      <c r="AF439" s="162"/>
      <c r="AG439" s="162" t="s">
        <v>141</v>
      </c>
      <c r="AH439" s="162">
        <v>0</v>
      </c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162"/>
      <c r="AZ439" s="162"/>
      <c r="BA439" s="162"/>
      <c r="BB439" s="162"/>
      <c r="BC439" s="162"/>
      <c r="BD439" s="162"/>
      <c r="BE439" s="162"/>
      <c r="BF439" s="162"/>
      <c r="BG439" s="162"/>
      <c r="BH439" s="162"/>
    </row>
    <row r="440" spans="1:60" outlineLevel="1" x14ac:dyDescent="0.25">
      <c r="A440" s="165"/>
      <c r="B440" s="166"/>
      <c r="C440" s="193" t="s">
        <v>167</v>
      </c>
      <c r="D440" s="168"/>
      <c r="E440" s="169">
        <v>4.32</v>
      </c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2"/>
      <c r="Z440" s="162"/>
      <c r="AA440" s="162"/>
      <c r="AB440" s="162"/>
      <c r="AC440" s="162"/>
      <c r="AD440" s="162"/>
      <c r="AE440" s="162"/>
      <c r="AF440" s="162"/>
      <c r="AG440" s="162" t="s">
        <v>141</v>
      </c>
      <c r="AH440" s="162">
        <v>0</v>
      </c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162"/>
      <c r="AZ440" s="162"/>
      <c r="BA440" s="162"/>
      <c r="BB440" s="162"/>
      <c r="BC440" s="162"/>
      <c r="BD440" s="162"/>
      <c r="BE440" s="162"/>
      <c r="BF440" s="162"/>
      <c r="BG440" s="162"/>
      <c r="BH440" s="162"/>
    </row>
    <row r="441" spans="1:60" outlineLevel="1" x14ac:dyDescent="0.25">
      <c r="A441" s="179">
        <v>169</v>
      </c>
      <c r="B441" s="180" t="s">
        <v>632</v>
      </c>
      <c r="C441" s="192" t="s">
        <v>633</v>
      </c>
      <c r="D441" s="181" t="s">
        <v>154</v>
      </c>
      <c r="E441" s="182">
        <v>14.22</v>
      </c>
      <c r="F441" s="183"/>
      <c r="G441" s="184">
        <f>ROUND(E441*F441,2)</f>
        <v>0</v>
      </c>
      <c r="H441" s="167">
        <v>4.68</v>
      </c>
      <c r="I441" s="167">
        <f>ROUND(E441*H441,2)</f>
        <v>66.55</v>
      </c>
      <c r="J441" s="167">
        <v>16.420000000000002</v>
      </c>
      <c r="K441" s="167">
        <f>ROUND(E441*J441,2)</f>
        <v>233.49</v>
      </c>
      <c r="L441" s="167">
        <v>21</v>
      </c>
      <c r="M441" s="167">
        <f>G441*(1+L441/100)</f>
        <v>0</v>
      </c>
      <c r="N441" s="167">
        <v>6.9999999999999994E-5</v>
      </c>
      <c r="O441" s="167">
        <f>ROUND(E441*N441,2)</f>
        <v>0</v>
      </c>
      <c r="P441" s="167">
        <v>0</v>
      </c>
      <c r="Q441" s="167">
        <f>ROUND(E441*P441,2)</f>
        <v>0</v>
      </c>
      <c r="R441" s="167"/>
      <c r="S441" s="167" t="s">
        <v>137</v>
      </c>
      <c r="T441" s="167" t="s">
        <v>137</v>
      </c>
      <c r="U441" s="167">
        <v>3.2480000000000002E-2</v>
      </c>
      <c r="V441" s="167">
        <f>ROUND(E441*U441,2)</f>
        <v>0.46</v>
      </c>
      <c r="W441" s="167"/>
      <c r="X441" s="167" t="s">
        <v>138</v>
      </c>
      <c r="Y441" s="162"/>
      <c r="Z441" s="162"/>
      <c r="AA441" s="162"/>
      <c r="AB441" s="162"/>
      <c r="AC441" s="162"/>
      <c r="AD441" s="162"/>
      <c r="AE441" s="162"/>
      <c r="AF441" s="162"/>
      <c r="AG441" s="162" t="s">
        <v>139</v>
      </c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162"/>
      <c r="AZ441" s="162"/>
      <c r="BA441" s="162"/>
      <c r="BB441" s="162"/>
      <c r="BC441" s="162"/>
      <c r="BD441" s="162"/>
      <c r="BE441" s="162"/>
      <c r="BF441" s="162"/>
      <c r="BG441" s="162"/>
      <c r="BH441" s="162"/>
    </row>
    <row r="442" spans="1:60" outlineLevel="1" x14ac:dyDescent="0.25">
      <c r="A442" s="165"/>
      <c r="B442" s="166"/>
      <c r="C442" s="193" t="s">
        <v>314</v>
      </c>
      <c r="D442" s="168"/>
      <c r="E442" s="169">
        <v>2.52</v>
      </c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2"/>
      <c r="Z442" s="162"/>
      <c r="AA442" s="162"/>
      <c r="AB442" s="162"/>
      <c r="AC442" s="162"/>
      <c r="AD442" s="162"/>
      <c r="AE442" s="162"/>
      <c r="AF442" s="162"/>
      <c r="AG442" s="162" t="s">
        <v>141</v>
      </c>
      <c r="AH442" s="162">
        <v>0</v>
      </c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162"/>
      <c r="AZ442" s="162"/>
      <c r="BA442" s="162"/>
      <c r="BB442" s="162"/>
      <c r="BC442" s="162"/>
      <c r="BD442" s="162"/>
      <c r="BE442" s="162"/>
      <c r="BF442" s="162"/>
      <c r="BG442" s="162"/>
      <c r="BH442" s="162"/>
    </row>
    <row r="443" spans="1:60" outlineLevel="1" x14ac:dyDescent="0.25">
      <c r="A443" s="165"/>
      <c r="B443" s="166"/>
      <c r="C443" s="193" t="s">
        <v>250</v>
      </c>
      <c r="D443" s="168"/>
      <c r="E443" s="169">
        <v>11.7</v>
      </c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2"/>
      <c r="Z443" s="162"/>
      <c r="AA443" s="162"/>
      <c r="AB443" s="162"/>
      <c r="AC443" s="162"/>
      <c r="AD443" s="162"/>
      <c r="AE443" s="162"/>
      <c r="AF443" s="162"/>
      <c r="AG443" s="162" t="s">
        <v>141</v>
      </c>
      <c r="AH443" s="162">
        <v>0</v>
      </c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162"/>
      <c r="AZ443" s="162"/>
      <c r="BA443" s="162"/>
      <c r="BB443" s="162"/>
      <c r="BC443" s="162"/>
      <c r="BD443" s="162"/>
      <c r="BE443" s="162"/>
      <c r="BF443" s="162"/>
      <c r="BG443" s="162"/>
      <c r="BH443" s="162"/>
    </row>
    <row r="444" spans="1:60" outlineLevel="1" x14ac:dyDescent="0.25">
      <c r="A444" s="179">
        <v>170</v>
      </c>
      <c r="B444" s="180" t="s">
        <v>634</v>
      </c>
      <c r="C444" s="192" t="s">
        <v>635</v>
      </c>
      <c r="D444" s="181" t="s">
        <v>154</v>
      </c>
      <c r="E444" s="182">
        <v>292.98</v>
      </c>
      <c r="F444" s="183"/>
      <c r="G444" s="184">
        <f>ROUND(E444*F444,2)</f>
        <v>0</v>
      </c>
      <c r="H444" s="167">
        <v>3.61</v>
      </c>
      <c r="I444" s="167">
        <f>ROUND(E444*H444,2)</f>
        <v>1057.6600000000001</v>
      </c>
      <c r="J444" s="167">
        <v>49.79</v>
      </c>
      <c r="K444" s="167">
        <f>ROUND(E444*J444,2)</f>
        <v>14587.47</v>
      </c>
      <c r="L444" s="167">
        <v>21</v>
      </c>
      <c r="M444" s="167">
        <f>G444*(1+L444/100)</f>
        <v>0</v>
      </c>
      <c r="N444" s="167">
        <v>1.3999999999999999E-4</v>
      </c>
      <c r="O444" s="167">
        <f>ROUND(E444*N444,2)</f>
        <v>0.04</v>
      </c>
      <c r="P444" s="167">
        <v>0</v>
      </c>
      <c r="Q444" s="167">
        <f>ROUND(E444*P444,2)</f>
        <v>0</v>
      </c>
      <c r="R444" s="167"/>
      <c r="S444" s="167" t="s">
        <v>137</v>
      </c>
      <c r="T444" s="167" t="s">
        <v>224</v>
      </c>
      <c r="U444" s="167">
        <v>0.10191</v>
      </c>
      <c r="V444" s="167">
        <f>ROUND(E444*U444,2)</f>
        <v>29.86</v>
      </c>
      <c r="W444" s="167"/>
      <c r="X444" s="167" t="s">
        <v>138</v>
      </c>
      <c r="Y444" s="162"/>
      <c r="Z444" s="162"/>
      <c r="AA444" s="162"/>
      <c r="AB444" s="162"/>
      <c r="AC444" s="162"/>
      <c r="AD444" s="162"/>
      <c r="AE444" s="162"/>
      <c r="AF444" s="162"/>
      <c r="AG444" s="162" t="s">
        <v>139</v>
      </c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162"/>
      <c r="AZ444" s="162"/>
      <c r="BA444" s="162"/>
      <c r="BB444" s="162"/>
      <c r="BC444" s="162"/>
      <c r="BD444" s="162"/>
      <c r="BE444" s="162"/>
      <c r="BF444" s="162"/>
      <c r="BG444" s="162"/>
      <c r="BH444" s="162"/>
    </row>
    <row r="445" spans="1:60" outlineLevel="1" x14ac:dyDescent="0.25">
      <c r="A445" s="165"/>
      <c r="B445" s="166"/>
      <c r="C445" s="193" t="s">
        <v>629</v>
      </c>
      <c r="D445" s="168"/>
      <c r="E445" s="169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2"/>
      <c r="Z445" s="162"/>
      <c r="AA445" s="162"/>
      <c r="AB445" s="162"/>
      <c r="AC445" s="162"/>
      <c r="AD445" s="162"/>
      <c r="AE445" s="162"/>
      <c r="AF445" s="162"/>
      <c r="AG445" s="162" t="s">
        <v>141</v>
      </c>
      <c r="AH445" s="162">
        <v>0</v>
      </c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162"/>
      <c r="AZ445" s="162"/>
      <c r="BA445" s="162"/>
      <c r="BB445" s="162"/>
      <c r="BC445" s="162"/>
      <c r="BD445" s="162"/>
      <c r="BE445" s="162"/>
      <c r="BF445" s="162"/>
      <c r="BG445" s="162"/>
      <c r="BH445" s="162"/>
    </row>
    <row r="446" spans="1:60" outlineLevel="1" x14ac:dyDescent="0.25">
      <c r="A446" s="165"/>
      <c r="B446" s="166"/>
      <c r="C446" s="193" t="s">
        <v>636</v>
      </c>
      <c r="D446" s="168"/>
      <c r="E446" s="169">
        <v>22.14</v>
      </c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2"/>
      <c r="Z446" s="162"/>
      <c r="AA446" s="162"/>
      <c r="AB446" s="162"/>
      <c r="AC446" s="162"/>
      <c r="AD446" s="162"/>
      <c r="AE446" s="162"/>
      <c r="AF446" s="162"/>
      <c r="AG446" s="162" t="s">
        <v>141</v>
      </c>
      <c r="AH446" s="162">
        <v>0</v>
      </c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162"/>
      <c r="AZ446" s="162"/>
      <c r="BA446" s="162"/>
      <c r="BB446" s="162"/>
      <c r="BC446" s="162"/>
      <c r="BD446" s="162"/>
      <c r="BE446" s="162"/>
      <c r="BF446" s="162"/>
      <c r="BG446" s="162"/>
      <c r="BH446" s="162"/>
    </row>
    <row r="447" spans="1:60" outlineLevel="1" x14ac:dyDescent="0.25">
      <c r="A447" s="165"/>
      <c r="B447" s="166"/>
      <c r="C447" s="193" t="s">
        <v>205</v>
      </c>
      <c r="D447" s="168"/>
      <c r="E447" s="169">
        <v>37.26</v>
      </c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2"/>
      <c r="Z447" s="162"/>
      <c r="AA447" s="162"/>
      <c r="AB447" s="162"/>
      <c r="AC447" s="162"/>
      <c r="AD447" s="162"/>
      <c r="AE447" s="162"/>
      <c r="AF447" s="162"/>
      <c r="AG447" s="162" t="s">
        <v>141</v>
      </c>
      <c r="AH447" s="162">
        <v>0</v>
      </c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162"/>
      <c r="AZ447" s="162"/>
      <c r="BA447" s="162"/>
      <c r="BB447" s="162"/>
      <c r="BC447" s="162"/>
      <c r="BD447" s="162"/>
      <c r="BE447" s="162"/>
      <c r="BF447" s="162"/>
      <c r="BG447" s="162"/>
      <c r="BH447" s="162"/>
    </row>
    <row r="448" spans="1:60" outlineLevel="1" x14ac:dyDescent="0.25">
      <c r="A448" s="165"/>
      <c r="B448" s="166"/>
      <c r="C448" s="193" t="s">
        <v>210</v>
      </c>
      <c r="D448" s="168"/>
      <c r="E448" s="169">
        <v>45.36</v>
      </c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2"/>
      <c r="Z448" s="162"/>
      <c r="AA448" s="162"/>
      <c r="AB448" s="162"/>
      <c r="AC448" s="162"/>
      <c r="AD448" s="162"/>
      <c r="AE448" s="162"/>
      <c r="AF448" s="162"/>
      <c r="AG448" s="162" t="s">
        <v>141</v>
      </c>
      <c r="AH448" s="162">
        <v>0</v>
      </c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162"/>
      <c r="AZ448" s="162"/>
      <c r="BA448" s="162"/>
      <c r="BB448" s="162"/>
      <c r="BC448" s="162"/>
      <c r="BD448" s="162"/>
      <c r="BE448" s="162"/>
      <c r="BF448" s="162"/>
      <c r="BG448" s="162"/>
      <c r="BH448" s="162"/>
    </row>
    <row r="449" spans="1:60" outlineLevel="1" x14ac:dyDescent="0.25">
      <c r="A449" s="165"/>
      <c r="B449" s="166"/>
      <c r="C449" s="193" t="s">
        <v>213</v>
      </c>
      <c r="D449" s="168"/>
      <c r="E449" s="169">
        <v>48.6</v>
      </c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2"/>
      <c r="Z449" s="162"/>
      <c r="AA449" s="162"/>
      <c r="AB449" s="162"/>
      <c r="AC449" s="162"/>
      <c r="AD449" s="162"/>
      <c r="AE449" s="162"/>
      <c r="AF449" s="162"/>
      <c r="AG449" s="162" t="s">
        <v>141</v>
      </c>
      <c r="AH449" s="162">
        <v>0</v>
      </c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162"/>
      <c r="AZ449" s="162"/>
      <c r="BA449" s="162"/>
      <c r="BB449" s="162"/>
      <c r="BC449" s="162"/>
      <c r="BD449" s="162"/>
      <c r="BE449" s="162"/>
      <c r="BF449" s="162"/>
      <c r="BG449" s="162"/>
      <c r="BH449" s="162"/>
    </row>
    <row r="450" spans="1:60" outlineLevel="1" x14ac:dyDescent="0.25">
      <c r="A450" s="165"/>
      <c r="B450" s="166"/>
      <c r="C450" s="193" t="s">
        <v>215</v>
      </c>
      <c r="D450" s="168"/>
      <c r="E450" s="169">
        <v>14.58</v>
      </c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2"/>
      <c r="Z450" s="162"/>
      <c r="AA450" s="162"/>
      <c r="AB450" s="162"/>
      <c r="AC450" s="162"/>
      <c r="AD450" s="162"/>
      <c r="AE450" s="162"/>
      <c r="AF450" s="162"/>
      <c r="AG450" s="162" t="s">
        <v>141</v>
      </c>
      <c r="AH450" s="162">
        <v>0</v>
      </c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162"/>
      <c r="AZ450" s="162"/>
      <c r="BA450" s="162"/>
      <c r="BB450" s="162"/>
      <c r="BC450" s="162"/>
      <c r="BD450" s="162"/>
      <c r="BE450" s="162"/>
      <c r="BF450" s="162"/>
      <c r="BG450" s="162"/>
      <c r="BH450" s="162"/>
    </row>
    <row r="451" spans="1:60" outlineLevel="1" x14ac:dyDescent="0.25">
      <c r="A451" s="165"/>
      <c r="B451" s="166"/>
      <c r="C451" s="193" t="s">
        <v>630</v>
      </c>
      <c r="D451" s="168"/>
      <c r="E451" s="169">
        <v>10.08</v>
      </c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2"/>
      <c r="Z451" s="162"/>
      <c r="AA451" s="162"/>
      <c r="AB451" s="162"/>
      <c r="AC451" s="162"/>
      <c r="AD451" s="162"/>
      <c r="AE451" s="162"/>
      <c r="AF451" s="162"/>
      <c r="AG451" s="162" t="s">
        <v>141</v>
      </c>
      <c r="AH451" s="162">
        <v>0</v>
      </c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162"/>
      <c r="AZ451" s="162"/>
      <c r="BA451" s="162"/>
      <c r="BB451" s="162"/>
      <c r="BC451" s="162"/>
      <c r="BD451" s="162"/>
      <c r="BE451" s="162"/>
      <c r="BF451" s="162"/>
      <c r="BG451" s="162"/>
      <c r="BH451" s="162"/>
    </row>
    <row r="452" spans="1:60" outlineLevel="1" x14ac:dyDescent="0.25">
      <c r="A452" s="165"/>
      <c r="B452" s="166"/>
      <c r="C452" s="193" t="s">
        <v>220</v>
      </c>
      <c r="D452" s="168"/>
      <c r="E452" s="169">
        <v>42.66</v>
      </c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2"/>
      <c r="Z452" s="162"/>
      <c r="AA452" s="162"/>
      <c r="AB452" s="162"/>
      <c r="AC452" s="162"/>
      <c r="AD452" s="162"/>
      <c r="AE452" s="162"/>
      <c r="AF452" s="162"/>
      <c r="AG452" s="162" t="s">
        <v>141</v>
      </c>
      <c r="AH452" s="162">
        <v>0</v>
      </c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162"/>
      <c r="AZ452" s="162"/>
      <c r="BA452" s="162"/>
      <c r="BB452" s="162"/>
      <c r="BC452" s="162"/>
      <c r="BD452" s="162"/>
      <c r="BE452" s="162"/>
      <c r="BF452" s="162"/>
      <c r="BG452" s="162"/>
      <c r="BH452" s="162"/>
    </row>
    <row r="453" spans="1:60" outlineLevel="1" x14ac:dyDescent="0.25">
      <c r="A453" s="165"/>
      <c r="B453" s="166"/>
      <c r="C453" s="193" t="s">
        <v>631</v>
      </c>
      <c r="D453" s="168"/>
      <c r="E453" s="169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2"/>
      <c r="Z453" s="162"/>
      <c r="AA453" s="162"/>
      <c r="AB453" s="162"/>
      <c r="AC453" s="162"/>
      <c r="AD453" s="162"/>
      <c r="AE453" s="162"/>
      <c r="AF453" s="162"/>
      <c r="AG453" s="162" t="s">
        <v>141</v>
      </c>
      <c r="AH453" s="162">
        <v>0</v>
      </c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162"/>
      <c r="AZ453" s="162"/>
      <c r="BA453" s="162"/>
      <c r="BB453" s="162"/>
      <c r="BC453" s="162"/>
      <c r="BD453" s="162"/>
      <c r="BE453" s="162"/>
      <c r="BF453" s="162"/>
      <c r="BG453" s="162"/>
      <c r="BH453" s="162"/>
    </row>
    <row r="454" spans="1:60" outlineLevel="1" x14ac:dyDescent="0.25">
      <c r="A454" s="165"/>
      <c r="B454" s="166"/>
      <c r="C454" s="193" t="s">
        <v>197</v>
      </c>
      <c r="D454" s="168"/>
      <c r="E454" s="169">
        <v>20.16</v>
      </c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2"/>
      <c r="Z454" s="162"/>
      <c r="AA454" s="162"/>
      <c r="AB454" s="162"/>
      <c r="AC454" s="162"/>
      <c r="AD454" s="162"/>
      <c r="AE454" s="162"/>
      <c r="AF454" s="162"/>
      <c r="AG454" s="162" t="s">
        <v>141</v>
      </c>
      <c r="AH454" s="162">
        <v>0</v>
      </c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162"/>
      <c r="AZ454" s="162"/>
      <c r="BA454" s="162"/>
      <c r="BB454" s="162"/>
      <c r="BC454" s="162"/>
      <c r="BD454" s="162"/>
      <c r="BE454" s="162"/>
      <c r="BF454" s="162"/>
      <c r="BG454" s="162"/>
      <c r="BH454" s="162"/>
    </row>
    <row r="455" spans="1:60" outlineLevel="1" x14ac:dyDescent="0.25">
      <c r="A455" s="165"/>
      <c r="B455" s="166"/>
      <c r="C455" s="193" t="s">
        <v>198</v>
      </c>
      <c r="D455" s="168"/>
      <c r="E455" s="169">
        <v>17.28</v>
      </c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2"/>
      <c r="Z455" s="162"/>
      <c r="AA455" s="162"/>
      <c r="AB455" s="162"/>
      <c r="AC455" s="162"/>
      <c r="AD455" s="162"/>
      <c r="AE455" s="162"/>
      <c r="AF455" s="162"/>
      <c r="AG455" s="162" t="s">
        <v>141</v>
      </c>
      <c r="AH455" s="162">
        <v>0</v>
      </c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162"/>
      <c r="AZ455" s="162"/>
      <c r="BA455" s="162"/>
      <c r="BB455" s="162"/>
      <c r="BC455" s="162"/>
      <c r="BD455" s="162"/>
      <c r="BE455" s="162"/>
      <c r="BF455" s="162"/>
      <c r="BG455" s="162"/>
      <c r="BH455" s="162"/>
    </row>
    <row r="456" spans="1:60" outlineLevel="1" x14ac:dyDescent="0.25">
      <c r="A456" s="165"/>
      <c r="B456" s="166"/>
      <c r="C456" s="193" t="s">
        <v>199</v>
      </c>
      <c r="D456" s="168"/>
      <c r="E456" s="169">
        <v>14.7</v>
      </c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2"/>
      <c r="Z456" s="162"/>
      <c r="AA456" s="162"/>
      <c r="AB456" s="162"/>
      <c r="AC456" s="162"/>
      <c r="AD456" s="162"/>
      <c r="AE456" s="162"/>
      <c r="AF456" s="162"/>
      <c r="AG456" s="162" t="s">
        <v>141</v>
      </c>
      <c r="AH456" s="162">
        <v>0</v>
      </c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  <c r="BA456" s="162"/>
      <c r="BB456" s="162"/>
      <c r="BC456" s="162"/>
      <c r="BD456" s="162"/>
      <c r="BE456" s="162"/>
      <c r="BF456" s="162"/>
      <c r="BG456" s="162"/>
      <c r="BH456" s="162"/>
    </row>
    <row r="457" spans="1:60" outlineLevel="1" x14ac:dyDescent="0.25">
      <c r="A457" s="165"/>
      <c r="B457" s="166"/>
      <c r="C457" s="193" t="s">
        <v>200</v>
      </c>
      <c r="D457" s="168"/>
      <c r="E457" s="169">
        <v>1.62</v>
      </c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2"/>
      <c r="Z457" s="162"/>
      <c r="AA457" s="162"/>
      <c r="AB457" s="162"/>
      <c r="AC457" s="162"/>
      <c r="AD457" s="162"/>
      <c r="AE457" s="162"/>
      <c r="AF457" s="162"/>
      <c r="AG457" s="162" t="s">
        <v>141</v>
      </c>
      <c r="AH457" s="162">
        <v>0</v>
      </c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  <c r="BA457" s="162"/>
      <c r="BB457" s="162"/>
      <c r="BC457" s="162"/>
      <c r="BD457" s="162"/>
      <c r="BE457" s="162"/>
      <c r="BF457" s="162"/>
      <c r="BG457" s="162"/>
      <c r="BH457" s="162"/>
    </row>
    <row r="458" spans="1:60" outlineLevel="1" x14ac:dyDescent="0.25">
      <c r="A458" s="165"/>
      <c r="B458" s="166"/>
      <c r="C458" s="193" t="s">
        <v>167</v>
      </c>
      <c r="D458" s="168"/>
      <c r="E458" s="169">
        <v>4.32</v>
      </c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2"/>
      <c r="Z458" s="162"/>
      <c r="AA458" s="162"/>
      <c r="AB458" s="162"/>
      <c r="AC458" s="162"/>
      <c r="AD458" s="162"/>
      <c r="AE458" s="162"/>
      <c r="AF458" s="162"/>
      <c r="AG458" s="162" t="s">
        <v>141</v>
      </c>
      <c r="AH458" s="162">
        <v>0</v>
      </c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  <c r="BA458" s="162"/>
      <c r="BB458" s="162"/>
      <c r="BC458" s="162"/>
      <c r="BD458" s="162"/>
      <c r="BE458" s="162"/>
      <c r="BF458" s="162"/>
      <c r="BG458" s="162"/>
      <c r="BH458" s="162"/>
    </row>
    <row r="459" spans="1:60" outlineLevel="1" x14ac:dyDescent="0.25">
      <c r="A459" s="165"/>
      <c r="B459" s="166"/>
      <c r="C459" s="193" t="s">
        <v>166</v>
      </c>
      <c r="D459" s="168"/>
      <c r="E459" s="169">
        <v>2.52</v>
      </c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2"/>
      <c r="Z459" s="162"/>
      <c r="AA459" s="162"/>
      <c r="AB459" s="162"/>
      <c r="AC459" s="162"/>
      <c r="AD459" s="162"/>
      <c r="AE459" s="162"/>
      <c r="AF459" s="162"/>
      <c r="AG459" s="162" t="s">
        <v>141</v>
      </c>
      <c r="AH459" s="162">
        <v>0</v>
      </c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  <c r="BA459" s="162"/>
      <c r="BB459" s="162"/>
      <c r="BC459" s="162"/>
      <c r="BD459" s="162"/>
      <c r="BE459" s="162"/>
      <c r="BF459" s="162"/>
      <c r="BG459" s="162"/>
      <c r="BH459" s="162"/>
    </row>
    <row r="460" spans="1:60" outlineLevel="1" x14ac:dyDescent="0.25">
      <c r="A460" s="165"/>
      <c r="B460" s="166"/>
      <c r="C460" s="193" t="s">
        <v>250</v>
      </c>
      <c r="D460" s="168"/>
      <c r="E460" s="169">
        <v>11.7</v>
      </c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2"/>
      <c r="Z460" s="162"/>
      <c r="AA460" s="162"/>
      <c r="AB460" s="162"/>
      <c r="AC460" s="162"/>
      <c r="AD460" s="162"/>
      <c r="AE460" s="162"/>
      <c r="AF460" s="162"/>
      <c r="AG460" s="162" t="s">
        <v>141</v>
      </c>
      <c r="AH460" s="162">
        <v>0</v>
      </c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162"/>
      <c r="AZ460" s="162"/>
      <c r="BA460" s="162"/>
      <c r="BB460" s="162"/>
      <c r="BC460" s="162"/>
      <c r="BD460" s="162"/>
      <c r="BE460" s="162"/>
      <c r="BF460" s="162"/>
      <c r="BG460" s="162"/>
      <c r="BH460" s="162"/>
    </row>
    <row r="461" spans="1:60" outlineLevel="1" x14ac:dyDescent="0.25">
      <c r="A461" s="179">
        <v>171</v>
      </c>
      <c r="B461" s="180" t="s">
        <v>637</v>
      </c>
      <c r="C461" s="192" t="s">
        <v>638</v>
      </c>
      <c r="D461" s="181" t="s">
        <v>154</v>
      </c>
      <c r="E461" s="182">
        <v>72.3</v>
      </c>
      <c r="F461" s="183"/>
      <c r="G461" s="184">
        <f>ROUND(E461*F461,2)</f>
        <v>0</v>
      </c>
      <c r="H461" s="167">
        <v>9.5299999999999994</v>
      </c>
      <c r="I461" s="167">
        <f>ROUND(E461*H461,2)</f>
        <v>689.02</v>
      </c>
      <c r="J461" s="167">
        <v>6.87</v>
      </c>
      <c r="K461" s="167">
        <f>ROUND(E461*J461,2)</f>
        <v>496.7</v>
      </c>
      <c r="L461" s="167">
        <v>21</v>
      </c>
      <c r="M461" s="167">
        <f>G461*(1+L461/100)</f>
        <v>0</v>
      </c>
      <c r="N461" s="167">
        <v>3.5E-4</v>
      </c>
      <c r="O461" s="167">
        <f>ROUND(E461*N461,2)</f>
        <v>0.03</v>
      </c>
      <c r="P461" s="167">
        <v>0</v>
      </c>
      <c r="Q461" s="167">
        <f>ROUND(E461*P461,2)</f>
        <v>0</v>
      </c>
      <c r="R461" s="167"/>
      <c r="S461" s="167" t="s">
        <v>137</v>
      </c>
      <c r="T461" s="167" t="s">
        <v>224</v>
      </c>
      <c r="U461" s="167">
        <v>1.35E-2</v>
      </c>
      <c r="V461" s="167">
        <f>ROUND(E461*U461,2)</f>
        <v>0.98</v>
      </c>
      <c r="W461" s="167"/>
      <c r="X461" s="167" t="s">
        <v>138</v>
      </c>
      <c r="Y461" s="162"/>
      <c r="Z461" s="162"/>
      <c r="AA461" s="162"/>
      <c r="AB461" s="162"/>
      <c r="AC461" s="162"/>
      <c r="AD461" s="162"/>
      <c r="AE461" s="162"/>
      <c r="AF461" s="162"/>
      <c r="AG461" s="162" t="s">
        <v>139</v>
      </c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162"/>
      <c r="AZ461" s="162"/>
      <c r="BA461" s="162"/>
      <c r="BB461" s="162"/>
      <c r="BC461" s="162"/>
      <c r="BD461" s="162"/>
      <c r="BE461" s="162"/>
      <c r="BF461" s="162"/>
      <c r="BG461" s="162"/>
      <c r="BH461" s="162"/>
    </row>
    <row r="462" spans="1:60" outlineLevel="1" x14ac:dyDescent="0.25">
      <c r="A462" s="165"/>
      <c r="B462" s="166"/>
      <c r="C462" s="193" t="s">
        <v>197</v>
      </c>
      <c r="D462" s="168"/>
      <c r="E462" s="169">
        <v>20.16</v>
      </c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2"/>
      <c r="Z462" s="162"/>
      <c r="AA462" s="162"/>
      <c r="AB462" s="162"/>
      <c r="AC462" s="162"/>
      <c r="AD462" s="162"/>
      <c r="AE462" s="162"/>
      <c r="AF462" s="162"/>
      <c r="AG462" s="162" t="s">
        <v>141</v>
      </c>
      <c r="AH462" s="162">
        <v>0</v>
      </c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  <c r="BA462" s="162"/>
      <c r="BB462" s="162"/>
      <c r="BC462" s="162"/>
      <c r="BD462" s="162"/>
      <c r="BE462" s="162"/>
      <c r="BF462" s="162"/>
      <c r="BG462" s="162"/>
      <c r="BH462" s="162"/>
    </row>
    <row r="463" spans="1:60" outlineLevel="1" x14ac:dyDescent="0.25">
      <c r="A463" s="165"/>
      <c r="B463" s="166"/>
      <c r="C463" s="193" t="s">
        <v>198</v>
      </c>
      <c r="D463" s="168"/>
      <c r="E463" s="169">
        <v>17.28</v>
      </c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2"/>
      <c r="Z463" s="162"/>
      <c r="AA463" s="162"/>
      <c r="AB463" s="162"/>
      <c r="AC463" s="162"/>
      <c r="AD463" s="162"/>
      <c r="AE463" s="162"/>
      <c r="AF463" s="162"/>
      <c r="AG463" s="162" t="s">
        <v>141</v>
      </c>
      <c r="AH463" s="162">
        <v>0</v>
      </c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  <c r="BA463" s="162"/>
      <c r="BB463" s="162"/>
      <c r="BC463" s="162"/>
      <c r="BD463" s="162"/>
      <c r="BE463" s="162"/>
      <c r="BF463" s="162"/>
      <c r="BG463" s="162"/>
      <c r="BH463" s="162"/>
    </row>
    <row r="464" spans="1:60" outlineLevel="1" x14ac:dyDescent="0.25">
      <c r="A464" s="165"/>
      <c r="B464" s="166"/>
      <c r="C464" s="193" t="s">
        <v>199</v>
      </c>
      <c r="D464" s="168"/>
      <c r="E464" s="169">
        <v>14.7</v>
      </c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2"/>
      <c r="Z464" s="162"/>
      <c r="AA464" s="162"/>
      <c r="AB464" s="162"/>
      <c r="AC464" s="162"/>
      <c r="AD464" s="162"/>
      <c r="AE464" s="162"/>
      <c r="AF464" s="162"/>
      <c r="AG464" s="162" t="s">
        <v>141</v>
      </c>
      <c r="AH464" s="162">
        <v>0</v>
      </c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162"/>
      <c r="AZ464" s="162"/>
      <c r="BA464" s="162"/>
      <c r="BB464" s="162"/>
      <c r="BC464" s="162"/>
      <c r="BD464" s="162"/>
      <c r="BE464" s="162"/>
      <c r="BF464" s="162"/>
      <c r="BG464" s="162"/>
      <c r="BH464" s="162"/>
    </row>
    <row r="465" spans="1:60" outlineLevel="1" x14ac:dyDescent="0.25">
      <c r="A465" s="165"/>
      <c r="B465" s="166"/>
      <c r="C465" s="193" t="s">
        <v>200</v>
      </c>
      <c r="D465" s="168"/>
      <c r="E465" s="169">
        <v>1.62</v>
      </c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2"/>
      <c r="Z465" s="162"/>
      <c r="AA465" s="162"/>
      <c r="AB465" s="162"/>
      <c r="AC465" s="162"/>
      <c r="AD465" s="162"/>
      <c r="AE465" s="162"/>
      <c r="AF465" s="162"/>
      <c r="AG465" s="162" t="s">
        <v>141</v>
      </c>
      <c r="AH465" s="162">
        <v>0</v>
      </c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2"/>
      <c r="AX465" s="162"/>
      <c r="AY465" s="162"/>
      <c r="AZ465" s="162"/>
      <c r="BA465" s="162"/>
      <c r="BB465" s="162"/>
      <c r="BC465" s="162"/>
      <c r="BD465" s="162"/>
      <c r="BE465" s="162"/>
      <c r="BF465" s="162"/>
      <c r="BG465" s="162"/>
      <c r="BH465" s="162"/>
    </row>
    <row r="466" spans="1:60" outlineLevel="1" x14ac:dyDescent="0.25">
      <c r="A466" s="165"/>
      <c r="B466" s="166"/>
      <c r="C466" s="193" t="s">
        <v>167</v>
      </c>
      <c r="D466" s="168"/>
      <c r="E466" s="169">
        <v>4.32</v>
      </c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  <c r="W466" s="167"/>
      <c r="X466" s="167"/>
      <c r="Y466" s="162"/>
      <c r="Z466" s="162"/>
      <c r="AA466" s="162"/>
      <c r="AB466" s="162"/>
      <c r="AC466" s="162"/>
      <c r="AD466" s="162"/>
      <c r="AE466" s="162"/>
      <c r="AF466" s="162"/>
      <c r="AG466" s="162" t="s">
        <v>141</v>
      </c>
      <c r="AH466" s="162">
        <v>0</v>
      </c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162"/>
      <c r="AZ466" s="162"/>
      <c r="BA466" s="162"/>
      <c r="BB466" s="162"/>
      <c r="BC466" s="162"/>
      <c r="BD466" s="162"/>
      <c r="BE466" s="162"/>
      <c r="BF466" s="162"/>
      <c r="BG466" s="162"/>
      <c r="BH466" s="162"/>
    </row>
    <row r="467" spans="1:60" outlineLevel="1" x14ac:dyDescent="0.25">
      <c r="A467" s="165"/>
      <c r="B467" s="166"/>
      <c r="C467" s="193" t="s">
        <v>166</v>
      </c>
      <c r="D467" s="168"/>
      <c r="E467" s="169">
        <v>2.52</v>
      </c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2"/>
      <c r="Z467" s="162"/>
      <c r="AA467" s="162"/>
      <c r="AB467" s="162"/>
      <c r="AC467" s="162"/>
      <c r="AD467" s="162"/>
      <c r="AE467" s="162"/>
      <c r="AF467" s="162"/>
      <c r="AG467" s="162" t="s">
        <v>141</v>
      </c>
      <c r="AH467" s="162">
        <v>0</v>
      </c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2"/>
      <c r="AX467" s="162"/>
      <c r="AY467" s="162"/>
      <c r="AZ467" s="162"/>
      <c r="BA467" s="162"/>
      <c r="BB467" s="162"/>
      <c r="BC467" s="162"/>
      <c r="BD467" s="162"/>
      <c r="BE467" s="162"/>
      <c r="BF467" s="162"/>
      <c r="BG467" s="162"/>
      <c r="BH467" s="162"/>
    </row>
    <row r="468" spans="1:60" outlineLevel="1" x14ac:dyDescent="0.25">
      <c r="A468" s="165"/>
      <c r="B468" s="166"/>
      <c r="C468" s="193" t="s">
        <v>250</v>
      </c>
      <c r="D468" s="168"/>
      <c r="E468" s="169">
        <v>11.7</v>
      </c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2"/>
      <c r="Z468" s="162"/>
      <c r="AA468" s="162"/>
      <c r="AB468" s="162"/>
      <c r="AC468" s="162"/>
      <c r="AD468" s="162"/>
      <c r="AE468" s="162"/>
      <c r="AF468" s="162"/>
      <c r="AG468" s="162" t="s">
        <v>141</v>
      </c>
      <c r="AH468" s="162">
        <v>0</v>
      </c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162"/>
      <c r="AZ468" s="162"/>
      <c r="BA468" s="162"/>
      <c r="BB468" s="162"/>
      <c r="BC468" s="162"/>
      <c r="BD468" s="162"/>
      <c r="BE468" s="162"/>
      <c r="BF468" s="162"/>
      <c r="BG468" s="162"/>
      <c r="BH468" s="162"/>
    </row>
    <row r="469" spans="1:60" x14ac:dyDescent="0.25">
      <c r="A469" s="173" t="s">
        <v>132</v>
      </c>
      <c r="B469" s="174" t="s">
        <v>96</v>
      </c>
      <c r="C469" s="191" t="s">
        <v>97</v>
      </c>
      <c r="D469" s="175"/>
      <c r="E469" s="176"/>
      <c r="F469" s="177"/>
      <c r="G469" s="178">
        <f>SUMIF(AG470:AG474,"&lt;&gt;NOR",G470:G474)</f>
        <v>0</v>
      </c>
      <c r="H469" s="172"/>
      <c r="I469" s="172">
        <f>SUM(I470:I474)</f>
        <v>0</v>
      </c>
      <c r="J469" s="172"/>
      <c r="K469" s="172">
        <f>SUM(K470:K474)</f>
        <v>886.79</v>
      </c>
      <c r="L469" s="172"/>
      <c r="M469" s="172">
        <f>SUM(M470:M474)</f>
        <v>0</v>
      </c>
      <c r="N469" s="172"/>
      <c r="O469" s="172">
        <f>SUM(O470:O474)</f>
        <v>0</v>
      </c>
      <c r="P469" s="172"/>
      <c r="Q469" s="172">
        <f>SUM(Q470:Q474)</f>
        <v>0</v>
      </c>
      <c r="R469" s="172"/>
      <c r="S469" s="172"/>
      <c r="T469" s="172"/>
      <c r="U469" s="172"/>
      <c r="V469" s="172">
        <f>SUM(V470:V474)</f>
        <v>1.93</v>
      </c>
      <c r="W469" s="172"/>
      <c r="X469" s="172"/>
      <c r="AG469" t="s">
        <v>133</v>
      </c>
    </row>
    <row r="470" spans="1:60" outlineLevel="1" x14ac:dyDescent="0.25">
      <c r="A470" s="179">
        <v>172</v>
      </c>
      <c r="B470" s="180" t="s">
        <v>639</v>
      </c>
      <c r="C470" s="192" t="s">
        <v>640</v>
      </c>
      <c r="D470" s="181" t="s">
        <v>154</v>
      </c>
      <c r="E470" s="182">
        <v>21.42</v>
      </c>
      <c r="F470" s="183"/>
      <c r="G470" s="184">
        <f>ROUND(E470*F470,2)</f>
        <v>0</v>
      </c>
      <c r="H470" s="167">
        <v>0</v>
      </c>
      <c r="I470" s="167">
        <f>ROUND(E470*H470,2)</f>
        <v>0</v>
      </c>
      <c r="J470" s="167">
        <v>41.4</v>
      </c>
      <c r="K470" s="167">
        <f>ROUND(E470*J470,2)</f>
        <v>886.79</v>
      </c>
      <c r="L470" s="167">
        <v>21</v>
      </c>
      <c r="M470" s="167">
        <f>G470*(1+L470/100)</f>
        <v>0</v>
      </c>
      <c r="N470" s="167">
        <v>0</v>
      </c>
      <c r="O470" s="167">
        <f>ROUND(E470*N470,2)</f>
        <v>0</v>
      </c>
      <c r="P470" s="167">
        <v>0</v>
      </c>
      <c r="Q470" s="167">
        <f>ROUND(E470*P470,2)</f>
        <v>0</v>
      </c>
      <c r="R470" s="167"/>
      <c r="S470" s="167" t="s">
        <v>137</v>
      </c>
      <c r="T470" s="167" t="s">
        <v>137</v>
      </c>
      <c r="U470" s="167">
        <v>0.09</v>
      </c>
      <c r="V470" s="167">
        <f>ROUND(E470*U470,2)</f>
        <v>1.93</v>
      </c>
      <c r="W470" s="167"/>
      <c r="X470" s="167" t="s">
        <v>138</v>
      </c>
      <c r="Y470" s="162"/>
      <c r="Z470" s="162"/>
      <c r="AA470" s="162"/>
      <c r="AB470" s="162"/>
      <c r="AC470" s="162"/>
      <c r="AD470" s="162"/>
      <c r="AE470" s="162"/>
      <c r="AF470" s="162"/>
      <c r="AG470" s="162" t="s">
        <v>139</v>
      </c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162"/>
      <c r="AZ470" s="162"/>
      <c r="BA470" s="162"/>
      <c r="BB470" s="162"/>
      <c r="BC470" s="162"/>
      <c r="BD470" s="162"/>
      <c r="BE470" s="162"/>
      <c r="BF470" s="162"/>
      <c r="BG470" s="162"/>
      <c r="BH470" s="162"/>
    </row>
    <row r="471" spans="1:60" outlineLevel="1" x14ac:dyDescent="0.25">
      <c r="A471" s="165"/>
      <c r="B471" s="166"/>
      <c r="C471" s="193" t="s">
        <v>182</v>
      </c>
      <c r="D471" s="168"/>
      <c r="E471" s="169">
        <v>3.96</v>
      </c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2"/>
      <c r="Z471" s="162"/>
      <c r="AA471" s="162"/>
      <c r="AB471" s="162"/>
      <c r="AC471" s="162"/>
      <c r="AD471" s="162"/>
      <c r="AE471" s="162"/>
      <c r="AF471" s="162"/>
      <c r="AG471" s="162" t="s">
        <v>141</v>
      </c>
      <c r="AH471" s="162">
        <v>0</v>
      </c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162"/>
      <c r="AZ471" s="162"/>
      <c r="BA471" s="162"/>
      <c r="BB471" s="162"/>
      <c r="BC471" s="162"/>
      <c r="BD471" s="162"/>
      <c r="BE471" s="162"/>
      <c r="BF471" s="162"/>
      <c r="BG471" s="162"/>
      <c r="BH471" s="162"/>
    </row>
    <row r="472" spans="1:60" outlineLevel="1" x14ac:dyDescent="0.25">
      <c r="A472" s="165"/>
      <c r="B472" s="166"/>
      <c r="C472" s="193" t="s">
        <v>183</v>
      </c>
      <c r="D472" s="168"/>
      <c r="E472" s="169">
        <v>9.7200000000000006</v>
      </c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2"/>
      <c r="Z472" s="162"/>
      <c r="AA472" s="162"/>
      <c r="AB472" s="162"/>
      <c r="AC472" s="162"/>
      <c r="AD472" s="162"/>
      <c r="AE472" s="162"/>
      <c r="AF472" s="162"/>
      <c r="AG472" s="162" t="s">
        <v>141</v>
      </c>
      <c r="AH472" s="162">
        <v>0</v>
      </c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162"/>
      <c r="AZ472" s="162"/>
      <c r="BA472" s="162"/>
      <c r="BB472" s="162"/>
      <c r="BC472" s="162"/>
      <c r="BD472" s="162"/>
      <c r="BE472" s="162"/>
      <c r="BF472" s="162"/>
      <c r="BG472" s="162"/>
      <c r="BH472" s="162"/>
    </row>
    <row r="473" spans="1:60" outlineLevel="1" x14ac:dyDescent="0.25">
      <c r="A473" s="165"/>
      <c r="B473" s="166"/>
      <c r="C473" s="193" t="s">
        <v>184</v>
      </c>
      <c r="D473" s="168"/>
      <c r="E473" s="169">
        <v>3.06</v>
      </c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2"/>
      <c r="Z473" s="162"/>
      <c r="AA473" s="162"/>
      <c r="AB473" s="162"/>
      <c r="AC473" s="162"/>
      <c r="AD473" s="162"/>
      <c r="AE473" s="162"/>
      <c r="AF473" s="162"/>
      <c r="AG473" s="162" t="s">
        <v>141</v>
      </c>
      <c r="AH473" s="162">
        <v>0</v>
      </c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162"/>
      <c r="AZ473" s="162"/>
      <c r="BA473" s="162"/>
      <c r="BB473" s="162"/>
      <c r="BC473" s="162"/>
      <c r="BD473" s="162"/>
      <c r="BE473" s="162"/>
      <c r="BF473" s="162"/>
      <c r="BG473" s="162"/>
      <c r="BH473" s="162"/>
    </row>
    <row r="474" spans="1:60" outlineLevel="1" x14ac:dyDescent="0.25">
      <c r="A474" s="165"/>
      <c r="B474" s="166"/>
      <c r="C474" s="193" t="s">
        <v>186</v>
      </c>
      <c r="D474" s="168"/>
      <c r="E474" s="169">
        <v>4.68</v>
      </c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2"/>
      <c r="Z474" s="162"/>
      <c r="AA474" s="162"/>
      <c r="AB474" s="162"/>
      <c r="AC474" s="162"/>
      <c r="AD474" s="162"/>
      <c r="AE474" s="162"/>
      <c r="AF474" s="162"/>
      <c r="AG474" s="162" t="s">
        <v>141</v>
      </c>
      <c r="AH474" s="162">
        <v>0</v>
      </c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162"/>
      <c r="AZ474" s="162"/>
      <c r="BA474" s="162"/>
      <c r="BB474" s="162"/>
      <c r="BC474" s="162"/>
      <c r="BD474" s="162"/>
      <c r="BE474" s="162"/>
      <c r="BF474" s="162"/>
      <c r="BG474" s="162"/>
      <c r="BH474" s="162"/>
    </row>
    <row r="475" spans="1:60" x14ac:dyDescent="0.25">
      <c r="A475" s="173" t="s">
        <v>132</v>
      </c>
      <c r="B475" s="174" t="s">
        <v>98</v>
      </c>
      <c r="C475" s="191" t="s">
        <v>99</v>
      </c>
      <c r="D475" s="175"/>
      <c r="E475" s="176"/>
      <c r="F475" s="177"/>
      <c r="G475" s="178">
        <f>SUMIF(AG476:AG480,"&lt;&gt;NOR",G476:G480)</f>
        <v>0</v>
      </c>
      <c r="H475" s="172"/>
      <c r="I475" s="172">
        <f>SUM(I476:I480)</f>
        <v>167.44</v>
      </c>
      <c r="J475" s="172"/>
      <c r="K475" s="172">
        <f>SUM(K476:K480)</f>
        <v>2996.21</v>
      </c>
      <c r="L475" s="172"/>
      <c r="M475" s="172">
        <f>SUM(M476:M480)</f>
        <v>0</v>
      </c>
      <c r="N475" s="172"/>
      <c r="O475" s="172">
        <f>SUM(O476:O480)</f>
        <v>0.03</v>
      </c>
      <c r="P475" s="172"/>
      <c r="Q475" s="172">
        <f>SUM(Q476:Q480)</f>
        <v>0</v>
      </c>
      <c r="R475" s="172"/>
      <c r="S475" s="172"/>
      <c r="T475" s="172"/>
      <c r="U475" s="172"/>
      <c r="V475" s="172">
        <f>SUM(V476:V480)</f>
        <v>0.86</v>
      </c>
      <c r="W475" s="172"/>
      <c r="X475" s="172"/>
      <c r="AG475" t="s">
        <v>133</v>
      </c>
    </row>
    <row r="476" spans="1:60" outlineLevel="1" x14ac:dyDescent="0.25">
      <c r="A476" s="179">
        <v>173</v>
      </c>
      <c r="B476" s="180" t="s">
        <v>641</v>
      </c>
      <c r="C476" s="192" t="s">
        <v>642</v>
      </c>
      <c r="D476" s="181" t="s">
        <v>154</v>
      </c>
      <c r="E476" s="182">
        <v>2.85</v>
      </c>
      <c r="F476" s="183"/>
      <c r="G476" s="184">
        <f>ROUND(E476*F476,2)</f>
        <v>0</v>
      </c>
      <c r="H476" s="167">
        <v>58.75</v>
      </c>
      <c r="I476" s="167">
        <f>ROUND(E476*H476,2)</f>
        <v>167.44</v>
      </c>
      <c r="J476" s="167">
        <v>26.25</v>
      </c>
      <c r="K476" s="167">
        <f>ROUND(E476*J476,2)</f>
        <v>74.81</v>
      </c>
      <c r="L476" s="167">
        <v>21</v>
      </c>
      <c r="M476" s="167">
        <f>G476*(1+L476/100)</f>
        <v>0</v>
      </c>
      <c r="N476" s="167">
        <v>3.82E-3</v>
      </c>
      <c r="O476" s="167">
        <f>ROUND(E476*N476,2)</f>
        <v>0.01</v>
      </c>
      <c r="P476" s="167">
        <v>0</v>
      </c>
      <c r="Q476" s="167">
        <f>ROUND(E476*P476,2)</f>
        <v>0</v>
      </c>
      <c r="R476" s="167"/>
      <c r="S476" s="167" t="s">
        <v>137</v>
      </c>
      <c r="T476" s="167" t="s">
        <v>224</v>
      </c>
      <c r="U476" s="167">
        <v>0.3</v>
      </c>
      <c r="V476" s="167">
        <f>ROUND(E476*U476,2)</f>
        <v>0.86</v>
      </c>
      <c r="W476" s="167"/>
      <c r="X476" s="167" t="s">
        <v>138</v>
      </c>
      <c r="Y476" s="162"/>
      <c r="Z476" s="162"/>
      <c r="AA476" s="162"/>
      <c r="AB476" s="162"/>
      <c r="AC476" s="162"/>
      <c r="AD476" s="162"/>
      <c r="AE476" s="162"/>
      <c r="AF476" s="162"/>
      <c r="AG476" s="162" t="s">
        <v>139</v>
      </c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2"/>
      <c r="AW476" s="162"/>
      <c r="AX476" s="162"/>
      <c r="AY476" s="162"/>
      <c r="AZ476" s="162"/>
      <c r="BA476" s="162"/>
      <c r="BB476" s="162"/>
      <c r="BC476" s="162"/>
      <c r="BD476" s="162"/>
      <c r="BE476" s="162"/>
      <c r="BF476" s="162"/>
      <c r="BG476" s="162"/>
      <c r="BH476" s="162"/>
    </row>
    <row r="477" spans="1:60" outlineLevel="1" x14ac:dyDescent="0.25">
      <c r="A477" s="165"/>
      <c r="B477" s="166"/>
      <c r="C477" s="193" t="s">
        <v>643</v>
      </c>
      <c r="D477" s="168"/>
      <c r="E477" s="169">
        <v>2.85</v>
      </c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2"/>
      <c r="Z477" s="162"/>
      <c r="AA477" s="162"/>
      <c r="AB477" s="162"/>
      <c r="AC477" s="162"/>
      <c r="AD477" s="162"/>
      <c r="AE477" s="162"/>
      <c r="AF477" s="162"/>
      <c r="AG477" s="162" t="s">
        <v>141</v>
      </c>
      <c r="AH477" s="162">
        <v>0</v>
      </c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2"/>
      <c r="AV477" s="162"/>
      <c r="AW477" s="162"/>
      <c r="AX477" s="162"/>
      <c r="AY477" s="162"/>
      <c r="AZ477" s="162"/>
      <c r="BA477" s="162"/>
      <c r="BB477" s="162"/>
      <c r="BC477" s="162"/>
      <c r="BD477" s="162"/>
      <c r="BE477" s="162"/>
      <c r="BF477" s="162"/>
      <c r="BG477" s="162"/>
      <c r="BH477" s="162"/>
    </row>
    <row r="478" spans="1:60" ht="20.399999999999999" outlineLevel="1" x14ac:dyDescent="0.25">
      <c r="A478" s="179">
        <v>174</v>
      </c>
      <c r="B478" s="180" t="s">
        <v>644</v>
      </c>
      <c r="C478" s="192" t="s">
        <v>645</v>
      </c>
      <c r="D478" s="181" t="s">
        <v>154</v>
      </c>
      <c r="E478" s="182">
        <v>5.4</v>
      </c>
      <c r="F478" s="183"/>
      <c r="G478" s="184">
        <f>ROUND(E478*F478,2)</f>
        <v>0</v>
      </c>
      <c r="H478" s="167">
        <v>0</v>
      </c>
      <c r="I478" s="167">
        <f>ROUND(E478*H478,2)</f>
        <v>0</v>
      </c>
      <c r="J478" s="167">
        <v>541</v>
      </c>
      <c r="K478" s="167">
        <f>ROUND(E478*J478,2)</f>
        <v>2921.4</v>
      </c>
      <c r="L478" s="167">
        <v>21</v>
      </c>
      <c r="M478" s="167">
        <f>G478*(1+L478/100)</f>
        <v>0</v>
      </c>
      <c r="N478" s="167">
        <v>3.82E-3</v>
      </c>
      <c r="O478" s="167">
        <f>ROUND(E478*N478,2)</f>
        <v>0.02</v>
      </c>
      <c r="P478" s="167">
        <v>0</v>
      </c>
      <c r="Q478" s="167">
        <f>ROUND(E478*P478,2)</f>
        <v>0</v>
      </c>
      <c r="R478" s="167"/>
      <c r="S478" s="167" t="s">
        <v>137</v>
      </c>
      <c r="T478" s="167" t="s">
        <v>137</v>
      </c>
      <c r="U478" s="167">
        <v>0</v>
      </c>
      <c r="V478" s="167">
        <f>ROUND(E478*U478,2)</f>
        <v>0</v>
      </c>
      <c r="W478" s="167"/>
      <c r="X478" s="167" t="s">
        <v>298</v>
      </c>
      <c r="Y478" s="162"/>
      <c r="Z478" s="162"/>
      <c r="AA478" s="162"/>
      <c r="AB478" s="162"/>
      <c r="AC478" s="162"/>
      <c r="AD478" s="162"/>
      <c r="AE478" s="162"/>
      <c r="AF478" s="162"/>
      <c r="AG478" s="162" t="s">
        <v>299</v>
      </c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  <c r="AW478" s="162"/>
      <c r="AX478" s="162"/>
      <c r="AY478" s="162"/>
      <c r="AZ478" s="162"/>
      <c r="BA478" s="162"/>
      <c r="BB478" s="162"/>
      <c r="BC478" s="162"/>
      <c r="BD478" s="162"/>
      <c r="BE478" s="162"/>
      <c r="BF478" s="162"/>
      <c r="BG478" s="162"/>
      <c r="BH478" s="162"/>
    </row>
    <row r="479" spans="1:60" outlineLevel="1" x14ac:dyDescent="0.25">
      <c r="A479" s="165"/>
      <c r="B479" s="166"/>
      <c r="C479" s="193" t="s">
        <v>191</v>
      </c>
      <c r="D479" s="168"/>
      <c r="E479" s="169">
        <v>2.1</v>
      </c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2"/>
      <c r="Z479" s="162"/>
      <c r="AA479" s="162"/>
      <c r="AB479" s="162"/>
      <c r="AC479" s="162"/>
      <c r="AD479" s="162"/>
      <c r="AE479" s="162"/>
      <c r="AF479" s="162"/>
      <c r="AG479" s="162" t="s">
        <v>141</v>
      </c>
      <c r="AH479" s="162">
        <v>0</v>
      </c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2"/>
      <c r="AW479" s="162"/>
      <c r="AX479" s="162"/>
      <c r="AY479" s="162"/>
      <c r="AZ479" s="162"/>
      <c r="BA479" s="162"/>
      <c r="BB479" s="162"/>
      <c r="BC479" s="162"/>
      <c r="BD479" s="162"/>
      <c r="BE479" s="162"/>
      <c r="BF479" s="162"/>
      <c r="BG479" s="162"/>
      <c r="BH479" s="162"/>
    </row>
    <row r="480" spans="1:60" outlineLevel="1" x14ac:dyDescent="0.25">
      <c r="A480" s="165"/>
      <c r="B480" s="166"/>
      <c r="C480" s="193" t="s">
        <v>192</v>
      </c>
      <c r="D480" s="168"/>
      <c r="E480" s="169">
        <v>3.3</v>
      </c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2"/>
      <c r="Z480" s="162"/>
      <c r="AA480" s="162"/>
      <c r="AB480" s="162"/>
      <c r="AC480" s="162"/>
      <c r="AD480" s="162"/>
      <c r="AE480" s="162"/>
      <c r="AF480" s="162"/>
      <c r="AG480" s="162" t="s">
        <v>141</v>
      </c>
      <c r="AH480" s="162">
        <v>0</v>
      </c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  <c r="AV480" s="162"/>
      <c r="AW480" s="162"/>
      <c r="AX480" s="162"/>
      <c r="AY480" s="162"/>
      <c r="AZ480" s="162"/>
      <c r="BA480" s="162"/>
      <c r="BB480" s="162"/>
      <c r="BC480" s="162"/>
      <c r="BD480" s="162"/>
      <c r="BE480" s="162"/>
      <c r="BF480" s="162"/>
      <c r="BG480" s="162"/>
      <c r="BH480" s="162"/>
    </row>
    <row r="481" spans="1:60" x14ac:dyDescent="0.25">
      <c r="A481" s="173" t="s">
        <v>132</v>
      </c>
      <c r="B481" s="174" t="s">
        <v>100</v>
      </c>
      <c r="C481" s="191" t="s">
        <v>101</v>
      </c>
      <c r="D481" s="175"/>
      <c r="E481" s="176"/>
      <c r="F481" s="177"/>
      <c r="G481" s="178">
        <f>SUMIF(AG482:AG517,"&lt;&gt;NOR",G482:G517)</f>
        <v>0</v>
      </c>
      <c r="H481" s="172"/>
      <c r="I481" s="172">
        <f>SUM(I482:I517)</f>
        <v>24270.25</v>
      </c>
      <c r="J481" s="172"/>
      <c r="K481" s="172">
        <f>SUM(K482:K517)</f>
        <v>29450.95</v>
      </c>
      <c r="L481" s="172"/>
      <c r="M481" s="172">
        <f>SUM(M482:M517)</f>
        <v>0</v>
      </c>
      <c r="N481" s="172"/>
      <c r="O481" s="172">
        <f>SUM(O482:O517)</f>
        <v>25.1</v>
      </c>
      <c r="P481" s="172"/>
      <c r="Q481" s="172">
        <f>SUM(Q482:Q517)</f>
        <v>0</v>
      </c>
      <c r="R481" s="172"/>
      <c r="S481" s="172"/>
      <c r="T481" s="172"/>
      <c r="U481" s="172"/>
      <c r="V481" s="172">
        <f>SUM(V482:V517)</f>
        <v>38.57</v>
      </c>
      <c r="W481" s="172"/>
      <c r="X481" s="172"/>
      <c r="AG481" t="s">
        <v>133</v>
      </c>
    </row>
    <row r="482" spans="1:60" outlineLevel="1" x14ac:dyDescent="0.25">
      <c r="A482" s="185">
        <v>175</v>
      </c>
      <c r="B482" s="186" t="s">
        <v>646</v>
      </c>
      <c r="C482" s="194" t="s">
        <v>647</v>
      </c>
      <c r="D482" s="187" t="s">
        <v>151</v>
      </c>
      <c r="E482" s="188">
        <v>6</v>
      </c>
      <c r="F482" s="189"/>
      <c r="G482" s="190">
        <f>ROUND(E482*F482,2)</f>
        <v>0</v>
      </c>
      <c r="H482" s="167">
        <v>0</v>
      </c>
      <c r="I482" s="167">
        <f>ROUND(E482*H482,2)</f>
        <v>0</v>
      </c>
      <c r="J482" s="167">
        <v>28</v>
      </c>
      <c r="K482" s="167">
        <f>ROUND(E482*J482,2)</f>
        <v>168</v>
      </c>
      <c r="L482" s="167">
        <v>21</v>
      </c>
      <c r="M482" s="167">
        <f>G482*(1+L482/100)</f>
        <v>0</v>
      </c>
      <c r="N482" s="167">
        <v>0</v>
      </c>
      <c r="O482" s="167">
        <f>ROUND(E482*N482,2)</f>
        <v>0</v>
      </c>
      <c r="P482" s="167">
        <v>0</v>
      </c>
      <c r="Q482" s="167">
        <f>ROUND(E482*P482,2)</f>
        <v>0</v>
      </c>
      <c r="R482" s="167"/>
      <c r="S482" s="167" t="s">
        <v>137</v>
      </c>
      <c r="T482" s="167" t="s">
        <v>224</v>
      </c>
      <c r="U482" s="167">
        <v>5.0500000000000003E-2</v>
      </c>
      <c r="V482" s="167">
        <f>ROUND(E482*U482,2)</f>
        <v>0.3</v>
      </c>
      <c r="W482" s="167"/>
      <c r="X482" s="167" t="s">
        <v>138</v>
      </c>
      <c r="Y482" s="162"/>
      <c r="Z482" s="162"/>
      <c r="AA482" s="162"/>
      <c r="AB482" s="162"/>
      <c r="AC482" s="162"/>
      <c r="AD482" s="162"/>
      <c r="AE482" s="162"/>
      <c r="AF482" s="162"/>
      <c r="AG482" s="162" t="s">
        <v>139</v>
      </c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2"/>
      <c r="AV482" s="162"/>
      <c r="AW482" s="162"/>
      <c r="AX482" s="162"/>
      <c r="AY482" s="162"/>
      <c r="AZ482" s="162"/>
      <c r="BA482" s="162"/>
      <c r="BB482" s="162"/>
      <c r="BC482" s="162"/>
      <c r="BD482" s="162"/>
      <c r="BE482" s="162"/>
      <c r="BF482" s="162"/>
      <c r="BG482" s="162"/>
      <c r="BH482" s="162"/>
    </row>
    <row r="483" spans="1:60" outlineLevel="1" x14ac:dyDescent="0.25">
      <c r="A483" s="185">
        <v>176</v>
      </c>
      <c r="B483" s="186" t="s">
        <v>648</v>
      </c>
      <c r="C483" s="194" t="s">
        <v>649</v>
      </c>
      <c r="D483" s="187" t="s">
        <v>151</v>
      </c>
      <c r="E483" s="188">
        <v>1</v>
      </c>
      <c r="F483" s="189"/>
      <c r="G483" s="190">
        <f>ROUND(E483*F483,2)</f>
        <v>0</v>
      </c>
      <c r="H483" s="167">
        <v>0</v>
      </c>
      <c r="I483" s="167">
        <f>ROUND(E483*H483,2)</f>
        <v>0</v>
      </c>
      <c r="J483" s="167">
        <v>33</v>
      </c>
      <c r="K483" s="167">
        <f>ROUND(E483*J483,2)</f>
        <v>33</v>
      </c>
      <c r="L483" s="167">
        <v>21</v>
      </c>
      <c r="M483" s="167">
        <f>G483*(1+L483/100)</f>
        <v>0</v>
      </c>
      <c r="N483" s="167">
        <v>0</v>
      </c>
      <c r="O483" s="167">
        <f>ROUND(E483*N483,2)</f>
        <v>0</v>
      </c>
      <c r="P483" s="167">
        <v>0</v>
      </c>
      <c r="Q483" s="167">
        <f>ROUND(E483*P483,2)</f>
        <v>0</v>
      </c>
      <c r="R483" s="167"/>
      <c r="S483" s="167" t="s">
        <v>137</v>
      </c>
      <c r="T483" s="167" t="s">
        <v>224</v>
      </c>
      <c r="U483" s="167">
        <v>0.06</v>
      </c>
      <c r="V483" s="167">
        <f>ROUND(E483*U483,2)</f>
        <v>0.06</v>
      </c>
      <c r="W483" s="167"/>
      <c r="X483" s="167" t="s">
        <v>138</v>
      </c>
      <c r="Y483" s="162"/>
      <c r="Z483" s="162"/>
      <c r="AA483" s="162"/>
      <c r="AB483" s="162"/>
      <c r="AC483" s="162"/>
      <c r="AD483" s="162"/>
      <c r="AE483" s="162"/>
      <c r="AF483" s="162"/>
      <c r="AG483" s="162" t="s">
        <v>139</v>
      </c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2"/>
      <c r="AV483" s="162"/>
      <c r="AW483" s="162"/>
      <c r="AX483" s="162"/>
      <c r="AY483" s="162"/>
      <c r="AZ483" s="162"/>
      <c r="BA483" s="162"/>
      <c r="BB483" s="162"/>
      <c r="BC483" s="162"/>
      <c r="BD483" s="162"/>
      <c r="BE483" s="162"/>
      <c r="BF483" s="162"/>
      <c r="BG483" s="162"/>
      <c r="BH483" s="162"/>
    </row>
    <row r="484" spans="1:60" outlineLevel="1" x14ac:dyDescent="0.25">
      <c r="A484" s="185">
        <v>177</v>
      </c>
      <c r="B484" s="186" t="s">
        <v>650</v>
      </c>
      <c r="C484" s="194" t="s">
        <v>651</v>
      </c>
      <c r="D484" s="187" t="s">
        <v>151</v>
      </c>
      <c r="E484" s="188">
        <v>8</v>
      </c>
      <c r="F484" s="189"/>
      <c r="G484" s="190">
        <f>ROUND(E484*F484,2)</f>
        <v>0</v>
      </c>
      <c r="H484" s="167">
        <v>0</v>
      </c>
      <c r="I484" s="167">
        <f>ROUND(E484*H484,2)</f>
        <v>0</v>
      </c>
      <c r="J484" s="167">
        <v>167</v>
      </c>
      <c r="K484" s="167">
        <f>ROUND(E484*J484,2)</f>
        <v>1336</v>
      </c>
      <c r="L484" s="167">
        <v>21</v>
      </c>
      <c r="M484" s="167">
        <f>G484*(1+L484/100)</f>
        <v>0</v>
      </c>
      <c r="N484" s="167">
        <v>0</v>
      </c>
      <c r="O484" s="167">
        <f>ROUND(E484*N484,2)</f>
        <v>0</v>
      </c>
      <c r="P484" s="167">
        <v>0</v>
      </c>
      <c r="Q484" s="167">
        <f>ROUND(E484*P484,2)</f>
        <v>0</v>
      </c>
      <c r="R484" s="167"/>
      <c r="S484" s="167" t="s">
        <v>137</v>
      </c>
      <c r="T484" s="167" t="s">
        <v>224</v>
      </c>
      <c r="U484" s="167">
        <v>0.30567</v>
      </c>
      <c r="V484" s="167">
        <f>ROUND(E484*U484,2)</f>
        <v>2.4500000000000002</v>
      </c>
      <c r="W484" s="167"/>
      <c r="X484" s="167" t="s">
        <v>138</v>
      </c>
      <c r="Y484" s="162"/>
      <c r="Z484" s="162"/>
      <c r="AA484" s="162"/>
      <c r="AB484" s="162"/>
      <c r="AC484" s="162"/>
      <c r="AD484" s="162"/>
      <c r="AE484" s="162"/>
      <c r="AF484" s="162"/>
      <c r="AG484" s="162" t="s">
        <v>139</v>
      </c>
      <c r="AH484" s="162"/>
      <c r="AI484" s="162"/>
      <c r="AJ484" s="162"/>
      <c r="AK484" s="162"/>
      <c r="AL484" s="162"/>
      <c r="AM484" s="162"/>
      <c r="AN484" s="162"/>
      <c r="AO484" s="162"/>
      <c r="AP484" s="162"/>
      <c r="AQ484" s="162"/>
      <c r="AR484" s="162"/>
      <c r="AS484" s="162"/>
      <c r="AT484" s="162"/>
      <c r="AU484" s="162"/>
      <c r="AV484" s="162"/>
      <c r="AW484" s="162"/>
      <c r="AX484" s="162"/>
      <c r="AY484" s="162"/>
      <c r="AZ484" s="162"/>
      <c r="BA484" s="162"/>
      <c r="BB484" s="162"/>
      <c r="BC484" s="162"/>
      <c r="BD484" s="162"/>
      <c r="BE484" s="162"/>
      <c r="BF484" s="162"/>
      <c r="BG484" s="162"/>
      <c r="BH484" s="162"/>
    </row>
    <row r="485" spans="1:60" ht="20.399999999999999" outlineLevel="1" x14ac:dyDescent="0.25">
      <c r="A485" s="185">
        <v>178</v>
      </c>
      <c r="B485" s="186" t="s">
        <v>652</v>
      </c>
      <c r="C485" s="194" t="s">
        <v>653</v>
      </c>
      <c r="D485" s="187" t="s">
        <v>151</v>
      </c>
      <c r="E485" s="188">
        <v>20</v>
      </c>
      <c r="F485" s="189"/>
      <c r="G485" s="190">
        <f>ROUND(E485*F485,2)</f>
        <v>0</v>
      </c>
      <c r="H485" s="167">
        <v>256.45</v>
      </c>
      <c r="I485" s="167">
        <f>ROUND(E485*H485,2)</f>
        <v>5129</v>
      </c>
      <c r="J485" s="167">
        <v>151.55000000000001</v>
      </c>
      <c r="K485" s="167">
        <f>ROUND(E485*J485,2)</f>
        <v>3031</v>
      </c>
      <c r="L485" s="167">
        <v>21</v>
      </c>
      <c r="M485" s="167">
        <f>G485*(1+L485/100)</f>
        <v>0</v>
      </c>
      <c r="N485" s="167">
        <v>1E-4</v>
      </c>
      <c r="O485" s="167">
        <f>ROUND(E485*N485,2)</f>
        <v>0</v>
      </c>
      <c r="P485" s="167">
        <v>0</v>
      </c>
      <c r="Q485" s="167">
        <f>ROUND(E485*P485,2)</f>
        <v>0</v>
      </c>
      <c r="R485" s="167"/>
      <c r="S485" s="167" t="s">
        <v>137</v>
      </c>
      <c r="T485" s="167" t="s">
        <v>224</v>
      </c>
      <c r="U485" s="167">
        <v>0.249</v>
      </c>
      <c r="V485" s="167">
        <f>ROUND(E485*U485,2)</f>
        <v>4.9800000000000004</v>
      </c>
      <c r="W485" s="167"/>
      <c r="X485" s="167" t="s">
        <v>138</v>
      </c>
      <c r="Y485" s="162"/>
      <c r="Z485" s="162"/>
      <c r="AA485" s="162"/>
      <c r="AB485" s="162"/>
      <c r="AC485" s="162"/>
      <c r="AD485" s="162"/>
      <c r="AE485" s="162"/>
      <c r="AF485" s="162"/>
      <c r="AG485" s="162" t="s">
        <v>139</v>
      </c>
      <c r="AH485" s="162"/>
      <c r="AI485" s="162"/>
      <c r="AJ485" s="162"/>
      <c r="AK485" s="162"/>
      <c r="AL485" s="162"/>
      <c r="AM485" s="162"/>
      <c r="AN485" s="162"/>
      <c r="AO485" s="162"/>
      <c r="AP485" s="162"/>
      <c r="AQ485" s="162"/>
      <c r="AR485" s="162"/>
      <c r="AS485" s="162"/>
      <c r="AT485" s="162"/>
      <c r="AU485" s="162"/>
      <c r="AV485" s="162"/>
      <c r="AW485" s="162"/>
      <c r="AX485" s="162"/>
      <c r="AY485" s="162"/>
      <c r="AZ485" s="162"/>
      <c r="BA485" s="162"/>
      <c r="BB485" s="162"/>
      <c r="BC485" s="162"/>
      <c r="BD485" s="162"/>
      <c r="BE485" s="162"/>
      <c r="BF485" s="162"/>
      <c r="BG485" s="162"/>
      <c r="BH485" s="162"/>
    </row>
    <row r="486" spans="1:60" outlineLevel="1" x14ac:dyDescent="0.25">
      <c r="A486" s="185">
        <v>179</v>
      </c>
      <c r="B486" s="186" t="s">
        <v>654</v>
      </c>
      <c r="C486" s="194" t="s">
        <v>655</v>
      </c>
      <c r="D486" s="187" t="s">
        <v>151</v>
      </c>
      <c r="E486" s="188">
        <v>6</v>
      </c>
      <c r="F486" s="189"/>
      <c r="G486" s="190">
        <f>ROUND(E486*F486,2)</f>
        <v>0</v>
      </c>
      <c r="H486" s="167">
        <v>0</v>
      </c>
      <c r="I486" s="167">
        <f>ROUND(E486*H486,2)</f>
        <v>0</v>
      </c>
      <c r="J486" s="167">
        <v>186</v>
      </c>
      <c r="K486" s="167">
        <f>ROUND(E486*J486,2)</f>
        <v>1116</v>
      </c>
      <c r="L486" s="167">
        <v>21</v>
      </c>
      <c r="M486" s="167">
        <f>G486*(1+L486/100)</f>
        <v>0</v>
      </c>
      <c r="N486" s="167">
        <v>0</v>
      </c>
      <c r="O486" s="167">
        <f>ROUND(E486*N486,2)</f>
        <v>0</v>
      </c>
      <c r="P486" s="167">
        <v>0</v>
      </c>
      <c r="Q486" s="167">
        <f>ROUND(E486*P486,2)</f>
        <v>0</v>
      </c>
      <c r="R486" s="167"/>
      <c r="S486" s="167" t="s">
        <v>137</v>
      </c>
      <c r="T486" s="167" t="s">
        <v>224</v>
      </c>
      <c r="U486" s="167">
        <v>0.34</v>
      </c>
      <c r="V486" s="167">
        <f>ROUND(E486*U486,2)</f>
        <v>2.04</v>
      </c>
      <c r="W486" s="167"/>
      <c r="X486" s="167" t="s">
        <v>138</v>
      </c>
      <c r="Y486" s="162"/>
      <c r="Z486" s="162"/>
      <c r="AA486" s="162"/>
      <c r="AB486" s="162"/>
      <c r="AC486" s="162"/>
      <c r="AD486" s="162"/>
      <c r="AE486" s="162"/>
      <c r="AF486" s="162"/>
      <c r="AG486" s="162" t="s">
        <v>139</v>
      </c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2"/>
      <c r="AV486" s="162"/>
      <c r="AW486" s="162"/>
      <c r="AX486" s="162"/>
      <c r="AY486" s="162"/>
      <c r="AZ486" s="162"/>
      <c r="BA486" s="162"/>
      <c r="BB486" s="162"/>
      <c r="BC486" s="162"/>
      <c r="BD486" s="162"/>
      <c r="BE486" s="162"/>
      <c r="BF486" s="162"/>
      <c r="BG486" s="162"/>
      <c r="BH486" s="162"/>
    </row>
    <row r="487" spans="1:60" outlineLevel="1" x14ac:dyDescent="0.25">
      <c r="A487" s="185">
        <v>180</v>
      </c>
      <c r="B487" s="186" t="s">
        <v>656</v>
      </c>
      <c r="C487" s="194" t="s">
        <v>657</v>
      </c>
      <c r="D487" s="187" t="s">
        <v>151</v>
      </c>
      <c r="E487" s="188">
        <v>1</v>
      </c>
      <c r="F487" s="189"/>
      <c r="G487" s="190">
        <f>ROUND(E487*F487,2)</f>
        <v>0</v>
      </c>
      <c r="H487" s="167">
        <v>0</v>
      </c>
      <c r="I487" s="167">
        <f>ROUND(E487*H487,2)</f>
        <v>0</v>
      </c>
      <c r="J487" s="167">
        <v>198</v>
      </c>
      <c r="K487" s="167">
        <f>ROUND(E487*J487,2)</f>
        <v>198</v>
      </c>
      <c r="L487" s="167">
        <v>21</v>
      </c>
      <c r="M487" s="167">
        <f>G487*(1+L487/100)</f>
        <v>0</v>
      </c>
      <c r="N487" s="167">
        <v>0</v>
      </c>
      <c r="O487" s="167">
        <f>ROUND(E487*N487,2)</f>
        <v>0</v>
      </c>
      <c r="P487" s="167">
        <v>0</v>
      </c>
      <c r="Q487" s="167">
        <f>ROUND(E487*P487,2)</f>
        <v>0</v>
      </c>
      <c r="R487" s="167"/>
      <c r="S487" s="167" t="s">
        <v>137</v>
      </c>
      <c r="T487" s="167" t="s">
        <v>224</v>
      </c>
      <c r="U487" s="167">
        <v>0.36199999999999999</v>
      </c>
      <c r="V487" s="167">
        <f>ROUND(E487*U487,2)</f>
        <v>0.36</v>
      </c>
      <c r="W487" s="167"/>
      <c r="X487" s="167" t="s">
        <v>138</v>
      </c>
      <c r="Y487" s="162"/>
      <c r="Z487" s="162"/>
      <c r="AA487" s="162"/>
      <c r="AB487" s="162"/>
      <c r="AC487" s="162"/>
      <c r="AD487" s="162"/>
      <c r="AE487" s="162"/>
      <c r="AF487" s="162"/>
      <c r="AG487" s="162" t="s">
        <v>139</v>
      </c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2"/>
      <c r="AV487" s="162"/>
      <c r="AW487" s="162"/>
      <c r="AX487" s="162"/>
      <c r="AY487" s="162"/>
      <c r="AZ487" s="162"/>
      <c r="BA487" s="162"/>
      <c r="BB487" s="162"/>
      <c r="BC487" s="162"/>
      <c r="BD487" s="162"/>
      <c r="BE487" s="162"/>
      <c r="BF487" s="162"/>
      <c r="BG487" s="162"/>
      <c r="BH487" s="162"/>
    </row>
    <row r="488" spans="1:60" outlineLevel="1" x14ac:dyDescent="0.25">
      <c r="A488" s="185">
        <v>181</v>
      </c>
      <c r="B488" s="186" t="s">
        <v>658</v>
      </c>
      <c r="C488" s="194" t="s">
        <v>659</v>
      </c>
      <c r="D488" s="187" t="s">
        <v>151</v>
      </c>
      <c r="E488" s="188">
        <v>8</v>
      </c>
      <c r="F488" s="189"/>
      <c r="G488" s="190">
        <f>ROUND(E488*F488,2)</f>
        <v>0</v>
      </c>
      <c r="H488" s="167">
        <v>0</v>
      </c>
      <c r="I488" s="167">
        <f>ROUND(E488*H488,2)</f>
        <v>0</v>
      </c>
      <c r="J488" s="167">
        <v>212</v>
      </c>
      <c r="K488" s="167">
        <f>ROUND(E488*J488,2)</f>
        <v>1696</v>
      </c>
      <c r="L488" s="167">
        <v>21</v>
      </c>
      <c r="M488" s="167">
        <f>G488*(1+L488/100)</f>
        <v>0</v>
      </c>
      <c r="N488" s="167">
        <v>0</v>
      </c>
      <c r="O488" s="167">
        <f>ROUND(E488*N488,2)</f>
        <v>0</v>
      </c>
      <c r="P488" s="167">
        <v>0</v>
      </c>
      <c r="Q488" s="167">
        <f>ROUND(E488*P488,2)</f>
        <v>0</v>
      </c>
      <c r="R488" s="167"/>
      <c r="S488" s="167" t="s">
        <v>137</v>
      </c>
      <c r="T488" s="167" t="s">
        <v>137</v>
      </c>
      <c r="U488" s="167">
        <v>0.43</v>
      </c>
      <c r="V488" s="167">
        <f>ROUND(E488*U488,2)</f>
        <v>3.44</v>
      </c>
      <c r="W488" s="167"/>
      <c r="X488" s="167" t="s">
        <v>138</v>
      </c>
      <c r="Y488" s="162"/>
      <c r="Z488" s="162"/>
      <c r="AA488" s="162"/>
      <c r="AB488" s="162"/>
      <c r="AC488" s="162"/>
      <c r="AD488" s="162"/>
      <c r="AE488" s="162"/>
      <c r="AF488" s="162"/>
      <c r="AG488" s="162" t="s">
        <v>139</v>
      </c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2"/>
      <c r="AV488" s="162"/>
      <c r="AW488" s="162"/>
      <c r="AX488" s="162"/>
      <c r="AY488" s="162"/>
      <c r="AZ488" s="162"/>
      <c r="BA488" s="162"/>
      <c r="BB488" s="162"/>
      <c r="BC488" s="162"/>
      <c r="BD488" s="162"/>
      <c r="BE488" s="162"/>
      <c r="BF488" s="162"/>
      <c r="BG488" s="162"/>
      <c r="BH488" s="162"/>
    </row>
    <row r="489" spans="1:60" outlineLevel="1" x14ac:dyDescent="0.25">
      <c r="A489" s="185">
        <v>182</v>
      </c>
      <c r="B489" s="186" t="s">
        <v>660</v>
      </c>
      <c r="C489" s="194" t="s">
        <v>661</v>
      </c>
      <c r="D489" s="187" t="s">
        <v>158</v>
      </c>
      <c r="E489" s="188">
        <v>12</v>
      </c>
      <c r="F489" s="189"/>
      <c r="G489" s="190">
        <f>ROUND(E489*F489,2)</f>
        <v>0</v>
      </c>
      <c r="H489" s="167">
        <v>0</v>
      </c>
      <c r="I489" s="167">
        <f>ROUND(E489*H489,2)</f>
        <v>0</v>
      </c>
      <c r="J489" s="167">
        <v>35</v>
      </c>
      <c r="K489" s="167">
        <f>ROUND(E489*J489,2)</f>
        <v>420</v>
      </c>
      <c r="L489" s="167">
        <v>21</v>
      </c>
      <c r="M489" s="167">
        <f>G489*(1+L489/100)</f>
        <v>0</v>
      </c>
      <c r="N489" s="167">
        <v>0</v>
      </c>
      <c r="O489" s="167">
        <f>ROUND(E489*N489,2)</f>
        <v>0</v>
      </c>
      <c r="P489" s="167">
        <v>0</v>
      </c>
      <c r="Q489" s="167">
        <f>ROUND(E489*P489,2)</f>
        <v>0</v>
      </c>
      <c r="R489" s="167"/>
      <c r="S489" s="167" t="s">
        <v>137</v>
      </c>
      <c r="T489" s="167" t="s">
        <v>224</v>
      </c>
      <c r="U489" s="167">
        <v>6.4149999999999999E-2</v>
      </c>
      <c r="V489" s="167">
        <f>ROUND(E489*U489,2)</f>
        <v>0.77</v>
      </c>
      <c r="W489" s="167"/>
      <c r="X489" s="167" t="s">
        <v>138</v>
      </c>
      <c r="Y489" s="162"/>
      <c r="Z489" s="162"/>
      <c r="AA489" s="162"/>
      <c r="AB489" s="162"/>
      <c r="AC489" s="162"/>
      <c r="AD489" s="162"/>
      <c r="AE489" s="162"/>
      <c r="AF489" s="162"/>
      <c r="AG489" s="162" t="s">
        <v>139</v>
      </c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2"/>
      <c r="AV489" s="162"/>
      <c r="AW489" s="162"/>
      <c r="AX489" s="162"/>
      <c r="AY489" s="162"/>
      <c r="AZ489" s="162"/>
      <c r="BA489" s="162"/>
      <c r="BB489" s="162"/>
      <c r="BC489" s="162"/>
      <c r="BD489" s="162"/>
      <c r="BE489" s="162"/>
      <c r="BF489" s="162"/>
      <c r="BG489" s="162"/>
      <c r="BH489" s="162"/>
    </row>
    <row r="490" spans="1:60" outlineLevel="1" x14ac:dyDescent="0.25">
      <c r="A490" s="185">
        <v>183</v>
      </c>
      <c r="B490" s="186" t="s">
        <v>662</v>
      </c>
      <c r="C490" s="194" t="s">
        <v>663</v>
      </c>
      <c r="D490" s="187" t="s">
        <v>158</v>
      </c>
      <c r="E490" s="188">
        <v>0.5</v>
      </c>
      <c r="F490" s="189"/>
      <c r="G490" s="190">
        <f>ROUND(E490*F490,2)</f>
        <v>0</v>
      </c>
      <c r="H490" s="167">
        <v>0</v>
      </c>
      <c r="I490" s="167">
        <f>ROUND(E490*H490,2)</f>
        <v>0</v>
      </c>
      <c r="J490" s="167">
        <v>81</v>
      </c>
      <c r="K490" s="167">
        <f>ROUND(E490*J490,2)</f>
        <v>40.5</v>
      </c>
      <c r="L490" s="167">
        <v>21</v>
      </c>
      <c r="M490" s="167">
        <f>G490*(1+L490/100)</f>
        <v>0</v>
      </c>
      <c r="N490" s="167">
        <v>0</v>
      </c>
      <c r="O490" s="167">
        <f>ROUND(E490*N490,2)</f>
        <v>0</v>
      </c>
      <c r="P490" s="167">
        <v>0</v>
      </c>
      <c r="Q490" s="167">
        <f>ROUND(E490*P490,2)</f>
        <v>0</v>
      </c>
      <c r="R490" s="167"/>
      <c r="S490" s="167" t="s">
        <v>137</v>
      </c>
      <c r="T490" s="167" t="s">
        <v>224</v>
      </c>
      <c r="U490" s="167">
        <v>0.14868000000000001</v>
      </c>
      <c r="V490" s="167">
        <f>ROUND(E490*U490,2)</f>
        <v>7.0000000000000007E-2</v>
      </c>
      <c r="W490" s="167"/>
      <c r="X490" s="167" t="s">
        <v>138</v>
      </c>
      <c r="Y490" s="162"/>
      <c r="Z490" s="162"/>
      <c r="AA490" s="162"/>
      <c r="AB490" s="162"/>
      <c r="AC490" s="162"/>
      <c r="AD490" s="162"/>
      <c r="AE490" s="162"/>
      <c r="AF490" s="162"/>
      <c r="AG490" s="162" t="s">
        <v>139</v>
      </c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2"/>
      <c r="AV490" s="162"/>
      <c r="AW490" s="162"/>
      <c r="AX490" s="162"/>
      <c r="AY490" s="162"/>
      <c r="AZ490" s="162"/>
      <c r="BA490" s="162"/>
      <c r="BB490" s="162"/>
      <c r="BC490" s="162"/>
      <c r="BD490" s="162"/>
      <c r="BE490" s="162"/>
      <c r="BF490" s="162"/>
      <c r="BG490" s="162"/>
      <c r="BH490" s="162"/>
    </row>
    <row r="491" spans="1:60" ht="20.399999999999999" outlineLevel="1" x14ac:dyDescent="0.25">
      <c r="A491" s="185">
        <v>184</v>
      </c>
      <c r="B491" s="186" t="s">
        <v>664</v>
      </c>
      <c r="C491" s="194" t="s">
        <v>665</v>
      </c>
      <c r="D491" s="187" t="s">
        <v>158</v>
      </c>
      <c r="E491" s="188">
        <v>95</v>
      </c>
      <c r="F491" s="189"/>
      <c r="G491" s="190">
        <f>ROUND(E491*F491,2)</f>
        <v>0</v>
      </c>
      <c r="H491" s="167">
        <v>15.04</v>
      </c>
      <c r="I491" s="167">
        <f>ROUND(E491*H491,2)</f>
        <v>1428.8</v>
      </c>
      <c r="J491" s="167">
        <v>39.96</v>
      </c>
      <c r="K491" s="167">
        <f>ROUND(E491*J491,2)</f>
        <v>3796.2</v>
      </c>
      <c r="L491" s="167">
        <v>21</v>
      </c>
      <c r="M491" s="167">
        <f>G491*(1+L491/100)</f>
        <v>0</v>
      </c>
      <c r="N491" s="167">
        <v>1.6000000000000001E-4</v>
      </c>
      <c r="O491" s="167">
        <f>ROUND(E491*N491,2)</f>
        <v>0.02</v>
      </c>
      <c r="P491" s="167">
        <v>0</v>
      </c>
      <c r="Q491" s="167">
        <f>ROUND(E491*P491,2)</f>
        <v>0</v>
      </c>
      <c r="R491" s="167"/>
      <c r="S491" s="167" t="s">
        <v>137</v>
      </c>
      <c r="T491" s="167" t="s">
        <v>224</v>
      </c>
      <c r="U491" s="167">
        <v>7.0000000000000007E-2</v>
      </c>
      <c r="V491" s="167">
        <f>ROUND(E491*U491,2)</f>
        <v>6.65</v>
      </c>
      <c r="W491" s="167"/>
      <c r="X491" s="167" t="s">
        <v>138</v>
      </c>
      <c r="Y491" s="162"/>
      <c r="Z491" s="162"/>
      <c r="AA491" s="162"/>
      <c r="AB491" s="162"/>
      <c r="AC491" s="162"/>
      <c r="AD491" s="162"/>
      <c r="AE491" s="162"/>
      <c r="AF491" s="162"/>
      <c r="AG491" s="162" t="s">
        <v>139</v>
      </c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2"/>
      <c r="AV491" s="162"/>
      <c r="AW491" s="162"/>
      <c r="AX491" s="162"/>
      <c r="AY491" s="162"/>
      <c r="AZ491" s="162"/>
      <c r="BA491" s="162"/>
      <c r="BB491" s="162"/>
      <c r="BC491" s="162"/>
      <c r="BD491" s="162"/>
      <c r="BE491" s="162"/>
      <c r="BF491" s="162"/>
      <c r="BG491" s="162"/>
      <c r="BH491" s="162"/>
    </row>
    <row r="492" spans="1:60" ht="20.399999999999999" outlineLevel="1" x14ac:dyDescent="0.25">
      <c r="A492" s="185">
        <v>185</v>
      </c>
      <c r="B492" s="186" t="s">
        <v>666</v>
      </c>
      <c r="C492" s="194" t="s">
        <v>667</v>
      </c>
      <c r="D492" s="187" t="s">
        <v>158</v>
      </c>
      <c r="E492" s="188">
        <v>105</v>
      </c>
      <c r="F492" s="189"/>
      <c r="G492" s="190">
        <f>ROUND(E492*F492,2)</f>
        <v>0</v>
      </c>
      <c r="H492" s="167">
        <v>24.99</v>
      </c>
      <c r="I492" s="167">
        <f>ROUND(E492*H492,2)</f>
        <v>2623.95</v>
      </c>
      <c r="J492" s="167">
        <v>41.01</v>
      </c>
      <c r="K492" s="167">
        <f>ROUND(E492*J492,2)</f>
        <v>4306.05</v>
      </c>
      <c r="L492" s="167">
        <v>21</v>
      </c>
      <c r="M492" s="167">
        <f>G492*(1+L492/100)</f>
        <v>0</v>
      </c>
      <c r="N492" s="167">
        <v>2.1000000000000001E-4</v>
      </c>
      <c r="O492" s="167">
        <f>ROUND(E492*N492,2)</f>
        <v>0.02</v>
      </c>
      <c r="P492" s="167">
        <v>0</v>
      </c>
      <c r="Q492" s="167">
        <f>ROUND(E492*P492,2)</f>
        <v>0</v>
      </c>
      <c r="R492" s="167"/>
      <c r="S492" s="167" t="s">
        <v>137</v>
      </c>
      <c r="T492" s="167" t="s">
        <v>224</v>
      </c>
      <c r="U492" s="167">
        <v>7.0000000000000007E-2</v>
      </c>
      <c r="V492" s="167">
        <f>ROUND(E492*U492,2)</f>
        <v>7.35</v>
      </c>
      <c r="W492" s="167"/>
      <c r="X492" s="167" t="s">
        <v>138</v>
      </c>
      <c r="Y492" s="162"/>
      <c r="Z492" s="162"/>
      <c r="AA492" s="162"/>
      <c r="AB492" s="162"/>
      <c r="AC492" s="162"/>
      <c r="AD492" s="162"/>
      <c r="AE492" s="162"/>
      <c r="AF492" s="162"/>
      <c r="AG492" s="162" t="s">
        <v>139</v>
      </c>
      <c r="AH492" s="162"/>
      <c r="AI492" s="162"/>
      <c r="AJ492" s="162"/>
      <c r="AK492" s="162"/>
      <c r="AL492" s="162"/>
      <c r="AM492" s="162"/>
      <c r="AN492" s="162"/>
      <c r="AO492" s="162"/>
      <c r="AP492" s="162"/>
      <c r="AQ492" s="162"/>
      <c r="AR492" s="162"/>
      <c r="AS492" s="162"/>
      <c r="AT492" s="162"/>
      <c r="AU492" s="162"/>
      <c r="AV492" s="162"/>
      <c r="AW492" s="162"/>
      <c r="AX492" s="162"/>
      <c r="AY492" s="162"/>
      <c r="AZ492" s="162"/>
      <c r="BA492" s="162"/>
      <c r="BB492" s="162"/>
      <c r="BC492" s="162"/>
      <c r="BD492" s="162"/>
      <c r="BE492" s="162"/>
      <c r="BF492" s="162"/>
      <c r="BG492" s="162"/>
      <c r="BH492" s="162"/>
    </row>
    <row r="493" spans="1:60" outlineLevel="1" x14ac:dyDescent="0.25">
      <c r="A493" s="185">
        <v>186</v>
      </c>
      <c r="B493" s="186" t="s">
        <v>668</v>
      </c>
      <c r="C493" s="194" t="s">
        <v>669</v>
      </c>
      <c r="D493" s="187" t="s">
        <v>158</v>
      </c>
      <c r="E493" s="188">
        <v>8</v>
      </c>
      <c r="F493" s="189"/>
      <c r="G493" s="190">
        <f>ROUND(E493*F493,2)</f>
        <v>0</v>
      </c>
      <c r="H493" s="167">
        <v>0</v>
      </c>
      <c r="I493" s="167">
        <f>ROUND(E493*H493,2)</f>
        <v>0</v>
      </c>
      <c r="J493" s="167">
        <v>30.9</v>
      </c>
      <c r="K493" s="167">
        <f>ROUND(E493*J493,2)</f>
        <v>247.2</v>
      </c>
      <c r="L493" s="167">
        <v>21</v>
      </c>
      <c r="M493" s="167">
        <f>G493*(1+L493/100)</f>
        <v>0</v>
      </c>
      <c r="N493" s="167">
        <v>0</v>
      </c>
      <c r="O493" s="167">
        <f>ROUND(E493*N493,2)</f>
        <v>0</v>
      </c>
      <c r="P493" s="167">
        <v>0</v>
      </c>
      <c r="Q493" s="167">
        <f>ROUND(E493*P493,2)</f>
        <v>0</v>
      </c>
      <c r="R493" s="167"/>
      <c r="S493" s="167" t="s">
        <v>137</v>
      </c>
      <c r="T493" s="167" t="s">
        <v>137</v>
      </c>
      <c r="U493" s="167">
        <v>6.2700000000000006E-2</v>
      </c>
      <c r="V493" s="167">
        <f>ROUND(E493*U493,2)</f>
        <v>0.5</v>
      </c>
      <c r="W493" s="167"/>
      <c r="X493" s="167" t="s">
        <v>138</v>
      </c>
      <c r="Y493" s="162"/>
      <c r="Z493" s="162"/>
      <c r="AA493" s="162"/>
      <c r="AB493" s="162"/>
      <c r="AC493" s="162"/>
      <c r="AD493" s="162"/>
      <c r="AE493" s="162"/>
      <c r="AF493" s="162"/>
      <c r="AG493" s="162" t="s">
        <v>139</v>
      </c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2"/>
      <c r="AV493" s="162"/>
      <c r="AW493" s="162"/>
      <c r="AX493" s="162"/>
      <c r="AY493" s="162"/>
      <c r="AZ493" s="162"/>
      <c r="BA493" s="162"/>
      <c r="BB493" s="162"/>
      <c r="BC493" s="162"/>
      <c r="BD493" s="162"/>
      <c r="BE493" s="162"/>
      <c r="BF493" s="162"/>
      <c r="BG493" s="162"/>
      <c r="BH493" s="162"/>
    </row>
    <row r="494" spans="1:60" outlineLevel="1" x14ac:dyDescent="0.25">
      <c r="A494" s="185">
        <v>187</v>
      </c>
      <c r="B494" s="186" t="s">
        <v>670</v>
      </c>
      <c r="C494" s="194" t="s">
        <v>671</v>
      </c>
      <c r="D494" s="187" t="s">
        <v>151</v>
      </c>
      <c r="E494" s="188">
        <v>28</v>
      </c>
      <c r="F494" s="189"/>
      <c r="G494" s="190">
        <f>ROUND(E494*F494,2)</f>
        <v>0</v>
      </c>
      <c r="H494" s="167">
        <v>0</v>
      </c>
      <c r="I494" s="167">
        <f>ROUND(E494*H494,2)</f>
        <v>0</v>
      </c>
      <c r="J494" s="167">
        <v>181</v>
      </c>
      <c r="K494" s="167">
        <f>ROUND(E494*J494,2)</f>
        <v>5068</v>
      </c>
      <c r="L494" s="167">
        <v>21</v>
      </c>
      <c r="M494" s="167">
        <f>G494*(1+L494/100)</f>
        <v>0</v>
      </c>
      <c r="N494" s="167">
        <v>0</v>
      </c>
      <c r="O494" s="167">
        <f>ROUND(E494*N494,2)</f>
        <v>0</v>
      </c>
      <c r="P494" s="167">
        <v>0</v>
      </c>
      <c r="Q494" s="167">
        <f>ROUND(E494*P494,2)</f>
        <v>0</v>
      </c>
      <c r="R494" s="167"/>
      <c r="S494" s="167" t="s">
        <v>137</v>
      </c>
      <c r="T494" s="167" t="s">
        <v>224</v>
      </c>
      <c r="U494" s="167">
        <v>0.33050000000000002</v>
      </c>
      <c r="V494" s="167">
        <f>ROUND(E494*U494,2)</f>
        <v>9.25</v>
      </c>
      <c r="W494" s="167"/>
      <c r="X494" s="167" t="s">
        <v>138</v>
      </c>
      <c r="Y494" s="162"/>
      <c r="Z494" s="162"/>
      <c r="AA494" s="162"/>
      <c r="AB494" s="162"/>
      <c r="AC494" s="162"/>
      <c r="AD494" s="162"/>
      <c r="AE494" s="162"/>
      <c r="AF494" s="162"/>
      <c r="AG494" s="162" t="s">
        <v>139</v>
      </c>
      <c r="AH494" s="162"/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2"/>
      <c r="AV494" s="162"/>
      <c r="AW494" s="162"/>
      <c r="AX494" s="162"/>
      <c r="AY494" s="162"/>
      <c r="AZ494" s="162"/>
      <c r="BA494" s="162"/>
      <c r="BB494" s="162"/>
      <c r="BC494" s="162"/>
      <c r="BD494" s="162"/>
      <c r="BE494" s="162"/>
      <c r="BF494" s="162"/>
      <c r="BG494" s="162"/>
      <c r="BH494" s="162"/>
    </row>
    <row r="495" spans="1:60" outlineLevel="1" x14ac:dyDescent="0.25">
      <c r="A495" s="185">
        <v>188</v>
      </c>
      <c r="B495" s="186" t="s">
        <v>672</v>
      </c>
      <c r="C495" s="194" t="s">
        <v>673</v>
      </c>
      <c r="D495" s="187" t="s">
        <v>151</v>
      </c>
      <c r="E495" s="188">
        <v>1</v>
      </c>
      <c r="F495" s="189"/>
      <c r="G495" s="190">
        <f>ROUND(E495*F495,2)</f>
        <v>0</v>
      </c>
      <c r="H495" s="167">
        <v>0</v>
      </c>
      <c r="I495" s="167">
        <f>ROUND(E495*H495,2)</f>
        <v>0</v>
      </c>
      <c r="J495" s="167">
        <v>191</v>
      </c>
      <c r="K495" s="167">
        <f>ROUND(E495*J495,2)</f>
        <v>191</v>
      </c>
      <c r="L495" s="167">
        <v>21</v>
      </c>
      <c r="M495" s="167">
        <f>G495*(1+L495/100)</f>
        <v>0</v>
      </c>
      <c r="N495" s="167">
        <v>0</v>
      </c>
      <c r="O495" s="167">
        <f>ROUND(E495*N495,2)</f>
        <v>0</v>
      </c>
      <c r="P495" s="167">
        <v>0</v>
      </c>
      <c r="Q495" s="167">
        <f>ROUND(E495*P495,2)</f>
        <v>0</v>
      </c>
      <c r="R495" s="167"/>
      <c r="S495" s="167" t="s">
        <v>137</v>
      </c>
      <c r="T495" s="167" t="s">
        <v>224</v>
      </c>
      <c r="U495" s="167">
        <v>0.35</v>
      </c>
      <c r="V495" s="167">
        <f>ROUND(E495*U495,2)</f>
        <v>0.35</v>
      </c>
      <c r="W495" s="167"/>
      <c r="X495" s="167" t="s">
        <v>138</v>
      </c>
      <c r="Y495" s="162"/>
      <c r="Z495" s="162"/>
      <c r="AA495" s="162"/>
      <c r="AB495" s="162"/>
      <c r="AC495" s="162"/>
      <c r="AD495" s="162"/>
      <c r="AE495" s="162"/>
      <c r="AF495" s="162"/>
      <c r="AG495" s="162" t="s">
        <v>139</v>
      </c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2"/>
      <c r="AV495" s="162"/>
      <c r="AW495" s="162"/>
      <c r="AX495" s="162"/>
      <c r="AY495" s="162"/>
      <c r="AZ495" s="162"/>
      <c r="BA495" s="162"/>
      <c r="BB495" s="162"/>
      <c r="BC495" s="162"/>
      <c r="BD495" s="162"/>
      <c r="BE495" s="162"/>
      <c r="BF495" s="162"/>
      <c r="BG495" s="162"/>
      <c r="BH495" s="162"/>
    </row>
    <row r="496" spans="1:60" outlineLevel="1" x14ac:dyDescent="0.25">
      <c r="A496" s="185">
        <v>189</v>
      </c>
      <c r="B496" s="186" t="s">
        <v>674</v>
      </c>
      <c r="C496" s="194" t="s">
        <v>675</v>
      </c>
      <c r="D496" s="187" t="s">
        <v>319</v>
      </c>
      <c r="E496" s="188">
        <v>1</v>
      </c>
      <c r="F496" s="189"/>
      <c r="G496" s="190">
        <f>ROUND(E496*F496,2)</f>
        <v>0</v>
      </c>
      <c r="H496" s="167">
        <v>0</v>
      </c>
      <c r="I496" s="167">
        <f>ROUND(E496*H496,2)</f>
        <v>0</v>
      </c>
      <c r="J496" s="167">
        <v>1500</v>
      </c>
      <c r="K496" s="167">
        <f>ROUND(E496*J496,2)</f>
        <v>1500</v>
      </c>
      <c r="L496" s="167">
        <v>21</v>
      </c>
      <c r="M496" s="167">
        <f>G496*(1+L496/100)</f>
        <v>0</v>
      </c>
      <c r="N496" s="167">
        <v>0</v>
      </c>
      <c r="O496" s="167">
        <f>ROUND(E496*N496,2)</f>
        <v>0</v>
      </c>
      <c r="P496" s="167">
        <v>0</v>
      </c>
      <c r="Q496" s="167">
        <f>ROUND(E496*P496,2)</f>
        <v>0</v>
      </c>
      <c r="R496" s="167"/>
      <c r="S496" s="167" t="s">
        <v>241</v>
      </c>
      <c r="T496" s="167" t="s">
        <v>224</v>
      </c>
      <c r="U496" s="167">
        <v>0</v>
      </c>
      <c r="V496" s="167">
        <f>ROUND(E496*U496,2)</f>
        <v>0</v>
      </c>
      <c r="W496" s="167"/>
      <c r="X496" s="167" t="s">
        <v>138</v>
      </c>
      <c r="Y496" s="162"/>
      <c r="Z496" s="162"/>
      <c r="AA496" s="162"/>
      <c r="AB496" s="162"/>
      <c r="AC496" s="162"/>
      <c r="AD496" s="162"/>
      <c r="AE496" s="162"/>
      <c r="AF496" s="162"/>
      <c r="AG496" s="162" t="s">
        <v>139</v>
      </c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2"/>
      <c r="AV496" s="162"/>
      <c r="AW496" s="162"/>
      <c r="AX496" s="162"/>
      <c r="AY496" s="162"/>
      <c r="AZ496" s="162"/>
      <c r="BA496" s="162"/>
      <c r="BB496" s="162"/>
      <c r="BC496" s="162"/>
      <c r="BD496" s="162"/>
      <c r="BE496" s="162"/>
      <c r="BF496" s="162"/>
      <c r="BG496" s="162"/>
      <c r="BH496" s="162"/>
    </row>
    <row r="497" spans="1:60" outlineLevel="1" x14ac:dyDescent="0.25">
      <c r="A497" s="185">
        <v>190</v>
      </c>
      <c r="B497" s="186" t="s">
        <v>676</v>
      </c>
      <c r="C497" s="194" t="s">
        <v>677</v>
      </c>
      <c r="D497" s="187" t="s">
        <v>332</v>
      </c>
      <c r="E497" s="188">
        <v>3</v>
      </c>
      <c r="F497" s="189"/>
      <c r="G497" s="190">
        <f>ROUND(E497*F497,2)</f>
        <v>0</v>
      </c>
      <c r="H497" s="167">
        <v>0</v>
      </c>
      <c r="I497" s="167">
        <f>ROUND(E497*H497,2)</f>
        <v>0</v>
      </c>
      <c r="J497" s="167">
        <v>518</v>
      </c>
      <c r="K497" s="167">
        <f>ROUND(E497*J497,2)</f>
        <v>1554</v>
      </c>
      <c r="L497" s="167">
        <v>21</v>
      </c>
      <c r="M497" s="167">
        <f>G497*(1+L497/100)</f>
        <v>0</v>
      </c>
      <c r="N497" s="167">
        <v>0</v>
      </c>
      <c r="O497" s="167">
        <f>ROUND(E497*N497,2)</f>
        <v>0</v>
      </c>
      <c r="P497" s="167">
        <v>0</v>
      </c>
      <c r="Q497" s="167">
        <f>ROUND(E497*P497,2)</f>
        <v>0</v>
      </c>
      <c r="R497" s="167"/>
      <c r="S497" s="167" t="s">
        <v>241</v>
      </c>
      <c r="T497" s="167" t="s">
        <v>224</v>
      </c>
      <c r="U497" s="167">
        <v>0</v>
      </c>
      <c r="V497" s="167">
        <f>ROUND(E497*U497,2)</f>
        <v>0</v>
      </c>
      <c r="W497" s="167"/>
      <c r="X497" s="167" t="s">
        <v>138</v>
      </c>
      <c r="Y497" s="162"/>
      <c r="Z497" s="162"/>
      <c r="AA497" s="162"/>
      <c r="AB497" s="162"/>
      <c r="AC497" s="162"/>
      <c r="AD497" s="162"/>
      <c r="AE497" s="162"/>
      <c r="AF497" s="162"/>
      <c r="AG497" s="162" t="s">
        <v>139</v>
      </c>
      <c r="AH497" s="162"/>
      <c r="AI497" s="162"/>
      <c r="AJ497" s="162"/>
      <c r="AK497" s="162"/>
      <c r="AL497" s="162"/>
      <c r="AM497" s="162"/>
      <c r="AN497" s="162"/>
      <c r="AO497" s="162"/>
      <c r="AP497" s="162"/>
      <c r="AQ497" s="162"/>
      <c r="AR497" s="162"/>
      <c r="AS497" s="162"/>
      <c r="AT497" s="162"/>
      <c r="AU497" s="162"/>
      <c r="AV497" s="162"/>
      <c r="AW497" s="162"/>
      <c r="AX497" s="162"/>
      <c r="AY497" s="162"/>
      <c r="AZ497" s="162"/>
      <c r="BA497" s="162"/>
      <c r="BB497" s="162"/>
      <c r="BC497" s="162"/>
      <c r="BD497" s="162"/>
      <c r="BE497" s="162"/>
      <c r="BF497" s="162"/>
      <c r="BG497" s="162"/>
      <c r="BH497" s="162"/>
    </row>
    <row r="498" spans="1:60" outlineLevel="1" x14ac:dyDescent="0.25">
      <c r="A498" s="185">
        <v>191</v>
      </c>
      <c r="B498" s="186" t="s">
        <v>678</v>
      </c>
      <c r="C498" s="194" t="s">
        <v>679</v>
      </c>
      <c r="D498" s="187" t="s">
        <v>332</v>
      </c>
      <c r="E498" s="188">
        <v>5</v>
      </c>
      <c r="F498" s="189"/>
      <c r="G498" s="190">
        <f>ROUND(E498*F498,2)</f>
        <v>0</v>
      </c>
      <c r="H498" s="167">
        <v>0</v>
      </c>
      <c r="I498" s="167">
        <f>ROUND(E498*H498,2)</f>
        <v>0</v>
      </c>
      <c r="J498" s="167">
        <v>350</v>
      </c>
      <c r="K498" s="167">
        <f>ROUND(E498*J498,2)</f>
        <v>1750</v>
      </c>
      <c r="L498" s="167">
        <v>21</v>
      </c>
      <c r="M498" s="167">
        <f>G498*(1+L498/100)</f>
        <v>0</v>
      </c>
      <c r="N498" s="167">
        <v>0</v>
      </c>
      <c r="O498" s="167">
        <f>ROUND(E498*N498,2)</f>
        <v>0</v>
      </c>
      <c r="P498" s="167">
        <v>0</v>
      </c>
      <c r="Q498" s="167">
        <f>ROUND(E498*P498,2)</f>
        <v>0</v>
      </c>
      <c r="R498" s="167"/>
      <c r="S498" s="167" t="s">
        <v>241</v>
      </c>
      <c r="T498" s="167" t="s">
        <v>224</v>
      </c>
      <c r="U498" s="167">
        <v>0</v>
      </c>
      <c r="V498" s="167">
        <f>ROUND(E498*U498,2)</f>
        <v>0</v>
      </c>
      <c r="W498" s="167"/>
      <c r="X498" s="167" t="s">
        <v>138</v>
      </c>
      <c r="Y498" s="162"/>
      <c r="Z498" s="162"/>
      <c r="AA498" s="162"/>
      <c r="AB498" s="162"/>
      <c r="AC498" s="162"/>
      <c r="AD498" s="162"/>
      <c r="AE498" s="162"/>
      <c r="AF498" s="162"/>
      <c r="AG498" s="162" t="s">
        <v>139</v>
      </c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2"/>
      <c r="AV498" s="162"/>
      <c r="AW498" s="162"/>
      <c r="AX498" s="162"/>
      <c r="AY498" s="162"/>
      <c r="AZ498" s="162"/>
      <c r="BA498" s="162"/>
      <c r="BB498" s="162"/>
      <c r="BC498" s="162"/>
      <c r="BD498" s="162"/>
      <c r="BE498" s="162"/>
      <c r="BF498" s="162"/>
      <c r="BG498" s="162"/>
      <c r="BH498" s="162"/>
    </row>
    <row r="499" spans="1:60" outlineLevel="1" x14ac:dyDescent="0.25">
      <c r="A499" s="185">
        <v>192</v>
      </c>
      <c r="B499" s="186" t="s">
        <v>680</v>
      </c>
      <c r="C499" s="194" t="s">
        <v>681</v>
      </c>
      <c r="D499" s="187" t="s">
        <v>158</v>
      </c>
      <c r="E499" s="188">
        <v>8</v>
      </c>
      <c r="F499" s="189"/>
      <c r="G499" s="190">
        <f>ROUND(E499*F499,2)</f>
        <v>0</v>
      </c>
      <c r="H499" s="167">
        <v>103.5</v>
      </c>
      <c r="I499" s="167">
        <f>ROUND(E499*H499,2)</f>
        <v>828</v>
      </c>
      <c r="J499" s="167">
        <v>0</v>
      </c>
      <c r="K499" s="167">
        <f>ROUND(E499*J499,2)</f>
        <v>0</v>
      </c>
      <c r="L499" s="167">
        <v>21</v>
      </c>
      <c r="M499" s="167">
        <f>G499*(1+L499/100)</f>
        <v>0</v>
      </c>
      <c r="N499" s="167">
        <v>5.2999999999999998E-4</v>
      </c>
      <c r="O499" s="167">
        <f>ROUND(E499*N499,2)</f>
        <v>0</v>
      </c>
      <c r="P499" s="167">
        <v>0</v>
      </c>
      <c r="Q499" s="167">
        <f>ROUND(E499*P499,2)</f>
        <v>0</v>
      </c>
      <c r="R499" s="167" t="s">
        <v>170</v>
      </c>
      <c r="S499" s="167" t="s">
        <v>137</v>
      </c>
      <c r="T499" s="167" t="s">
        <v>137</v>
      </c>
      <c r="U499" s="167">
        <v>0</v>
      </c>
      <c r="V499" s="167">
        <f>ROUND(E499*U499,2)</f>
        <v>0</v>
      </c>
      <c r="W499" s="167"/>
      <c r="X499" s="167" t="s">
        <v>171</v>
      </c>
      <c r="Y499" s="162"/>
      <c r="Z499" s="162"/>
      <c r="AA499" s="162"/>
      <c r="AB499" s="162"/>
      <c r="AC499" s="162"/>
      <c r="AD499" s="162"/>
      <c r="AE499" s="162"/>
      <c r="AF499" s="162"/>
      <c r="AG499" s="162" t="s">
        <v>172</v>
      </c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2"/>
      <c r="AV499" s="162"/>
      <c r="AW499" s="162"/>
      <c r="AX499" s="162"/>
      <c r="AY499" s="162"/>
      <c r="AZ499" s="162"/>
      <c r="BA499" s="162"/>
      <c r="BB499" s="162"/>
      <c r="BC499" s="162"/>
      <c r="BD499" s="162"/>
      <c r="BE499" s="162"/>
      <c r="BF499" s="162"/>
      <c r="BG499" s="162"/>
      <c r="BH499" s="162"/>
    </row>
    <row r="500" spans="1:60" outlineLevel="1" x14ac:dyDescent="0.25">
      <c r="A500" s="185">
        <v>193</v>
      </c>
      <c r="B500" s="186" t="s">
        <v>682</v>
      </c>
      <c r="C500" s="194" t="s">
        <v>683</v>
      </c>
      <c r="D500" s="187" t="s">
        <v>158</v>
      </c>
      <c r="E500" s="188">
        <v>12</v>
      </c>
      <c r="F500" s="189"/>
      <c r="G500" s="190">
        <f>ROUND(E500*F500,2)</f>
        <v>0</v>
      </c>
      <c r="H500" s="167">
        <v>16</v>
      </c>
      <c r="I500" s="167">
        <f>ROUND(E500*H500,2)</f>
        <v>192</v>
      </c>
      <c r="J500" s="167">
        <v>0</v>
      </c>
      <c r="K500" s="167">
        <f>ROUND(E500*J500,2)</f>
        <v>0</v>
      </c>
      <c r="L500" s="167">
        <v>21</v>
      </c>
      <c r="M500" s="167">
        <f>G500*(1+L500/100)</f>
        <v>0</v>
      </c>
      <c r="N500" s="167">
        <v>8.0000000000000007E-5</v>
      </c>
      <c r="O500" s="167">
        <f>ROUND(E500*N500,2)</f>
        <v>0</v>
      </c>
      <c r="P500" s="167">
        <v>0</v>
      </c>
      <c r="Q500" s="167">
        <f>ROUND(E500*P500,2)</f>
        <v>0</v>
      </c>
      <c r="R500" s="167" t="s">
        <v>170</v>
      </c>
      <c r="S500" s="167" t="s">
        <v>137</v>
      </c>
      <c r="T500" s="167" t="s">
        <v>224</v>
      </c>
      <c r="U500" s="167">
        <v>0</v>
      </c>
      <c r="V500" s="167">
        <f>ROUND(E500*U500,2)</f>
        <v>0</v>
      </c>
      <c r="W500" s="167"/>
      <c r="X500" s="167" t="s">
        <v>171</v>
      </c>
      <c r="Y500" s="162"/>
      <c r="Z500" s="162"/>
      <c r="AA500" s="162"/>
      <c r="AB500" s="162"/>
      <c r="AC500" s="162"/>
      <c r="AD500" s="162"/>
      <c r="AE500" s="162"/>
      <c r="AF500" s="162"/>
      <c r="AG500" s="162" t="s">
        <v>172</v>
      </c>
      <c r="AH500" s="162"/>
      <c r="AI500" s="162"/>
      <c r="AJ500" s="162"/>
      <c r="AK500" s="162"/>
      <c r="AL500" s="162"/>
      <c r="AM500" s="162"/>
      <c r="AN500" s="162"/>
      <c r="AO500" s="162"/>
      <c r="AP500" s="162"/>
      <c r="AQ500" s="162"/>
      <c r="AR500" s="162"/>
      <c r="AS500" s="162"/>
      <c r="AT500" s="162"/>
      <c r="AU500" s="162"/>
      <c r="AV500" s="162"/>
      <c r="AW500" s="162"/>
      <c r="AX500" s="162"/>
      <c r="AY500" s="162"/>
      <c r="AZ500" s="162"/>
      <c r="BA500" s="162"/>
      <c r="BB500" s="162"/>
      <c r="BC500" s="162"/>
      <c r="BD500" s="162"/>
      <c r="BE500" s="162"/>
      <c r="BF500" s="162"/>
      <c r="BG500" s="162"/>
      <c r="BH500" s="162"/>
    </row>
    <row r="501" spans="1:60" outlineLevel="1" x14ac:dyDescent="0.25">
      <c r="A501" s="185">
        <v>194</v>
      </c>
      <c r="B501" s="186" t="s">
        <v>684</v>
      </c>
      <c r="C501" s="194" t="s">
        <v>685</v>
      </c>
      <c r="D501" s="187" t="s">
        <v>158</v>
      </c>
      <c r="E501" s="188">
        <v>0.5</v>
      </c>
      <c r="F501" s="189"/>
      <c r="G501" s="190">
        <f>ROUND(E501*F501,2)</f>
        <v>0</v>
      </c>
      <c r="H501" s="167">
        <v>17</v>
      </c>
      <c r="I501" s="167">
        <f>ROUND(E501*H501,2)</f>
        <v>8.5</v>
      </c>
      <c r="J501" s="167">
        <v>0</v>
      </c>
      <c r="K501" s="167">
        <f>ROUND(E501*J501,2)</f>
        <v>0</v>
      </c>
      <c r="L501" s="167">
        <v>21</v>
      </c>
      <c r="M501" s="167">
        <f>G501*(1+L501/100)</f>
        <v>0</v>
      </c>
      <c r="N501" s="167">
        <v>6.0000000000000002E-5</v>
      </c>
      <c r="O501" s="167">
        <f>ROUND(E501*N501,2)</f>
        <v>0</v>
      </c>
      <c r="P501" s="167">
        <v>0</v>
      </c>
      <c r="Q501" s="167">
        <f>ROUND(E501*P501,2)</f>
        <v>0</v>
      </c>
      <c r="R501" s="167" t="s">
        <v>170</v>
      </c>
      <c r="S501" s="167" t="s">
        <v>137</v>
      </c>
      <c r="T501" s="167" t="s">
        <v>224</v>
      </c>
      <c r="U501" s="167">
        <v>0</v>
      </c>
      <c r="V501" s="167">
        <f>ROUND(E501*U501,2)</f>
        <v>0</v>
      </c>
      <c r="W501" s="167"/>
      <c r="X501" s="167" t="s">
        <v>171</v>
      </c>
      <c r="Y501" s="162"/>
      <c r="Z501" s="162"/>
      <c r="AA501" s="162"/>
      <c r="AB501" s="162"/>
      <c r="AC501" s="162"/>
      <c r="AD501" s="162"/>
      <c r="AE501" s="162"/>
      <c r="AF501" s="162"/>
      <c r="AG501" s="162" t="s">
        <v>172</v>
      </c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2"/>
      <c r="AV501" s="162"/>
      <c r="AW501" s="162"/>
      <c r="AX501" s="162"/>
      <c r="AY501" s="162"/>
      <c r="AZ501" s="162"/>
      <c r="BA501" s="162"/>
      <c r="BB501" s="162"/>
      <c r="BC501" s="162"/>
      <c r="BD501" s="162"/>
      <c r="BE501" s="162"/>
      <c r="BF501" s="162"/>
      <c r="BG501" s="162"/>
      <c r="BH501" s="162"/>
    </row>
    <row r="502" spans="1:60" outlineLevel="1" x14ac:dyDescent="0.25">
      <c r="A502" s="185">
        <v>195</v>
      </c>
      <c r="B502" s="186" t="s">
        <v>686</v>
      </c>
      <c r="C502" s="194" t="s">
        <v>687</v>
      </c>
      <c r="D502" s="187" t="s">
        <v>151</v>
      </c>
      <c r="E502" s="188">
        <v>8</v>
      </c>
      <c r="F502" s="189"/>
      <c r="G502" s="190">
        <f>ROUND(E502*F502,2)</f>
        <v>0</v>
      </c>
      <c r="H502" s="167">
        <v>152</v>
      </c>
      <c r="I502" s="167">
        <f>ROUND(E502*H502,2)</f>
        <v>1216</v>
      </c>
      <c r="J502" s="167">
        <v>0</v>
      </c>
      <c r="K502" s="167">
        <f>ROUND(E502*J502,2)</f>
        <v>0</v>
      </c>
      <c r="L502" s="167">
        <v>21</v>
      </c>
      <c r="M502" s="167">
        <f>G502*(1+L502/100)</f>
        <v>0</v>
      </c>
      <c r="N502" s="167">
        <v>1.0000000000000001E-5</v>
      </c>
      <c r="O502" s="167">
        <f>ROUND(E502*N502,2)</f>
        <v>0</v>
      </c>
      <c r="P502" s="167">
        <v>0</v>
      </c>
      <c r="Q502" s="167">
        <f>ROUND(E502*P502,2)</f>
        <v>0</v>
      </c>
      <c r="R502" s="167" t="s">
        <v>170</v>
      </c>
      <c r="S502" s="167" t="s">
        <v>137</v>
      </c>
      <c r="T502" s="167" t="s">
        <v>224</v>
      </c>
      <c r="U502" s="167">
        <v>0</v>
      </c>
      <c r="V502" s="167">
        <f>ROUND(E502*U502,2)</f>
        <v>0</v>
      </c>
      <c r="W502" s="167"/>
      <c r="X502" s="167" t="s">
        <v>171</v>
      </c>
      <c r="Y502" s="162"/>
      <c r="Z502" s="162"/>
      <c r="AA502" s="162"/>
      <c r="AB502" s="162"/>
      <c r="AC502" s="162"/>
      <c r="AD502" s="162"/>
      <c r="AE502" s="162"/>
      <c r="AF502" s="162"/>
      <c r="AG502" s="162" t="s">
        <v>172</v>
      </c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2"/>
      <c r="AV502" s="162"/>
      <c r="AW502" s="162"/>
      <c r="AX502" s="162"/>
      <c r="AY502" s="162"/>
      <c r="AZ502" s="162"/>
      <c r="BA502" s="162"/>
      <c r="BB502" s="162"/>
      <c r="BC502" s="162"/>
      <c r="BD502" s="162"/>
      <c r="BE502" s="162"/>
      <c r="BF502" s="162"/>
      <c r="BG502" s="162"/>
      <c r="BH502" s="162"/>
    </row>
    <row r="503" spans="1:60" outlineLevel="1" x14ac:dyDescent="0.25">
      <c r="A503" s="185">
        <v>196</v>
      </c>
      <c r="B503" s="186" t="s">
        <v>688</v>
      </c>
      <c r="C503" s="194" t="s">
        <v>689</v>
      </c>
      <c r="D503" s="187" t="s">
        <v>151</v>
      </c>
      <c r="E503" s="188">
        <v>1</v>
      </c>
      <c r="F503" s="189"/>
      <c r="G503" s="190">
        <f>ROUND(E503*F503,2)</f>
        <v>0</v>
      </c>
      <c r="H503" s="167">
        <v>557</v>
      </c>
      <c r="I503" s="167">
        <f>ROUND(E503*H503,2)</f>
        <v>557</v>
      </c>
      <c r="J503" s="167">
        <v>0</v>
      </c>
      <c r="K503" s="167">
        <f>ROUND(E503*J503,2)</f>
        <v>0</v>
      </c>
      <c r="L503" s="167">
        <v>21</v>
      </c>
      <c r="M503" s="167">
        <f>G503*(1+L503/100)</f>
        <v>0</v>
      </c>
      <c r="N503" s="167">
        <v>2.4000000000000001E-4</v>
      </c>
      <c r="O503" s="167">
        <f>ROUND(E503*N503,2)</f>
        <v>0</v>
      </c>
      <c r="P503" s="167">
        <v>0</v>
      </c>
      <c r="Q503" s="167">
        <f>ROUND(E503*P503,2)</f>
        <v>0</v>
      </c>
      <c r="R503" s="167" t="s">
        <v>170</v>
      </c>
      <c r="S503" s="167" t="s">
        <v>137</v>
      </c>
      <c r="T503" s="167" t="s">
        <v>137</v>
      </c>
      <c r="U503" s="167">
        <v>0</v>
      </c>
      <c r="V503" s="167">
        <f>ROUND(E503*U503,2)</f>
        <v>0</v>
      </c>
      <c r="W503" s="167"/>
      <c r="X503" s="167" t="s">
        <v>171</v>
      </c>
      <c r="Y503" s="162"/>
      <c r="Z503" s="162"/>
      <c r="AA503" s="162"/>
      <c r="AB503" s="162"/>
      <c r="AC503" s="162"/>
      <c r="AD503" s="162"/>
      <c r="AE503" s="162"/>
      <c r="AF503" s="162"/>
      <c r="AG503" s="162" t="s">
        <v>172</v>
      </c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2"/>
      <c r="AV503" s="162"/>
      <c r="AW503" s="162"/>
      <c r="AX503" s="162"/>
      <c r="AY503" s="162"/>
      <c r="AZ503" s="162"/>
      <c r="BA503" s="162"/>
      <c r="BB503" s="162"/>
      <c r="BC503" s="162"/>
      <c r="BD503" s="162"/>
      <c r="BE503" s="162"/>
      <c r="BF503" s="162"/>
      <c r="BG503" s="162"/>
      <c r="BH503" s="162"/>
    </row>
    <row r="504" spans="1:60" outlineLevel="1" x14ac:dyDescent="0.25">
      <c r="A504" s="185">
        <v>197</v>
      </c>
      <c r="B504" s="186" t="s">
        <v>690</v>
      </c>
      <c r="C504" s="194" t="s">
        <v>691</v>
      </c>
      <c r="D504" s="187" t="s">
        <v>151</v>
      </c>
      <c r="E504" s="188">
        <v>8</v>
      </c>
      <c r="F504" s="189"/>
      <c r="G504" s="190">
        <f>ROUND(E504*F504,2)</f>
        <v>0</v>
      </c>
      <c r="H504" s="167">
        <v>54</v>
      </c>
      <c r="I504" s="167">
        <f>ROUND(E504*H504,2)</f>
        <v>432</v>
      </c>
      <c r="J504" s="167">
        <v>0</v>
      </c>
      <c r="K504" s="167">
        <f>ROUND(E504*J504,2)</f>
        <v>0</v>
      </c>
      <c r="L504" s="167">
        <v>21</v>
      </c>
      <c r="M504" s="167">
        <f>G504*(1+L504/100)</f>
        <v>0</v>
      </c>
      <c r="N504" s="167">
        <v>1.0000000000000001E-5</v>
      </c>
      <c r="O504" s="167">
        <f>ROUND(E504*N504,2)</f>
        <v>0</v>
      </c>
      <c r="P504" s="167">
        <v>0</v>
      </c>
      <c r="Q504" s="167">
        <f>ROUND(E504*P504,2)</f>
        <v>0</v>
      </c>
      <c r="R504" s="167" t="s">
        <v>170</v>
      </c>
      <c r="S504" s="167" t="s">
        <v>137</v>
      </c>
      <c r="T504" s="167" t="s">
        <v>224</v>
      </c>
      <c r="U504" s="167">
        <v>0</v>
      </c>
      <c r="V504" s="167">
        <f>ROUND(E504*U504,2)</f>
        <v>0</v>
      </c>
      <c r="W504" s="167"/>
      <c r="X504" s="167" t="s">
        <v>171</v>
      </c>
      <c r="Y504" s="162"/>
      <c r="Z504" s="162"/>
      <c r="AA504" s="162"/>
      <c r="AB504" s="162"/>
      <c r="AC504" s="162"/>
      <c r="AD504" s="162"/>
      <c r="AE504" s="162"/>
      <c r="AF504" s="162"/>
      <c r="AG504" s="162" t="s">
        <v>172</v>
      </c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2"/>
      <c r="AV504" s="162"/>
      <c r="AW504" s="162"/>
      <c r="AX504" s="162"/>
      <c r="AY504" s="162"/>
      <c r="AZ504" s="162"/>
      <c r="BA504" s="162"/>
      <c r="BB504" s="162"/>
      <c r="BC504" s="162"/>
      <c r="BD504" s="162"/>
      <c r="BE504" s="162"/>
      <c r="BF504" s="162"/>
      <c r="BG504" s="162"/>
      <c r="BH504" s="162"/>
    </row>
    <row r="505" spans="1:60" outlineLevel="1" x14ac:dyDescent="0.25">
      <c r="A505" s="185">
        <v>198</v>
      </c>
      <c r="B505" s="186" t="s">
        <v>692</v>
      </c>
      <c r="C505" s="194" t="s">
        <v>693</v>
      </c>
      <c r="D505" s="187" t="s">
        <v>151</v>
      </c>
      <c r="E505" s="188">
        <v>8</v>
      </c>
      <c r="F505" s="189"/>
      <c r="G505" s="190">
        <f>ROUND(E505*F505,2)</f>
        <v>0</v>
      </c>
      <c r="H505" s="167">
        <v>34</v>
      </c>
      <c r="I505" s="167">
        <f>ROUND(E505*H505,2)</f>
        <v>272</v>
      </c>
      <c r="J505" s="167">
        <v>0</v>
      </c>
      <c r="K505" s="167">
        <f>ROUND(E505*J505,2)</f>
        <v>0</v>
      </c>
      <c r="L505" s="167">
        <v>21</v>
      </c>
      <c r="M505" s="167">
        <f>G505*(1+L505/100)</f>
        <v>0</v>
      </c>
      <c r="N505" s="167">
        <v>5.0000000000000002E-5</v>
      </c>
      <c r="O505" s="167">
        <f>ROUND(E505*N505,2)</f>
        <v>0</v>
      </c>
      <c r="P505" s="167">
        <v>0</v>
      </c>
      <c r="Q505" s="167">
        <f>ROUND(E505*P505,2)</f>
        <v>0</v>
      </c>
      <c r="R505" s="167" t="s">
        <v>170</v>
      </c>
      <c r="S505" s="167" t="s">
        <v>137</v>
      </c>
      <c r="T505" s="167" t="s">
        <v>224</v>
      </c>
      <c r="U505" s="167">
        <v>0</v>
      </c>
      <c r="V505" s="167">
        <f>ROUND(E505*U505,2)</f>
        <v>0</v>
      </c>
      <c r="W505" s="167"/>
      <c r="X505" s="167" t="s">
        <v>171</v>
      </c>
      <c r="Y505" s="162"/>
      <c r="Z505" s="162"/>
      <c r="AA505" s="162"/>
      <c r="AB505" s="162"/>
      <c r="AC505" s="162"/>
      <c r="AD505" s="162"/>
      <c r="AE505" s="162"/>
      <c r="AF505" s="162"/>
      <c r="AG505" s="162" t="s">
        <v>172</v>
      </c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2"/>
      <c r="AV505" s="162"/>
      <c r="AW505" s="162"/>
      <c r="AX505" s="162"/>
      <c r="AY505" s="162"/>
      <c r="AZ505" s="162"/>
      <c r="BA505" s="162"/>
      <c r="BB505" s="162"/>
      <c r="BC505" s="162"/>
      <c r="BD505" s="162"/>
      <c r="BE505" s="162"/>
      <c r="BF505" s="162"/>
      <c r="BG505" s="162"/>
      <c r="BH505" s="162"/>
    </row>
    <row r="506" spans="1:60" outlineLevel="1" x14ac:dyDescent="0.25">
      <c r="A506" s="185">
        <v>199</v>
      </c>
      <c r="B506" s="186" t="s">
        <v>694</v>
      </c>
      <c r="C506" s="194" t="s">
        <v>695</v>
      </c>
      <c r="D506" s="187" t="s">
        <v>151</v>
      </c>
      <c r="E506" s="188">
        <v>2</v>
      </c>
      <c r="F506" s="189"/>
      <c r="G506" s="190">
        <f>ROUND(E506*F506,2)</f>
        <v>0</v>
      </c>
      <c r="H506" s="167">
        <v>45</v>
      </c>
      <c r="I506" s="167">
        <f>ROUND(E506*H506,2)</f>
        <v>90</v>
      </c>
      <c r="J506" s="167">
        <v>0</v>
      </c>
      <c r="K506" s="167">
        <f>ROUND(E506*J506,2)</f>
        <v>0</v>
      </c>
      <c r="L506" s="167">
        <v>21</v>
      </c>
      <c r="M506" s="167">
        <f>G506*(1+L506/100)</f>
        <v>0</v>
      </c>
      <c r="N506" s="167">
        <v>0</v>
      </c>
      <c r="O506" s="167">
        <f>ROUND(E506*N506,2)</f>
        <v>0</v>
      </c>
      <c r="P506" s="167">
        <v>0</v>
      </c>
      <c r="Q506" s="167">
        <f>ROUND(E506*P506,2)</f>
        <v>0</v>
      </c>
      <c r="R506" s="167" t="s">
        <v>170</v>
      </c>
      <c r="S506" s="167" t="s">
        <v>137</v>
      </c>
      <c r="T506" s="167" t="s">
        <v>224</v>
      </c>
      <c r="U506" s="167">
        <v>0</v>
      </c>
      <c r="V506" s="167">
        <f>ROUND(E506*U506,2)</f>
        <v>0</v>
      </c>
      <c r="W506" s="167"/>
      <c r="X506" s="167" t="s">
        <v>171</v>
      </c>
      <c r="Y506" s="162"/>
      <c r="Z506" s="162"/>
      <c r="AA506" s="162"/>
      <c r="AB506" s="162"/>
      <c r="AC506" s="162"/>
      <c r="AD506" s="162"/>
      <c r="AE506" s="162"/>
      <c r="AF506" s="162"/>
      <c r="AG506" s="162" t="s">
        <v>172</v>
      </c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2"/>
      <c r="AV506" s="162"/>
      <c r="AW506" s="162"/>
      <c r="AX506" s="162"/>
      <c r="AY506" s="162"/>
      <c r="AZ506" s="162"/>
      <c r="BA506" s="162"/>
      <c r="BB506" s="162"/>
      <c r="BC506" s="162"/>
      <c r="BD506" s="162"/>
      <c r="BE506" s="162"/>
      <c r="BF506" s="162"/>
      <c r="BG506" s="162"/>
      <c r="BH506" s="162"/>
    </row>
    <row r="507" spans="1:60" outlineLevel="1" x14ac:dyDescent="0.25">
      <c r="A507" s="185">
        <v>200</v>
      </c>
      <c r="B507" s="186" t="s">
        <v>696</v>
      </c>
      <c r="C507" s="194" t="s">
        <v>697</v>
      </c>
      <c r="D507" s="187" t="s">
        <v>151</v>
      </c>
      <c r="E507" s="188">
        <v>28</v>
      </c>
      <c r="F507" s="189"/>
      <c r="G507" s="190">
        <f>ROUND(E507*F507,2)</f>
        <v>0</v>
      </c>
      <c r="H507" s="167">
        <v>14</v>
      </c>
      <c r="I507" s="167">
        <f>ROUND(E507*H507,2)</f>
        <v>392</v>
      </c>
      <c r="J507" s="167">
        <v>0</v>
      </c>
      <c r="K507" s="167">
        <f>ROUND(E507*J507,2)</f>
        <v>0</v>
      </c>
      <c r="L507" s="167">
        <v>21</v>
      </c>
      <c r="M507" s="167">
        <f>G507*(1+L507/100)</f>
        <v>0</v>
      </c>
      <c r="N507" s="167">
        <v>4.0000000000000003E-5</v>
      </c>
      <c r="O507" s="167">
        <f>ROUND(E507*N507,2)</f>
        <v>0</v>
      </c>
      <c r="P507" s="167">
        <v>0</v>
      </c>
      <c r="Q507" s="167">
        <f>ROUND(E507*P507,2)</f>
        <v>0</v>
      </c>
      <c r="R507" s="167" t="s">
        <v>170</v>
      </c>
      <c r="S507" s="167" t="s">
        <v>137</v>
      </c>
      <c r="T507" s="167" t="s">
        <v>224</v>
      </c>
      <c r="U507" s="167">
        <v>0</v>
      </c>
      <c r="V507" s="167">
        <f>ROUND(E507*U507,2)</f>
        <v>0</v>
      </c>
      <c r="W507" s="167"/>
      <c r="X507" s="167" t="s">
        <v>171</v>
      </c>
      <c r="Y507" s="162"/>
      <c r="Z507" s="162"/>
      <c r="AA507" s="162"/>
      <c r="AB507" s="162"/>
      <c r="AC507" s="162"/>
      <c r="AD507" s="162"/>
      <c r="AE507" s="162"/>
      <c r="AF507" s="162"/>
      <c r="AG507" s="162" t="s">
        <v>172</v>
      </c>
      <c r="AH507" s="162"/>
      <c r="AI507" s="162"/>
      <c r="AJ507" s="162"/>
      <c r="AK507" s="162"/>
      <c r="AL507" s="162"/>
      <c r="AM507" s="162"/>
      <c r="AN507" s="162"/>
      <c r="AO507" s="162"/>
      <c r="AP507" s="162"/>
      <c r="AQ507" s="162"/>
      <c r="AR507" s="162"/>
      <c r="AS507" s="162"/>
      <c r="AT507" s="162"/>
      <c r="AU507" s="162"/>
      <c r="AV507" s="162"/>
      <c r="AW507" s="162"/>
      <c r="AX507" s="162"/>
      <c r="AY507" s="162"/>
      <c r="AZ507" s="162"/>
      <c r="BA507" s="162"/>
      <c r="BB507" s="162"/>
      <c r="BC507" s="162"/>
      <c r="BD507" s="162"/>
      <c r="BE507" s="162"/>
      <c r="BF507" s="162"/>
      <c r="BG507" s="162"/>
      <c r="BH507" s="162"/>
    </row>
    <row r="508" spans="1:60" outlineLevel="1" x14ac:dyDescent="0.25">
      <c r="A508" s="185">
        <v>201</v>
      </c>
      <c r="B508" s="186" t="s">
        <v>698</v>
      </c>
      <c r="C508" s="194" t="s">
        <v>699</v>
      </c>
      <c r="D508" s="187" t="s">
        <v>151</v>
      </c>
      <c r="E508" s="188">
        <v>6</v>
      </c>
      <c r="F508" s="189"/>
      <c r="G508" s="190">
        <f>ROUND(E508*F508,2)</f>
        <v>0</v>
      </c>
      <c r="H508" s="167">
        <v>850</v>
      </c>
      <c r="I508" s="167">
        <f>ROUND(E508*H508,2)</f>
        <v>5100</v>
      </c>
      <c r="J508" s="167">
        <v>0</v>
      </c>
      <c r="K508" s="167">
        <f>ROUND(E508*J508,2)</f>
        <v>0</v>
      </c>
      <c r="L508" s="167">
        <v>21</v>
      </c>
      <c r="M508" s="167">
        <f>G508*(1+L508/100)</f>
        <v>0</v>
      </c>
      <c r="N508" s="167">
        <v>4.0000000000000001E-3</v>
      </c>
      <c r="O508" s="167">
        <f>ROUND(E508*N508,2)</f>
        <v>0.02</v>
      </c>
      <c r="P508" s="167">
        <v>0</v>
      </c>
      <c r="Q508" s="167">
        <f>ROUND(E508*P508,2)</f>
        <v>0</v>
      </c>
      <c r="R508" s="167" t="s">
        <v>170</v>
      </c>
      <c r="S508" s="167" t="s">
        <v>137</v>
      </c>
      <c r="T508" s="167" t="s">
        <v>224</v>
      </c>
      <c r="U508" s="167">
        <v>0</v>
      </c>
      <c r="V508" s="167">
        <f>ROUND(E508*U508,2)</f>
        <v>0</v>
      </c>
      <c r="W508" s="167"/>
      <c r="X508" s="167" t="s">
        <v>171</v>
      </c>
      <c r="Y508" s="162"/>
      <c r="Z508" s="162"/>
      <c r="AA508" s="162"/>
      <c r="AB508" s="162"/>
      <c r="AC508" s="162"/>
      <c r="AD508" s="162"/>
      <c r="AE508" s="162"/>
      <c r="AF508" s="162"/>
      <c r="AG508" s="162" t="s">
        <v>172</v>
      </c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2"/>
      <c r="AV508" s="162"/>
      <c r="AW508" s="162"/>
      <c r="AX508" s="162"/>
      <c r="AY508" s="162"/>
      <c r="AZ508" s="162"/>
      <c r="BA508" s="162"/>
      <c r="BB508" s="162"/>
      <c r="BC508" s="162"/>
      <c r="BD508" s="162"/>
      <c r="BE508" s="162"/>
      <c r="BF508" s="162"/>
      <c r="BG508" s="162"/>
      <c r="BH508" s="162"/>
    </row>
    <row r="509" spans="1:60" outlineLevel="1" x14ac:dyDescent="0.25">
      <c r="A509" s="185">
        <v>202</v>
      </c>
      <c r="B509" s="186" t="s">
        <v>700</v>
      </c>
      <c r="C509" s="194" t="s">
        <v>701</v>
      </c>
      <c r="D509" s="187" t="s">
        <v>151</v>
      </c>
      <c r="E509" s="188">
        <v>2</v>
      </c>
      <c r="F509" s="189"/>
      <c r="G509" s="190">
        <f>ROUND(E509*F509,2)</f>
        <v>0</v>
      </c>
      <c r="H509" s="167">
        <v>1210</v>
      </c>
      <c r="I509" s="167">
        <f>ROUND(E509*H509,2)</f>
        <v>2420</v>
      </c>
      <c r="J509" s="167">
        <v>0</v>
      </c>
      <c r="K509" s="167">
        <f>ROUND(E509*J509,2)</f>
        <v>0</v>
      </c>
      <c r="L509" s="167">
        <v>21</v>
      </c>
      <c r="M509" s="167">
        <f>G509*(1+L509/100)</f>
        <v>0</v>
      </c>
      <c r="N509" s="167">
        <v>4.0000000000000001E-3</v>
      </c>
      <c r="O509" s="167">
        <f>ROUND(E509*N509,2)</f>
        <v>0.01</v>
      </c>
      <c r="P509" s="167">
        <v>0</v>
      </c>
      <c r="Q509" s="167">
        <f>ROUND(E509*P509,2)</f>
        <v>0</v>
      </c>
      <c r="R509" s="167"/>
      <c r="S509" s="167" t="s">
        <v>241</v>
      </c>
      <c r="T509" s="167" t="s">
        <v>224</v>
      </c>
      <c r="U509" s="167">
        <v>0</v>
      </c>
      <c r="V509" s="167">
        <f>ROUND(E509*U509,2)</f>
        <v>0</v>
      </c>
      <c r="W509" s="167"/>
      <c r="X509" s="167" t="s">
        <v>171</v>
      </c>
      <c r="Y509" s="162"/>
      <c r="Z509" s="162"/>
      <c r="AA509" s="162"/>
      <c r="AB509" s="162"/>
      <c r="AC509" s="162"/>
      <c r="AD509" s="162"/>
      <c r="AE509" s="162"/>
      <c r="AF509" s="162"/>
      <c r="AG509" s="162" t="s">
        <v>172</v>
      </c>
      <c r="AH509" s="162"/>
      <c r="AI509" s="162"/>
      <c r="AJ509" s="162"/>
      <c r="AK509" s="162"/>
      <c r="AL509" s="162"/>
      <c r="AM509" s="162"/>
      <c r="AN509" s="162"/>
      <c r="AO509" s="162"/>
      <c r="AP509" s="162"/>
      <c r="AQ509" s="162"/>
      <c r="AR509" s="162"/>
      <c r="AS509" s="162"/>
      <c r="AT509" s="162"/>
      <c r="AU509" s="162"/>
      <c r="AV509" s="162"/>
      <c r="AW509" s="162"/>
      <c r="AX509" s="162"/>
      <c r="AY509" s="162"/>
      <c r="AZ509" s="162"/>
      <c r="BA509" s="162"/>
      <c r="BB509" s="162"/>
      <c r="BC509" s="162"/>
      <c r="BD509" s="162"/>
      <c r="BE509" s="162"/>
      <c r="BF509" s="162"/>
      <c r="BG509" s="162"/>
      <c r="BH509" s="162"/>
    </row>
    <row r="510" spans="1:60" outlineLevel="1" x14ac:dyDescent="0.25">
      <c r="A510" s="185">
        <v>203</v>
      </c>
      <c r="B510" s="186" t="s">
        <v>702</v>
      </c>
      <c r="C510" s="194" t="s">
        <v>703</v>
      </c>
      <c r="D510" s="187" t="s">
        <v>151</v>
      </c>
      <c r="E510" s="188">
        <v>1</v>
      </c>
      <c r="F510" s="189"/>
      <c r="G510" s="190">
        <f>ROUND(E510*F510,2)</f>
        <v>0</v>
      </c>
      <c r="H510" s="167">
        <v>978</v>
      </c>
      <c r="I510" s="167">
        <f>ROUND(E510*H510,2)</f>
        <v>978</v>
      </c>
      <c r="J510" s="167">
        <v>0</v>
      </c>
      <c r="K510" s="167">
        <f>ROUND(E510*J510,2)</f>
        <v>0</v>
      </c>
      <c r="L510" s="167">
        <v>21</v>
      </c>
      <c r="M510" s="167">
        <f>G510*(1+L510/100)</f>
        <v>0</v>
      </c>
      <c r="N510" s="167">
        <v>2.63E-2</v>
      </c>
      <c r="O510" s="167">
        <f>ROUND(E510*N510,2)</f>
        <v>0.03</v>
      </c>
      <c r="P510" s="167">
        <v>0</v>
      </c>
      <c r="Q510" s="167">
        <f>ROUND(E510*P510,2)</f>
        <v>0</v>
      </c>
      <c r="R510" s="167"/>
      <c r="S510" s="167" t="s">
        <v>241</v>
      </c>
      <c r="T510" s="167" t="s">
        <v>224</v>
      </c>
      <c r="U510" s="167">
        <v>0</v>
      </c>
      <c r="V510" s="167">
        <f>ROUND(E510*U510,2)</f>
        <v>0</v>
      </c>
      <c r="W510" s="167"/>
      <c r="X510" s="167" t="s">
        <v>171</v>
      </c>
      <c r="Y510" s="162"/>
      <c r="Z510" s="162"/>
      <c r="AA510" s="162"/>
      <c r="AB510" s="162"/>
      <c r="AC510" s="162"/>
      <c r="AD510" s="162"/>
      <c r="AE510" s="162"/>
      <c r="AF510" s="162"/>
      <c r="AG510" s="162" t="s">
        <v>172</v>
      </c>
      <c r="AH510" s="162"/>
      <c r="AI510" s="162"/>
      <c r="AJ510" s="162"/>
      <c r="AK510" s="162"/>
      <c r="AL510" s="162"/>
      <c r="AM510" s="162"/>
      <c r="AN510" s="162"/>
      <c r="AO510" s="162"/>
      <c r="AP510" s="162"/>
      <c r="AQ510" s="162"/>
      <c r="AR510" s="162"/>
      <c r="AS510" s="162"/>
      <c r="AT510" s="162"/>
      <c r="AU510" s="162"/>
      <c r="AV510" s="162"/>
      <c r="AW510" s="162"/>
      <c r="AX510" s="162"/>
      <c r="AY510" s="162"/>
      <c r="AZ510" s="162"/>
      <c r="BA510" s="162"/>
      <c r="BB510" s="162"/>
      <c r="BC510" s="162"/>
      <c r="BD510" s="162"/>
      <c r="BE510" s="162"/>
      <c r="BF510" s="162"/>
      <c r="BG510" s="162"/>
      <c r="BH510" s="162"/>
    </row>
    <row r="511" spans="1:60" outlineLevel="1" x14ac:dyDescent="0.25">
      <c r="A511" s="185">
        <v>204</v>
      </c>
      <c r="B511" s="186" t="s">
        <v>704</v>
      </c>
      <c r="C511" s="194" t="s">
        <v>705</v>
      </c>
      <c r="D511" s="187" t="s">
        <v>151</v>
      </c>
      <c r="E511" s="188">
        <v>2</v>
      </c>
      <c r="F511" s="189"/>
      <c r="G511" s="190">
        <f>ROUND(E511*F511,2)</f>
        <v>0</v>
      </c>
      <c r="H511" s="167">
        <v>187</v>
      </c>
      <c r="I511" s="167">
        <f>ROUND(E511*H511,2)</f>
        <v>374</v>
      </c>
      <c r="J511" s="167">
        <v>0</v>
      </c>
      <c r="K511" s="167">
        <f>ROUND(E511*J511,2)</f>
        <v>0</v>
      </c>
      <c r="L511" s="167">
        <v>21</v>
      </c>
      <c r="M511" s="167">
        <f>G511*(1+L511/100)</f>
        <v>0</v>
      </c>
      <c r="N511" s="167">
        <v>1.8000000000000001E-4</v>
      </c>
      <c r="O511" s="167">
        <f>ROUND(E511*N511,2)</f>
        <v>0</v>
      </c>
      <c r="P511" s="167">
        <v>0</v>
      </c>
      <c r="Q511" s="167">
        <f>ROUND(E511*P511,2)</f>
        <v>0</v>
      </c>
      <c r="R511" s="167" t="s">
        <v>170</v>
      </c>
      <c r="S511" s="167" t="s">
        <v>137</v>
      </c>
      <c r="T511" s="167" t="s">
        <v>224</v>
      </c>
      <c r="U511" s="167">
        <v>0</v>
      </c>
      <c r="V511" s="167">
        <f>ROUND(E511*U511,2)</f>
        <v>0</v>
      </c>
      <c r="W511" s="167"/>
      <c r="X511" s="167" t="s">
        <v>171</v>
      </c>
      <c r="Y511" s="162"/>
      <c r="Z511" s="162"/>
      <c r="AA511" s="162"/>
      <c r="AB511" s="162"/>
      <c r="AC511" s="162"/>
      <c r="AD511" s="162"/>
      <c r="AE511" s="162"/>
      <c r="AF511" s="162"/>
      <c r="AG511" s="162" t="s">
        <v>172</v>
      </c>
      <c r="AH511" s="162"/>
      <c r="AI511" s="162"/>
      <c r="AJ511" s="162"/>
      <c r="AK511" s="162"/>
      <c r="AL511" s="162"/>
      <c r="AM511" s="162"/>
      <c r="AN511" s="162"/>
      <c r="AO511" s="162"/>
      <c r="AP511" s="162"/>
      <c r="AQ511" s="162"/>
      <c r="AR511" s="162"/>
      <c r="AS511" s="162"/>
      <c r="AT511" s="162"/>
      <c r="AU511" s="162"/>
      <c r="AV511" s="162"/>
      <c r="AW511" s="162"/>
      <c r="AX511" s="162"/>
      <c r="AY511" s="162"/>
      <c r="AZ511" s="162"/>
      <c r="BA511" s="162"/>
      <c r="BB511" s="162"/>
      <c r="BC511" s="162"/>
      <c r="BD511" s="162"/>
      <c r="BE511" s="162"/>
      <c r="BF511" s="162"/>
      <c r="BG511" s="162"/>
      <c r="BH511" s="162"/>
    </row>
    <row r="512" spans="1:60" outlineLevel="1" x14ac:dyDescent="0.25">
      <c r="A512" s="185">
        <v>205</v>
      </c>
      <c r="B512" s="186" t="s">
        <v>706</v>
      </c>
      <c r="C512" s="194" t="s">
        <v>707</v>
      </c>
      <c r="D512" s="187" t="s">
        <v>151</v>
      </c>
      <c r="E512" s="188">
        <v>2</v>
      </c>
      <c r="F512" s="189"/>
      <c r="G512" s="190">
        <f>ROUND(E512*F512,2)</f>
        <v>0</v>
      </c>
      <c r="H512" s="167">
        <v>223</v>
      </c>
      <c r="I512" s="167">
        <f>ROUND(E512*H512,2)</f>
        <v>446</v>
      </c>
      <c r="J512" s="167">
        <v>0</v>
      </c>
      <c r="K512" s="167">
        <f>ROUND(E512*J512,2)</f>
        <v>0</v>
      </c>
      <c r="L512" s="167">
        <v>21</v>
      </c>
      <c r="M512" s="167">
        <f>G512*(1+L512/100)</f>
        <v>0</v>
      </c>
      <c r="N512" s="167">
        <v>1.8000000000000001E-4</v>
      </c>
      <c r="O512" s="167">
        <f>ROUND(E512*N512,2)</f>
        <v>0</v>
      </c>
      <c r="P512" s="167">
        <v>0</v>
      </c>
      <c r="Q512" s="167">
        <f>ROUND(E512*P512,2)</f>
        <v>0</v>
      </c>
      <c r="R512" s="167" t="s">
        <v>170</v>
      </c>
      <c r="S512" s="167" t="s">
        <v>137</v>
      </c>
      <c r="T512" s="167" t="s">
        <v>224</v>
      </c>
      <c r="U512" s="167">
        <v>0</v>
      </c>
      <c r="V512" s="167">
        <f>ROUND(E512*U512,2)</f>
        <v>0</v>
      </c>
      <c r="W512" s="167"/>
      <c r="X512" s="167" t="s">
        <v>171</v>
      </c>
      <c r="Y512" s="162"/>
      <c r="Z512" s="162"/>
      <c r="AA512" s="162"/>
      <c r="AB512" s="162"/>
      <c r="AC512" s="162"/>
      <c r="AD512" s="162"/>
      <c r="AE512" s="162"/>
      <c r="AF512" s="162"/>
      <c r="AG512" s="162" t="s">
        <v>172</v>
      </c>
      <c r="AH512" s="162"/>
      <c r="AI512" s="162"/>
      <c r="AJ512" s="162"/>
      <c r="AK512" s="162"/>
      <c r="AL512" s="162"/>
      <c r="AM512" s="162"/>
      <c r="AN512" s="162"/>
      <c r="AO512" s="162"/>
      <c r="AP512" s="162"/>
      <c r="AQ512" s="162"/>
      <c r="AR512" s="162"/>
      <c r="AS512" s="162"/>
      <c r="AT512" s="162"/>
      <c r="AU512" s="162"/>
      <c r="AV512" s="162"/>
      <c r="AW512" s="162"/>
      <c r="AX512" s="162"/>
      <c r="AY512" s="162"/>
      <c r="AZ512" s="162"/>
      <c r="BA512" s="162"/>
      <c r="BB512" s="162"/>
      <c r="BC512" s="162"/>
      <c r="BD512" s="162"/>
      <c r="BE512" s="162"/>
      <c r="BF512" s="162"/>
      <c r="BG512" s="162"/>
      <c r="BH512" s="162"/>
    </row>
    <row r="513" spans="1:60" outlineLevel="1" x14ac:dyDescent="0.25">
      <c r="A513" s="185">
        <v>206</v>
      </c>
      <c r="B513" s="186" t="s">
        <v>708</v>
      </c>
      <c r="C513" s="194" t="s">
        <v>709</v>
      </c>
      <c r="D513" s="187" t="s">
        <v>151</v>
      </c>
      <c r="E513" s="188">
        <v>1</v>
      </c>
      <c r="F513" s="189"/>
      <c r="G513" s="190">
        <f>ROUND(E513*F513,2)</f>
        <v>0</v>
      </c>
      <c r="H513" s="167">
        <v>162</v>
      </c>
      <c r="I513" s="167">
        <f>ROUND(E513*H513,2)</f>
        <v>162</v>
      </c>
      <c r="J513" s="167">
        <v>0</v>
      </c>
      <c r="K513" s="167">
        <f>ROUND(E513*J513,2)</f>
        <v>0</v>
      </c>
      <c r="L513" s="167">
        <v>21</v>
      </c>
      <c r="M513" s="167">
        <f>G513*(1+L513/100)</f>
        <v>0</v>
      </c>
      <c r="N513" s="167">
        <v>1.8000000000000001E-4</v>
      </c>
      <c r="O513" s="167">
        <f>ROUND(E513*N513,2)</f>
        <v>0</v>
      </c>
      <c r="P513" s="167">
        <v>0</v>
      </c>
      <c r="Q513" s="167">
        <f>ROUND(E513*P513,2)</f>
        <v>0</v>
      </c>
      <c r="R513" s="167" t="s">
        <v>170</v>
      </c>
      <c r="S513" s="167" t="s">
        <v>137</v>
      </c>
      <c r="T513" s="167" t="s">
        <v>224</v>
      </c>
      <c r="U513" s="167">
        <v>0</v>
      </c>
      <c r="V513" s="167">
        <f>ROUND(E513*U513,2)</f>
        <v>0</v>
      </c>
      <c r="W513" s="167"/>
      <c r="X513" s="167" t="s">
        <v>171</v>
      </c>
      <c r="Y513" s="162"/>
      <c r="Z513" s="162"/>
      <c r="AA513" s="162"/>
      <c r="AB513" s="162"/>
      <c r="AC513" s="162"/>
      <c r="AD513" s="162"/>
      <c r="AE513" s="162"/>
      <c r="AF513" s="162"/>
      <c r="AG513" s="162" t="s">
        <v>172</v>
      </c>
      <c r="AH513" s="162"/>
      <c r="AI513" s="162"/>
      <c r="AJ513" s="162"/>
      <c r="AK513" s="162"/>
      <c r="AL513" s="162"/>
      <c r="AM513" s="162"/>
      <c r="AN513" s="162"/>
      <c r="AO513" s="162"/>
      <c r="AP513" s="162"/>
      <c r="AQ513" s="162"/>
      <c r="AR513" s="162"/>
      <c r="AS513" s="162"/>
      <c r="AT513" s="162"/>
      <c r="AU513" s="162"/>
      <c r="AV513" s="162"/>
      <c r="AW513" s="162"/>
      <c r="AX513" s="162"/>
      <c r="AY513" s="162"/>
      <c r="AZ513" s="162"/>
      <c r="BA513" s="162"/>
      <c r="BB513" s="162"/>
      <c r="BC513" s="162"/>
      <c r="BD513" s="162"/>
      <c r="BE513" s="162"/>
      <c r="BF513" s="162"/>
      <c r="BG513" s="162"/>
      <c r="BH513" s="162"/>
    </row>
    <row r="514" spans="1:60" outlineLevel="1" x14ac:dyDescent="0.25">
      <c r="A514" s="185">
        <v>207</v>
      </c>
      <c r="B514" s="186" t="s">
        <v>710</v>
      </c>
      <c r="C514" s="194" t="s">
        <v>711</v>
      </c>
      <c r="D514" s="187" t="s">
        <v>151</v>
      </c>
      <c r="E514" s="188">
        <v>1</v>
      </c>
      <c r="F514" s="189"/>
      <c r="G514" s="190">
        <f>ROUND(E514*F514,2)</f>
        <v>0</v>
      </c>
      <c r="H514" s="167">
        <v>378</v>
      </c>
      <c r="I514" s="167">
        <f>ROUND(E514*H514,2)</f>
        <v>378</v>
      </c>
      <c r="J514" s="167">
        <v>0</v>
      </c>
      <c r="K514" s="167">
        <f>ROUND(E514*J514,2)</f>
        <v>0</v>
      </c>
      <c r="L514" s="167">
        <v>21</v>
      </c>
      <c r="M514" s="167">
        <f>G514*(1+L514/100)</f>
        <v>0</v>
      </c>
      <c r="N514" s="167">
        <v>4.0000000000000002E-4</v>
      </c>
      <c r="O514" s="167">
        <f>ROUND(E514*N514,2)</f>
        <v>0</v>
      </c>
      <c r="P514" s="167">
        <v>0</v>
      </c>
      <c r="Q514" s="167">
        <f>ROUND(E514*P514,2)</f>
        <v>0</v>
      </c>
      <c r="R514" s="167" t="s">
        <v>170</v>
      </c>
      <c r="S514" s="167" t="s">
        <v>137</v>
      </c>
      <c r="T514" s="167" t="s">
        <v>137</v>
      </c>
      <c r="U514" s="167">
        <v>0</v>
      </c>
      <c r="V514" s="167">
        <f>ROUND(E514*U514,2)</f>
        <v>0</v>
      </c>
      <c r="W514" s="167"/>
      <c r="X514" s="167" t="s">
        <v>171</v>
      </c>
      <c r="Y514" s="162"/>
      <c r="Z514" s="162"/>
      <c r="AA514" s="162"/>
      <c r="AB514" s="162"/>
      <c r="AC514" s="162"/>
      <c r="AD514" s="162"/>
      <c r="AE514" s="162"/>
      <c r="AF514" s="162"/>
      <c r="AG514" s="162" t="s">
        <v>172</v>
      </c>
      <c r="AH514" s="162"/>
      <c r="AI514" s="162"/>
      <c r="AJ514" s="162"/>
      <c r="AK514" s="162"/>
      <c r="AL514" s="162"/>
      <c r="AM514" s="162"/>
      <c r="AN514" s="162"/>
      <c r="AO514" s="162"/>
      <c r="AP514" s="162"/>
      <c r="AQ514" s="162"/>
      <c r="AR514" s="162"/>
      <c r="AS514" s="162"/>
      <c r="AT514" s="162"/>
      <c r="AU514" s="162"/>
      <c r="AV514" s="162"/>
      <c r="AW514" s="162"/>
      <c r="AX514" s="162"/>
      <c r="AY514" s="162"/>
      <c r="AZ514" s="162"/>
      <c r="BA514" s="162"/>
      <c r="BB514" s="162"/>
      <c r="BC514" s="162"/>
      <c r="BD514" s="162"/>
      <c r="BE514" s="162"/>
      <c r="BF514" s="162"/>
      <c r="BG514" s="162"/>
      <c r="BH514" s="162"/>
    </row>
    <row r="515" spans="1:60" outlineLevel="1" x14ac:dyDescent="0.25">
      <c r="A515" s="185">
        <v>208</v>
      </c>
      <c r="B515" s="186" t="s">
        <v>712</v>
      </c>
      <c r="C515" s="194" t="s">
        <v>713</v>
      </c>
      <c r="D515" s="187" t="s">
        <v>151</v>
      </c>
      <c r="E515" s="188">
        <v>1</v>
      </c>
      <c r="F515" s="189"/>
      <c r="G515" s="190">
        <f>ROUND(E515*F515,2)</f>
        <v>0</v>
      </c>
      <c r="H515" s="167">
        <v>943</v>
      </c>
      <c r="I515" s="167">
        <f>ROUND(E515*H515,2)</f>
        <v>943</v>
      </c>
      <c r="J515" s="167">
        <v>0</v>
      </c>
      <c r="K515" s="167">
        <f>ROUND(E515*J515,2)</f>
        <v>0</v>
      </c>
      <c r="L515" s="167">
        <v>21</v>
      </c>
      <c r="M515" s="167">
        <f>G515*(1+L515/100)</f>
        <v>0</v>
      </c>
      <c r="N515" s="167">
        <v>5.0000000000000001E-4</v>
      </c>
      <c r="O515" s="167">
        <f>ROUND(E515*N515,2)</f>
        <v>0</v>
      </c>
      <c r="P515" s="167">
        <v>0</v>
      </c>
      <c r="Q515" s="167">
        <f>ROUND(E515*P515,2)</f>
        <v>0</v>
      </c>
      <c r="R515" s="167" t="s">
        <v>170</v>
      </c>
      <c r="S515" s="167" t="s">
        <v>137</v>
      </c>
      <c r="T515" s="167" t="s">
        <v>224</v>
      </c>
      <c r="U515" s="167">
        <v>0</v>
      </c>
      <c r="V515" s="167">
        <f>ROUND(E515*U515,2)</f>
        <v>0</v>
      </c>
      <c r="W515" s="167"/>
      <c r="X515" s="167" t="s">
        <v>171</v>
      </c>
      <c r="Y515" s="162"/>
      <c r="Z515" s="162"/>
      <c r="AA515" s="162"/>
      <c r="AB515" s="162"/>
      <c r="AC515" s="162"/>
      <c r="AD515" s="162"/>
      <c r="AE515" s="162"/>
      <c r="AF515" s="162"/>
      <c r="AG515" s="162" t="s">
        <v>172</v>
      </c>
      <c r="AH515" s="162"/>
      <c r="AI515" s="162"/>
      <c r="AJ515" s="162"/>
      <c r="AK515" s="162"/>
      <c r="AL515" s="162"/>
      <c r="AM515" s="162"/>
      <c r="AN515" s="162"/>
      <c r="AO515" s="162"/>
      <c r="AP515" s="162"/>
      <c r="AQ515" s="162"/>
      <c r="AR515" s="162"/>
      <c r="AS515" s="162"/>
      <c r="AT515" s="162"/>
      <c r="AU515" s="162"/>
      <c r="AV515" s="162"/>
      <c r="AW515" s="162"/>
      <c r="AX515" s="162"/>
      <c r="AY515" s="162"/>
      <c r="AZ515" s="162"/>
      <c r="BA515" s="162"/>
      <c r="BB515" s="162"/>
      <c r="BC515" s="162"/>
      <c r="BD515" s="162"/>
      <c r="BE515" s="162"/>
      <c r="BF515" s="162"/>
      <c r="BG515" s="162"/>
      <c r="BH515" s="162"/>
    </row>
    <row r="516" spans="1:60" outlineLevel="1" x14ac:dyDescent="0.25">
      <c r="A516" s="185">
        <v>209</v>
      </c>
      <c r="B516" s="186" t="s">
        <v>714</v>
      </c>
      <c r="C516" s="194" t="s">
        <v>715</v>
      </c>
      <c r="D516" s="187" t="s">
        <v>716</v>
      </c>
      <c r="E516" s="188">
        <v>25</v>
      </c>
      <c r="F516" s="189"/>
      <c r="G516" s="190">
        <f>ROUND(E516*F516,2)</f>
        <v>0</v>
      </c>
      <c r="H516" s="167">
        <v>12</v>
      </c>
      <c r="I516" s="167">
        <f>ROUND(E516*H516,2)</f>
        <v>300</v>
      </c>
      <c r="J516" s="167">
        <v>0</v>
      </c>
      <c r="K516" s="167">
        <f>ROUND(E516*J516,2)</f>
        <v>0</v>
      </c>
      <c r="L516" s="167">
        <v>21</v>
      </c>
      <c r="M516" s="167">
        <f>G516*(1+L516/100)</f>
        <v>0</v>
      </c>
      <c r="N516" s="167">
        <v>1</v>
      </c>
      <c r="O516" s="167">
        <f>ROUND(E516*N516,2)</f>
        <v>25</v>
      </c>
      <c r="P516" s="167">
        <v>0</v>
      </c>
      <c r="Q516" s="167">
        <f>ROUND(E516*P516,2)</f>
        <v>0</v>
      </c>
      <c r="R516" s="167" t="s">
        <v>170</v>
      </c>
      <c r="S516" s="167" t="s">
        <v>137</v>
      </c>
      <c r="T516" s="167" t="s">
        <v>224</v>
      </c>
      <c r="U516" s="167">
        <v>0</v>
      </c>
      <c r="V516" s="167">
        <f>ROUND(E516*U516,2)</f>
        <v>0</v>
      </c>
      <c r="W516" s="167"/>
      <c r="X516" s="167" t="s">
        <v>171</v>
      </c>
      <c r="Y516" s="162"/>
      <c r="Z516" s="162"/>
      <c r="AA516" s="162"/>
      <c r="AB516" s="162"/>
      <c r="AC516" s="162"/>
      <c r="AD516" s="162"/>
      <c r="AE516" s="162"/>
      <c r="AF516" s="162"/>
      <c r="AG516" s="162" t="s">
        <v>172</v>
      </c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162"/>
      <c r="AU516" s="162"/>
      <c r="AV516" s="162"/>
      <c r="AW516" s="162"/>
      <c r="AX516" s="162"/>
      <c r="AY516" s="162"/>
      <c r="AZ516" s="162"/>
      <c r="BA516" s="162"/>
      <c r="BB516" s="162"/>
      <c r="BC516" s="162"/>
      <c r="BD516" s="162"/>
      <c r="BE516" s="162"/>
      <c r="BF516" s="162"/>
      <c r="BG516" s="162"/>
      <c r="BH516" s="162"/>
    </row>
    <row r="517" spans="1:60" outlineLevel="1" x14ac:dyDescent="0.25">
      <c r="A517" s="185">
        <v>210</v>
      </c>
      <c r="B517" s="186" t="s">
        <v>717</v>
      </c>
      <c r="C517" s="194" t="s">
        <v>718</v>
      </c>
      <c r="D517" s="187" t="s">
        <v>319</v>
      </c>
      <c r="E517" s="188">
        <v>1</v>
      </c>
      <c r="F517" s="189"/>
      <c r="G517" s="190">
        <f>ROUND(E517*F517,2)</f>
        <v>0</v>
      </c>
      <c r="H517" s="167">
        <v>0</v>
      </c>
      <c r="I517" s="167">
        <f>ROUND(E517*H517,2)</f>
        <v>0</v>
      </c>
      <c r="J517" s="167">
        <v>3000</v>
      </c>
      <c r="K517" s="167">
        <f>ROUND(E517*J517,2)</f>
        <v>3000</v>
      </c>
      <c r="L517" s="167">
        <v>21</v>
      </c>
      <c r="M517" s="167">
        <f>G517*(1+L517/100)</f>
        <v>0</v>
      </c>
      <c r="N517" s="167">
        <v>0</v>
      </c>
      <c r="O517" s="167">
        <f>ROUND(E517*N517,2)</f>
        <v>0</v>
      </c>
      <c r="P517" s="167">
        <v>0</v>
      </c>
      <c r="Q517" s="167">
        <f>ROUND(E517*P517,2)</f>
        <v>0</v>
      </c>
      <c r="R517" s="167"/>
      <c r="S517" s="167" t="s">
        <v>241</v>
      </c>
      <c r="T517" s="167" t="s">
        <v>224</v>
      </c>
      <c r="U517" s="167">
        <v>0</v>
      </c>
      <c r="V517" s="167">
        <f>ROUND(E517*U517,2)</f>
        <v>0</v>
      </c>
      <c r="W517" s="167"/>
      <c r="X517" s="167" t="s">
        <v>298</v>
      </c>
      <c r="Y517" s="162"/>
      <c r="Z517" s="162"/>
      <c r="AA517" s="162"/>
      <c r="AB517" s="162"/>
      <c r="AC517" s="162"/>
      <c r="AD517" s="162"/>
      <c r="AE517" s="162"/>
      <c r="AF517" s="162"/>
      <c r="AG517" s="162" t="s">
        <v>299</v>
      </c>
      <c r="AH517" s="162"/>
      <c r="AI517" s="162"/>
      <c r="AJ517" s="162"/>
      <c r="AK517" s="162"/>
      <c r="AL517" s="162"/>
      <c r="AM517" s="162"/>
      <c r="AN517" s="162"/>
      <c r="AO517" s="162"/>
      <c r="AP517" s="162"/>
      <c r="AQ517" s="162"/>
      <c r="AR517" s="162"/>
      <c r="AS517" s="162"/>
      <c r="AT517" s="162"/>
      <c r="AU517" s="162"/>
      <c r="AV517" s="162"/>
      <c r="AW517" s="162"/>
      <c r="AX517" s="162"/>
      <c r="AY517" s="162"/>
      <c r="AZ517" s="162"/>
      <c r="BA517" s="162"/>
      <c r="BB517" s="162"/>
      <c r="BC517" s="162"/>
      <c r="BD517" s="162"/>
      <c r="BE517" s="162"/>
      <c r="BF517" s="162"/>
      <c r="BG517" s="162"/>
      <c r="BH517" s="162"/>
    </row>
    <row r="518" spans="1:60" x14ac:dyDescent="0.25">
      <c r="A518" s="173" t="s">
        <v>132</v>
      </c>
      <c r="B518" s="174" t="s">
        <v>102</v>
      </c>
      <c r="C518" s="191" t="s">
        <v>103</v>
      </c>
      <c r="D518" s="175"/>
      <c r="E518" s="176"/>
      <c r="F518" s="177"/>
      <c r="G518" s="178">
        <f>SUMIF(AG519:AG521,"&lt;&gt;NOR",G519:G521)</f>
        <v>0</v>
      </c>
      <c r="H518" s="172"/>
      <c r="I518" s="172">
        <f>SUM(I519:I521)</f>
        <v>650.14</v>
      </c>
      <c r="J518" s="172"/>
      <c r="K518" s="172">
        <f>SUM(K519:K521)</f>
        <v>431.86</v>
      </c>
      <c r="L518" s="172"/>
      <c r="M518" s="172">
        <f>SUM(M519:M521)</f>
        <v>0</v>
      </c>
      <c r="N518" s="172"/>
      <c r="O518" s="172">
        <f>SUM(O519:O521)</f>
        <v>0</v>
      </c>
      <c r="P518" s="172"/>
      <c r="Q518" s="172">
        <f>SUM(Q519:Q521)</f>
        <v>0</v>
      </c>
      <c r="R518" s="172"/>
      <c r="S518" s="172"/>
      <c r="T518" s="172"/>
      <c r="U518" s="172"/>
      <c r="V518" s="172">
        <f>SUM(V519:V521)</f>
        <v>0.87</v>
      </c>
      <c r="W518" s="172"/>
      <c r="X518" s="172"/>
      <c r="AG518" t="s">
        <v>133</v>
      </c>
    </row>
    <row r="519" spans="1:60" outlineLevel="1" x14ac:dyDescent="0.25">
      <c r="A519" s="185">
        <v>211</v>
      </c>
      <c r="B519" s="186" t="s">
        <v>719</v>
      </c>
      <c r="C519" s="194" t="s">
        <v>720</v>
      </c>
      <c r="D519" s="187" t="s">
        <v>151</v>
      </c>
      <c r="E519" s="188">
        <v>2</v>
      </c>
      <c r="F519" s="189"/>
      <c r="G519" s="190">
        <f>ROUND(E519*F519,2)</f>
        <v>0</v>
      </c>
      <c r="H519" s="167">
        <v>75.069999999999993</v>
      </c>
      <c r="I519" s="167">
        <f>ROUND(E519*H519,2)</f>
        <v>150.13999999999999</v>
      </c>
      <c r="J519" s="167">
        <v>116.43</v>
      </c>
      <c r="K519" s="167">
        <f>ROUND(E519*J519,2)</f>
        <v>232.86</v>
      </c>
      <c r="L519" s="167">
        <v>21</v>
      </c>
      <c r="M519" s="167">
        <f>G519*(1+L519/100)</f>
        <v>0</v>
      </c>
      <c r="N519" s="167">
        <v>0</v>
      </c>
      <c r="O519" s="167">
        <f>ROUND(E519*N519,2)</f>
        <v>0</v>
      </c>
      <c r="P519" s="167">
        <v>0</v>
      </c>
      <c r="Q519" s="167">
        <f>ROUND(E519*P519,2)</f>
        <v>0</v>
      </c>
      <c r="R519" s="167"/>
      <c r="S519" s="167" t="s">
        <v>137</v>
      </c>
      <c r="T519" s="167" t="s">
        <v>137</v>
      </c>
      <c r="U519" s="167">
        <v>0.23599999999999999</v>
      </c>
      <c r="V519" s="167">
        <f>ROUND(E519*U519,2)</f>
        <v>0.47</v>
      </c>
      <c r="W519" s="167"/>
      <c r="X519" s="167" t="s">
        <v>138</v>
      </c>
      <c r="Y519" s="162"/>
      <c r="Z519" s="162"/>
      <c r="AA519" s="162"/>
      <c r="AB519" s="162"/>
      <c r="AC519" s="162"/>
      <c r="AD519" s="162"/>
      <c r="AE519" s="162"/>
      <c r="AF519" s="162"/>
      <c r="AG519" s="162" t="s">
        <v>139</v>
      </c>
      <c r="AH519" s="162"/>
      <c r="AI519" s="162"/>
      <c r="AJ519" s="162"/>
      <c r="AK519" s="162"/>
      <c r="AL519" s="162"/>
      <c r="AM519" s="162"/>
      <c r="AN519" s="162"/>
      <c r="AO519" s="162"/>
      <c r="AP519" s="162"/>
      <c r="AQ519" s="162"/>
      <c r="AR519" s="162"/>
      <c r="AS519" s="162"/>
      <c r="AT519" s="162"/>
      <c r="AU519" s="162"/>
      <c r="AV519" s="162"/>
      <c r="AW519" s="162"/>
      <c r="AX519" s="162"/>
      <c r="AY519" s="162"/>
      <c r="AZ519" s="162"/>
      <c r="BA519" s="162"/>
      <c r="BB519" s="162"/>
      <c r="BC519" s="162"/>
      <c r="BD519" s="162"/>
      <c r="BE519" s="162"/>
      <c r="BF519" s="162"/>
      <c r="BG519" s="162"/>
      <c r="BH519" s="162"/>
    </row>
    <row r="520" spans="1:60" outlineLevel="1" x14ac:dyDescent="0.25">
      <c r="A520" s="185">
        <v>212</v>
      </c>
      <c r="B520" s="186" t="s">
        <v>721</v>
      </c>
      <c r="C520" s="194" t="s">
        <v>722</v>
      </c>
      <c r="D520" s="187" t="s">
        <v>151</v>
      </c>
      <c r="E520" s="188">
        <v>2</v>
      </c>
      <c r="F520" s="189"/>
      <c r="G520" s="190">
        <f>ROUND(E520*F520,2)</f>
        <v>0</v>
      </c>
      <c r="H520" s="167">
        <v>0</v>
      </c>
      <c r="I520" s="167">
        <f>ROUND(E520*H520,2)</f>
        <v>0</v>
      </c>
      <c r="J520" s="167">
        <v>99.5</v>
      </c>
      <c r="K520" s="167">
        <f>ROUND(E520*J520,2)</f>
        <v>199</v>
      </c>
      <c r="L520" s="167">
        <v>21</v>
      </c>
      <c r="M520" s="167">
        <f>G520*(1+L520/100)</f>
        <v>0</v>
      </c>
      <c r="N520" s="167">
        <v>0</v>
      </c>
      <c r="O520" s="167">
        <f>ROUND(E520*N520,2)</f>
        <v>0</v>
      </c>
      <c r="P520" s="167">
        <v>0</v>
      </c>
      <c r="Q520" s="167">
        <f>ROUND(E520*P520,2)</f>
        <v>0</v>
      </c>
      <c r="R520" s="167"/>
      <c r="S520" s="167" t="s">
        <v>137</v>
      </c>
      <c r="T520" s="167" t="s">
        <v>137</v>
      </c>
      <c r="U520" s="167">
        <v>0.20166999999999999</v>
      </c>
      <c r="V520" s="167">
        <f>ROUND(E520*U520,2)</f>
        <v>0.4</v>
      </c>
      <c r="W520" s="167"/>
      <c r="X520" s="167" t="s">
        <v>138</v>
      </c>
      <c r="Y520" s="162"/>
      <c r="Z520" s="162"/>
      <c r="AA520" s="162"/>
      <c r="AB520" s="162"/>
      <c r="AC520" s="162"/>
      <c r="AD520" s="162"/>
      <c r="AE520" s="162"/>
      <c r="AF520" s="162"/>
      <c r="AG520" s="162" t="s">
        <v>139</v>
      </c>
      <c r="AH520" s="162"/>
      <c r="AI520" s="162"/>
      <c r="AJ520" s="162"/>
      <c r="AK520" s="162"/>
      <c r="AL520" s="162"/>
      <c r="AM520" s="162"/>
      <c r="AN520" s="162"/>
      <c r="AO520" s="162"/>
      <c r="AP520" s="162"/>
      <c r="AQ520" s="162"/>
      <c r="AR520" s="162"/>
      <c r="AS520" s="162"/>
      <c r="AT520" s="162"/>
      <c r="AU520" s="162"/>
      <c r="AV520" s="162"/>
      <c r="AW520" s="162"/>
      <c r="AX520" s="162"/>
      <c r="AY520" s="162"/>
      <c r="AZ520" s="162"/>
      <c r="BA520" s="162"/>
      <c r="BB520" s="162"/>
      <c r="BC520" s="162"/>
      <c r="BD520" s="162"/>
      <c r="BE520" s="162"/>
      <c r="BF520" s="162"/>
      <c r="BG520" s="162"/>
      <c r="BH520" s="162"/>
    </row>
    <row r="521" spans="1:60" outlineLevel="1" x14ac:dyDescent="0.25">
      <c r="A521" s="185">
        <v>213</v>
      </c>
      <c r="B521" s="186" t="s">
        <v>723</v>
      </c>
      <c r="C521" s="194" t="s">
        <v>724</v>
      </c>
      <c r="D521" s="187" t="s">
        <v>151</v>
      </c>
      <c r="E521" s="188">
        <v>2</v>
      </c>
      <c r="F521" s="189"/>
      <c r="G521" s="190">
        <f>ROUND(E521*F521,2)</f>
        <v>0</v>
      </c>
      <c r="H521" s="167">
        <v>250</v>
      </c>
      <c r="I521" s="167">
        <f>ROUND(E521*H521,2)</f>
        <v>500</v>
      </c>
      <c r="J521" s="167">
        <v>0</v>
      </c>
      <c r="K521" s="167">
        <f>ROUND(E521*J521,2)</f>
        <v>0</v>
      </c>
      <c r="L521" s="167">
        <v>21</v>
      </c>
      <c r="M521" s="167">
        <f>G521*(1+L521/100)</f>
        <v>0</v>
      </c>
      <c r="N521" s="167">
        <v>1.0000000000000001E-5</v>
      </c>
      <c r="O521" s="167">
        <f>ROUND(E521*N521,2)</f>
        <v>0</v>
      </c>
      <c r="P521" s="167">
        <v>0</v>
      </c>
      <c r="Q521" s="167">
        <f>ROUND(E521*P521,2)</f>
        <v>0</v>
      </c>
      <c r="R521" s="167" t="s">
        <v>170</v>
      </c>
      <c r="S521" s="167" t="s">
        <v>137</v>
      </c>
      <c r="T521" s="167" t="s">
        <v>224</v>
      </c>
      <c r="U521" s="167">
        <v>0</v>
      </c>
      <c r="V521" s="167">
        <f>ROUND(E521*U521,2)</f>
        <v>0</v>
      </c>
      <c r="W521" s="167"/>
      <c r="X521" s="167" t="s">
        <v>171</v>
      </c>
      <c r="Y521" s="162"/>
      <c r="Z521" s="162"/>
      <c r="AA521" s="162"/>
      <c r="AB521" s="162"/>
      <c r="AC521" s="162"/>
      <c r="AD521" s="162"/>
      <c r="AE521" s="162"/>
      <c r="AF521" s="162"/>
      <c r="AG521" s="162" t="s">
        <v>172</v>
      </c>
      <c r="AH521" s="162"/>
      <c r="AI521" s="162"/>
      <c r="AJ521" s="162"/>
      <c r="AK521" s="162"/>
      <c r="AL521" s="162"/>
      <c r="AM521" s="162"/>
      <c r="AN521" s="162"/>
      <c r="AO521" s="162"/>
      <c r="AP521" s="162"/>
      <c r="AQ521" s="162"/>
      <c r="AR521" s="162"/>
      <c r="AS521" s="162"/>
      <c r="AT521" s="162"/>
      <c r="AU521" s="162"/>
      <c r="AV521" s="162"/>
      <c r="AW521" s="162"/>
      <c r="AX521" s="162"/>
      <c r="AY521" s="162"/>
      <c r="AZ521" s="162"/>
      <c r="BA521" s="162"/>
      <c r="BB521" s="162"/>
      <c r="BC521" s="162"/>
      <c r="BD521" s="162"/>
      <c r="BE521" s="162"/>
      <c r="BF521" s="162"/>
      <c r="BG521" s="162"/>
      <c r="BH521" s="162"/>
    </row>
    <row r="522" spans="1:60" x14ac:dyDescent="0.25">
      <c r="A522" s="173" t="s">
        <v>132</v>
      </c>
      <c r="B522" s="174" t="s">
        <v>104</v>
      </c>
      <c r="C522" s="191" t="s">
        <v>105</v>
      </c>
      <c r="D522" s="175"/>
      <c r="E522" s="176"/>
      <c r="F522" s="177"/>
      <c r="G522" s="178">
        <f>SUMIF(AG523:AG531,"&lt;&gt;NOR",G523:G531)</f>
        <v>0</v>
      </c>
      <c r="H522" s="172"/>
      <c r="I522" s="172">
        <f>SUM(I523:I531)</f>
        <v>0</v>
      </c>
      <c r="J522" s="172"/>
      <c r="K522" s="172">
        <f>SUM(K523:K531)</f>
        <v>13659.89</v>
      </c>
      <c r="L522" s="172"/>
      <c r="M522" s="172">
        <f>SUM(M523:M531)</f>
        <v>0</v>
      </c>
      <c r="N522" s="172"/>
      <c r="O522" s="172">
        <f>SUM(O523:O531)</f>
        <v>0</v>
      </c>
      <c r="P522" s="172"/>
      <c r="Q522" s="172">
        <f>SUM(Q523:Q531)</f>
        <v>0</v>
      </c>
      <c r="R522" s="172"/>
      <c r="S522" s="172"/>
      <c r="T522" s="172"/>
      <c r="U522" s="172"/>
      <c r="V522" s="172">
        <f>SUM(V523:V531)</f>
        <v>21.129999999999995</v>
      </c>
      <c r="W522" s="172"/>
      <c r="X522" s="172"/>
      <c r="AG522" t="s">
        <v>133</v>
      </c>
    </row>
    <row r="523" spans="1:60" outlineLevel="1" x14ac:dyDescent="0.25">
      <c r="A523" s="185">
        <v>214</v>
      </c>
      <c r="B523" s="186" t="s">
        <v>725</v>
      </c>
      <c r="C523" s="194" t="s">
        <v>726</v>
      </c>
      <c r="D523" s="187" t="s">
        <v>727</v>
      </c>
      <c r="E523" s="188">
        <v>5</v>
      </c>
      <c r="F523" s="189"/>
      <c r="G523" s="190">
        <f>ROUND(E523*F523,2)</f>
        <v>0</v>
      </c>
      <c r="H523" s="167">
        <v>0</v>
      </c>
      <c r="I523" s="167">
        <f>ROUND(E523*H523,2)</f>
        <v>0</v>
      </c>
      <c r="J523" s="167">
        <v>100</v>
      </c>
      <c r="K523" s="167">
        <f>ROUND(E523*J523,2)</f>
        <v>500</v>
      </c>
      <c r="L523" s="167">
        <v>21</v>
      </c>
      <c r="M523" s="167">
        <f>G523*(1+L523/100)</f>
        <v>0</v>
      </c>
      <c r="N523" s="167">
        <v>0</v>
      </c>
      <c r="O523" s="167">
        <f>ROUND(E523*N523,2)</f>
        <v>0</v>
      </c>
      <c r="P523" s="167">
        <v>0</v>
      </c>
      <c r="Q523" s="167">
        <f>ROUND(E523*P523,2)</f>
        <v>0</v>
      </c>
      <c r="R523" s="167"/>
      <c r="S523" s="167" t="s">
        <v>137</v>
      </c>
      <c r="T523" s="167" t="s">
        <v>224</v>
      </c>
      <c r="U523" s="167">
        <v>0</v>
      </c>
      <c r="V523" s="167">
        <f>ROUND(E523*U523,2)</f>
        <v>0</v>
      </c>
      <c r="W523" s="167"/>
      <c r="X523" s="167" t="s">
        <v>138</v>
      </c>
      <c r="Y523" s="162"/>
      <c r="Z523" s="162"/>
      <c r="AA523" s="162"/>
      <c r="AB523" s="162"/>
      <c r="AC523" s="162"/>
      <c r="AD523" s="162"/>
      <c r="AE523" s="162"/>
      <c r="AF523" s="162"/>
      <c r="AG523" s="162" t="s">
        <v>139</v>
      </c>
      <c r="AH523" s="162"/>
      <c r="AI523" s="162"/>
      <c r="AJ523" s="162"/>
      <c r="AK523" s="162"/>
      <c r="AL523" s="162"/>
      <c r="AM523" s="162"/>
      <c r="AN523" s="162"/>
      <c r="AO523" s="162"/>
      <c r="AP523" s="162"/>
      <c r="AQ523" s="162"/>
      <c r="AR523" s="162"/>
      <c r="AS523" s="162"/>
      <c r="AT523" s="162"/>
      <c r="AU523" s="162"/>
      <c r="AV523" s="162"/>
      <c r="AW523" s="162"/>
      <c r="AX523" s="162"/>
      <c r="AY523" s="162"/>
      <c r="AZ523" s="162"/>
      <c r="BA523" s="162"/>
      <c r="BB523" s="162"/>
      <c r="BC523" s="162"/>
      <c r="BD523" s="162"/>
      <c r="BE523" s="162"/>
      <c r="BF523" s="162"/>
      <c r="BG523" s="162"/>
      <c r="BH523" s="162"/>
    </row>
    <row r="524" spans="1:60" outlineLevel="1" x14ac:dyDescent="0.25">
      <c r="A524" s="185">
        <v>215</v>
      </c>
      <c r="B524" s="186" t="s">
        <v>728</v>
      </c>
      <c r="C524" s="194" t="s">
        <v>729</v>
      </c>
      <c r="D524" s="187" t="s">
        <v>144</v>
      </c>
      <c r="E524" s="188">
        <v>4.23461</v>
      </c>
      <c r="F524" s="189"/>
      <c r="G524" s="190">
        <f>ROUND(E524*F524,2)</f>
        <v>0</v>
      </c>
      <c r="H524" s="167">
        <v>0</v>
      </c>
      <c r="I524" s="167">
        <f>ROUND(E524*H524,2)</f>
        <v>0</v>
      </c>
      <c r="J524" s="167">
        <v>168.5</v>
      </c>
      <c r="K524" s="167">
        <f>ROUND(E524*J524,2)</f>
        <v>713.53</v>
      </c>
      <c r="L524" s="167">
        <v>21</v>
      </c>
      <c r="M524" s="167">
        <f>G524*(1+L524/100)</f>
        <v>0</v>
      </c>
      <c r="N524" s="167">
        <v>0</v>
      </c>
      <c r="O524" s="167">
        <f>ROUND(E524*N524,2)</f>
        <v>0</v>
      </c>
      <c r="P524" s="167">
        <v>0</v>
      </c>
      <c r="Q524" s="167">
        <f>ROUND(E524*P524,2)</f>
        <v>0</v>
      </c>
      <c r="R524" s="167"/>
      <c r="S524" s="167" t="s">
        <v>137</v>
      </c>
      <c r="T524" s="167" t="s">
        <v>224</v>
      </c>
      <c r="U524" s="167">
        <v>0.27700000000000002</v>
      </c>
      <c r="V524" s="167">
        <f>ROUND(E524*U524,2)</f>
        <v>1.17</v>
      </c>
      <c r="W524" s="167"/>
      <c r="X524" s="167" t="s">
        <v>730</v>
      </c>
      <c r="Y524" s="162"/>
      <c r="Z524" s="162"/>
      <c r="AA524" s="162"/>
      <c r="AB524" s="162"/>
      <c r="AC524" s="162"/>
      <c r="AD524" s="162"/>
      <c r="AE524" s="162"/>
      <c r="AF524" s="162"/>
      <c r="AG524" s="162" t="s">
        <v>731</v>
      </c>
      <c r="AH524" s="162"/>
      <c r="AI524" s="162"/>
      <c r="AJ524" s="162"/>
      <c r="AK524" s="162"/>
      <c r="AL524" s="162"/>
      <c r="AM524" s="162"/>
      <c r="AN524" s="162"/>
      <c r="AO524" s="162"/>
      <c r="AP524" s="162"/>
      <c r="AQ524" s="162"/>
      <c r="AR524" s="162"/>
      <c r="AS524" s="162"/>
      <c r="AT524" s="162"/>
      <c r="AU524" s="162"/>
      <c r="AV524" s="162"/>
      <c r="AW524" s="162"/>
      <c r="AX524" s="162"/>
      <c r="AY524" s="162"/>
      <c r="AZ524" s="162"/>
      <c r="BA524" s="162"/>
      <c r="BB524" s="162"/>
      <c r="BC524" s="162"/>
      <c r="BD524" s="162"/>
      <c r="BE524" s="162"/>
      <c r="BF524" s="162"/>
      <c r="BG524" s="162"/>
      <c r="BH524" s="162"/>
    </row>
    <row r="525" spans="1:60" outlineLevel="1" x14ac:dyDescent="0.25">
      <c r="A525" s="185">
        <v>216</v>
      </c>
      <c r="B525" s="186" t="s">
        <v>732</v>
      </c>
      <c r="C525" s="194" t="s">
        <v>733</v>
      </c>
      <c r="D525" s="187" t="s">
        <v>144</v>
      </c>
      <c r="E525" s="188">
        <v>4.23461</v>
      </c>
      <c r="F525" s="189"/>
      <c r="G525" s="190">
        <f>ROUND(E525*F525,2)</f>
        <v>0</v>
      </c>
      <c r="H525" s="167">
        <v>0</v>
      </c>
      <c r="I525" s="167">
        <f>ROUND(E525*H525,2)</f>
        <v>0</v>
      </c>
      <c r="J525" s="167">
        <v>706</v>
      </c>
      <c r="K525" s="167">
        <f>ROUND(E525*J525,2)</f>
        <v>2989.63</v>
      </c>
      <c r="L525" s="167">
        <v>21</v>
      </c>
      <c r="M525" s="167">
        <f>G525*(1+L525/100)</f>
        <v>0</v>
      </c>
      <c r="N525" s="167">
        <v>0</v>
      </c>
      <c r="O525" s="167">
        <f>ROUND(E525*N525,2)</f>
        <v>0</v>
      </c>
      <c r="P525" s="167">
        <v>0</v>
      </c>
      <c r="Q525" s="167">
        <f>ROUND(E525*P525,2)</f>
        <v>0</v>
      </c>
      <c r="R525" s="167"/>
      <c r="S525" s="167" t="s">
        <v>137</v>
      </c>
      <c r="T525" s="167" t="s">
        <v>137</v>
      </c>
      <c r="U525" s="167">
        <v>2.0089999999999999</v>
      </c>
      <c r="V525" s="167">
        <f>ROUND(E525*U525,2)</f>
        <v>8.51</v>
      </c>
      <c r="W525" s="167"/>
      <c r="X525" s="167" t="s">
        <v>730</v>
      </c>
      <c r="Y525" s="162"/>
      <c r="Z525" s="162"/>
      <c r="AA525" s="162"/>
      <c r="AB525" s="162"/>
      <c r="AC525" s="162"/>
      <c r="AD525" s="162"/>
      <c r="AE525" s="162"/>
      <c r="AF525" s="162"/>
      <c r="AG525" s="162" t="s">
        <v>731</v>
      </c>
      <c r="AH525" s="162"/>
      <c r="AI525" s="162"/>
      <c r="AJ525" s="162"/>
      <c r="AK525" s="162"/>
      <c r="AL525" s="162"/>
      <c r="AM525" s="162"/>
      <c r="AN525" s="162"/>
      <c r="AO525" s="162"/>
      <c r="AP525" s="162"/>
      <c r="AQ525" s="162"/>
      <c r="AR525" s="162"/>
      <c r="AS525" s="162"/>
      <c r="AT525" s="162"/>
      <c r="AU525" s="162"/>
      <c r="AV525" s="162"/>
      <c r="AW525" s="162"/>
      <c r="AX525" s="162"/>
      <c r="AY525" s="162"/>
      <c r="AZ525" s="162"/>
      <c r="BA525" s="162"/>
      <c r="BB525" s="162"/>
      <c r="BC525" s="162"/>
      <c r="BD525" s="162"/>
      <c r="BE525" s="162"/>
      <c r="BF525" s="162"/>
      <c r="BG525" s="162"/>
      <c r="BH525" s="162"/>
    </row>
    <row r="526" spans="1:60" outlineLevel="1" x14ac:dyDescent="0.25">
      <c r="A526" s="185">
        <v>217</v>
      </c>
      <c r="B526" s="186" t="s">
        <v>734</v>
      </c>
      <c r="C526" s="194" t="s">
        <v>735</v>
      </c>
      <c r="D526" s="187" t="s">
        <v>144</v>
      </c>
      <c r="E526" s="188">
        <v>4.23461</v>
      </c>
      <c r="F526" s="189"/>
      <c r="G526" s="190">
        <f>ROUND(E526*F526,2)</f>
        <v>0</v>
      </c>
      <c r="H526" s="167">
        <v>0</v>
      </c>
      <c r="I526" s="167">
        <f>ROUND(E526*H526,2)</f>
        <v>0</v>
      </c>
      <c r="J526" s="167">
        <v>337</v>
      </c>
      <c r="K526" s="167">
        <f>ROUND(E526*J526,2)</f>
        <v>1427.06</v>
      </c>
      <c r="L526" s="167">
        <v>21</v>
      </c>
      <c r="M526" s="167">
        <f>G526*(1+L526/100)</f>
        <v>0</v>
      </c>
      <c r="N526" s="167">
        <v>0</v>
      </c>
      <c r="O526" s="167">
        <f>ROUND(E526*N526,2)</f>
        <v>0</v>
      </c>
      <c r="P526" s="167">
        <v>0</v>
      </c>
      <c r="Q526" s="167">
        <f>ROUND(E526*P526,2)</f>
        <v>0</v>
      </c>
      <c r="R526" s="167"/>
      <c r="S526" s="167" t="s">
        <v>137</v>
      </c>
      <c r="T526" s="167" t="s">
        <v>137</v>
      </c>
      <c r="U526" s="167">
        <v>0.95899999999999996</v>
      </c>
      <c r="V526" s="167">
        <f>ROUND(E526*U526,2)</f>
        <v>4.0599999999999996</v>
      </c>
      <c r="W526" s="167"/>
      <c r="X526" s="167" t="s">
        <v>730</v>
      </c>
      <c r="Y526" s="162"/>
      <c r="Z526" s="162"/>
      <c r="AA526" s="162"/>
      <c r="AB526" s="162"/>
      <c r="AC526" s="162"/>
      <c r="AD526" s="162"/>
      <c r="AE526" s="162"/>
      <c r="AF526" s="162"/>
      <c r="AG526" s="162" t="s">
        <v>731</v>
      </c>
      <c r="AH526" s="162"/>
      <c r="AI526" s="162"/>
      <c r="AJ526" s="162"/>
      <c r="AK526" s="162"/>
      <c r="AL526" s="162"/>
      <c r="AM526" s="162"/>
      <c r="AN526" s="162"/>
      <c r="AO526" s="162"/>
      <c r="AP526" s="162"/>
      <c r="AQ526" s="162"/>
      <c r="AR526" s="162"/>
      <c r="AS526" s="162"/>
      <c r="AT526" s="162"/>
      <c r="AU526" s="162"/>
      <c r="AV526" s="162"/>
      <c r="AW526" s="162"/>
      <c r="AX526" s="162"/>
      <c r="AY526" s="162"/>
      <c r="AZ526" s="162"/>
      <c r="BA526" s="162"/>
      <c r="BB526" s="162"/>
      <c r="BC526" s="162"/>
      <c r="BD526" s="162"/>
      <c r="BE526" s="162"/>
      <c r="BF526" s="162"/>
      <c r="BG526" s="162"/>
      <c r="BH526" s="162"/>
    </row>
    <row r="527" spans="1:60" outlineLevel="1" x14ac:dyDescent="0.25">
      <c r="A527" s="185">
        <v>218</v>
      </c>
      <c r="B527" s="186" t="s">
        <v>736</v>
      </c>
      <c r="C527" s="194" t="s">
        <v>737</v>
      </c>
      <c r="D527" s="187" t="s">
        <v>144</v>
      </c>
      <c r="E527" s="188">
        <v>4.23461</v>
      </c>
      <c r="F527" s="189"/>
      <c r="G527" s="190">
        <f>ROUND(E527*F527,2)</f>
        <v>0</v>
      </c>
      <c r="H527" s="167">
        <v>0</v>
      </c>
      <c r="I527" s="167">
        <f>ROUND(E527*H527,2)</f>
        <v>0</v>
      </c>
      <c r="J527" s="167">
        <v>234.5</v>
      </c>
      <c r="K527" s="167">
        <f>ROUND(E527*J527,2)</f>
        <v>993.02</v>
      </c>
      <c r="L527" s="167">
        <v>21</v>
      </c>
      <c r="M527" s="167">
        <f>G527*(1+L527/100)</f>
        <v>0</v>
      </c>
      <c r="N527" s="167">
        <v>0</v>
      </c>
      <c r="O527" s="167">
        <f>ROUND(E527*N527,2)</f>
        <v>0</v>
      </c>
      <c r="P527" s="167">
        <v>0</v>
      </c>
      <c r="Q527" s="167">
        <f>ROUND(E527*P527,2)</f>
        <v>0</v>
      </c>
      <c r="R527" s="167"/>
      <c r="S527" s="167" t="s">
        <v>137</v>
      </c>
      <c r="T527" s="167" t="s">
        <v>224</v>
      </c>
      <c r="U527" s="167">
        <v>0.49</v>
      </c>
      <c r="V527" s="167">
        <f>ROUND(E527*U527,2)</f>
        <v>2.0699999999999998</v>
      </c>
      <c r="W527" s="167"/>
      <c r="X527" s="167" t="s">
        <v>730</v>
      </c>
      <c r="Y527" s="162"/>
      <c r="Z527" s="162"/>
      <c r="AA527" s="162"/>
      <c r="AB527" s="162"/>
      <c r="AC527" s="162"/>
      <c r="AD527" s="162"/>
      <c r="AE527" s="162"/>
      <c r="AF527" s="162"/>
      <c r="AG527" s="162" t="s">
        <v>731</v>
      </c>
      <c r="AH527" s="162"/>
      <c r="AI527" s="162"/>
      <c r="AJ527" s="162"/>
      <c r="AK527" s="162"/>
      <c r="AL527" s="162"/>
      <c r="AM527" s="162"/>
      <c r="AN527" s="162"/>
      <c r="AO527" s="162"/>
      <c r="AP527" s="162"/>
      <c r="AQ527" s="162"/>
      <c r="AR527" s="162"/>
      <c r="AS527" s="162"/>
      <c r="AT527" s="162"/>
      <c r="AU527" s="162"/>
      <c r="AV527" s="162"/>
      <c r="AW527" s="162"/>
      <c r="AX527" s="162"/>
      <c r="AY527" s="162"/>
      <c r="AZ527" s="162"/>
      <c r="BA527" s="162"/>
      <c r="BB527" s="162"/>
      <c r="BC527" s="162"/>
      <c r="BD527" s="162"/>
      <c r="BE527" s="162"/>
      <c r="BF527" s="162"/>
      <c r="BG527" s="162"/>
      <c r="BH527" s="162"/>
    </row>
    <row r="528" spans="1:60" outlineLevel="1" x14ac:dyDescent="0.25">
      <c r="A528" s="185">
        <v>219</v>
      </c>
      <c r="B528" s="186" t="s">
        <v>738</v>
      </c>
      <c r="C528" s="194" t="s">
        <v>739</v>
      </c>
      <c r="D528" s="187" t="s">
        <v>144</v>
      </c>
      <c r="E528" s="188">
        <v>84.692139999999995</v>
      </c>
      <c r="F528" s="189"/>
      <c r="G528" s="190">
        <f>ROUND(E528*F528,2)</f>
        <v>0</v>
      </c>
      <c r="H528" s="167">
        <v>0</v>
      </c>
      <c r="I528" s="167">
        <f>ROUND(E528*H528,2)</f>
        <v>0</v>
      </c>
      <c r="J528" s="167">
        <v>16</v>
      </c>
      <c r="K528" s="167">
        <f>ROUND(E528*J528,2)</f>
        <v>1355.07</v>
      </c>
      <c r="L528" s="167">
        <v>21</v>
      </c>
      <c r="M528" s="167">
        <f>G528*(1+L528/100)</f>
        <v>0</v>
      </c>
      <c r="N528" s="167">
        <v>0</v>
      </c>
      <c r="O528" s="167">
        <f>ROUND(E528*N528,2)</f>
        <v>0</v>
      </c>
      <c r="P528" s="167">
        <v>0</v>
      </c>
      <c r="Q528" s="167">
        <f>ROUND(E528*P528,2)</f>
        <v>0</v>
      </c>
      <c r="R528" s="167"/>
      <c r="S528" s="167" t="s">
        <v>137</v>
      </c>
      <c r="T528" s="167" t="s">
        <v>224</v>
      </c>
      <c r="U528" s="167">
        <v>0</v>
      </c>
      <c r="V528" s="167">
        <f>ROUND(E528*U528,2)</f>
        <v>0</v>
      </c>
      <c r="W528" s="167"/>
      <c r="X528" s="167" t="s">
        <v>730</v>
      </c>
      <c r="Y528" s="162"/>
      <c r="Z528" s="162"/>
      <c r="AA528" s="162"/>
      <c r="AB528" s="162"/>
      <c r="AC528" s="162"/>
      <c r="AD528" s="162"/>
      <c r="AE528" s="162"/>
      <c r="AF528" s="162"/>
      <c r="AG528" s="162" t="s">
        <v>731</v>
      </c>
      <c r="AH528" s="162"/>
      <c r="AI528" s="162"/>
      <c r="AJ528" s="162"/>
      <c r="AK528" s="162"/>
      <c r="AL528" s="162"/>
      <c r="AM528" s="162"/>
      <c r="AN528" s="162"/>
      <c r="AO528" s="162"/>
      <c r="AP528" s="162"/>
      <c r="AQ528" s="162"/>
      <c r="AR528" s="162"/>
      <c r="AS528" s="162"/>
      <c r="AT528" s="162"/>
      <c r="AU528" s="162"/>
      <c r="AV528" s="162"/>
      <c r="AW528" s="162"/>
      <c r="AX528" s="162"/>
      <c r="AY528" s="162"/>
      <c r="AZ528" s="162"/>
      <c r="BA528" s="162"/>
      <c r="BB528" s="162"/>
      <c r="BC528" s="162"/>
      <c r="BD528" s="162"/>
      <c r="BE528" s="162"/>
      <c r="BF528" s="162"/>
      <c r="BG528" s="162"/>
      <c r="BH528" s="162"/>
    </row>
    <row r="529" spans="1:60" outlineLevel="1" x14ac:dyDescent="0.25">
      <c r="A529" s="185">
        <v>220</v>
      </c>
      <c r="B529" s="186" t="s">
        <v>740</v>
      </c>
      <c r="C529" s="194" t="s">
        <v>741</v>
      </c>
      <c r="D529" s="187" t="s">
        <v>144</v>
      </c>
      <c r="E529" s="188">
        <v>4.23461</v>
      </c>
      <c r="F529" s="189"/>
      <c r="G529" s="190">
        <f>ROUND(E529*F529,2)</f>
        <v>0</v>
      </c>
      <c r="H529" s="167">
        <v>0</v>
      </c>
      <c r="I529" s="167">
        <f>ROUND(E529*H529,2)</f>
        <v>0</v>
      </c>
      <c r="J529" s="167">
        <v>331</v>
      </c>
      <c r="K529" s="167">
        <f>ROUND(E529*J529,2)</f>
        <v>1401.66</v>
      </c>
      <c r="L529" s="167">
        <v>21</v>
      </c>
      <c r="M529" s="167">
        <f>G529*(1+L529/100)</f>
        <v>0</v>
      </c>
      <c r="N529" s="167">
        <v>0</v>
      </c>
      <c r="O529" s="167">
        <f>ROUND(E529*N529,2)</f>
        <v>0</v>
      </c>
      <c r="P529" s="167">
        <v>0</v>
      </c>
      <c r="Q529" s="167">
        <f>ROUND(E529*P529,2)</f>
        <v>0</v>
      </c>
      <c r="R529" s="167"/>
      <c r="S529" s="167" t="s">
        <v>137</v>
      </c>
      <c r="T529" s="167" t="s">
        <v>224</v>
      </c>
      <c r="U529" s="167">
        <v>0.94199999999999995</v>
      </c>
      <c r="V529" s="167">
        <f>ROUND(E529*U529,2)</f>
        <v>3.99</v>
      </c>
      <c r="W529" s="167"/>
      <c r="X529" s="167" t="s">
        <v>730</v>
      </c>
      <c r="Y529" s="162"/>
      <c r="Z529" s="162"/>
      <c r="AA529" s="162"/>
      <c r="AB529" s="162"/>
      <c r="AC529" s="162"/>
      <c r="AD529" s="162"/>
      <c r="AE529" s="162"/>
      <c r="AF529" s="162"/>
      <c r="AG529" s="162" t="s">
        <v>731</v>
      </c>
      <c r="AH529" s="162"/>
      <c r="AI529" s="162"/>
      <c r="AJ529" s="162"/>
      <c r="AK529" s="162"/>
      <c r="AL529" s="162"/>
      <c r="AM529" s="162"/>
      <c r="AN529" s="162"/>
      <c r="AO529" s="162"/>
      <c r="AP529" s="162"/>
      <c r="AQ529" s="162"/>
      <c r="AR529" s="162"/>
      <c r="AS529" s="162"/>
      <c r="AT529" s="162"/>
      <c r="AU529" s="162"/>
      <c r="AV529" s="162"/>
      <c r="AW529" s="162"/>
      <c r="AX529" s="162"/>
      <c r="AY529" s="162"/>
      <c r="AZ529" s="162"/>
      <c r="BA529" s="162"/>
      <c r="BB529" s="162"/>
      <c r="BC529" s="162"/>
      <c r="BD529" s="162"/>
      <c r="BE529" s="162"/>
      <c r="BF529" s="162"/>
      <c r="BG529" s="162"/>
      <c r="BH529" s="162"/>
    </row>
    <row r="530" spans="1:60" outlineLevel="1" x14ac:dyDescent="0.25">
      <c r="A530" s="185">
        <v>221</v>
      </c>
      <c r="B530" s="186" t="s">
        <v>742</v>
      </c>
      <c r="C530" s="194" t="s">
        <v>743</v>
      </c>
      <c r="D530" s="187" t="s">
        <v>144</v>
      </c>
      <c r="E530" s="188">
        <v>12.70382</v>
      </c>
      <c r="F530" s="189"/>
      <c r="G530" s="190">
        <f>ROUND(E530*F530,2)</f>
        <v>0</v>
      </c>
      <c r="H530" s="167">
        <v>0</v>
      </c>
      <c r="I530" s="167">
        <f>ROUND(E530*H530,2)</f>
        <v>0</v>
      </c>
      <c r="J530" s="167">
        <v>36.9</v>
      </c>
      <c r="K530" s="167">
        <f>ROUND(E530*J530,2)</f>
        <v>468.77</v>
      </c>
      <c r="L530" s="167">
        <v>21</v>
      </c>
      <c r="M530" s="167">
        <f>G530*(1+L530/100)</f>
        <v>0</v>
      </c>
      <c r="N530" s="167">
        <v>0</v>
      </c>
      <c r="O530" s="167">
        <f>ROUND(E530*N530,2)</f>
        <v>0</v>
      </c>
      <c r="P530" s="167">
        <v>0</v>
      </c>
      <c r="Q530" s="167">
        <f>ROUND(E530*P530,2)</f>
        <v>0</v>
      </c>
      <c r="R530" s="167"/>
      <c r="S530" s="167" t="s">
        <v>137</v>
      </c>
      <c r="T530" s="167" t="s">
        <v>224</v>
      </c>
      <c r="U530" s="167">
        <v>0.105</v>
      </c>
      <c r="V530" s="167">
        <f>ROUND(E530*U530,2)</f>
        <v>1.33</v>
      </c>
      <c r="W530" s="167"/>
      <c r="X530" s="167" t="s">
        <v>730</v>
      </c>
      <c r="Y530" s="162"/>
      <c r="Z530" s="162"/>
      <c r="AA530" s="162"/>
      <c r="AB530" s="162"/>
      <c r="AC530" s="162"/>
      <c r="AD530" s="162"/>
      <c r="AE530" s="162"/>
      <c r="AF530" s="162"/>
      <c r="AG530" s="162" t="s">
        <v>731</v>
      </c>
      <c r="AH530" s="162"/>
      <c r="AI530" s="162"/>
      <c r="AJ530" s="162"/>
      <c r="AK530" s="162"/>
      <c r="AL530" s="162"/>
      <c r="AM530" s="162"/>
      <c r="AN530" s="162"/>
      <c r="AO530" s="162"/>
      <c r="AP530" s="162"/>
      <c r="AQ530" s="162"/>
      <c r="AR530" s="162"/>
      <c r="AS530" s="162"/>
      <c r="AT530" s="162"/>
      <c r="AU530" s="162"/>
      <c r="AV530" s="162"/>
      <c r="AW530" s="162"/>
      <c r="AX530" s="162"/>
      <c r="AY530" s="162"/>
      <c r="AZ530" s="162"/>
      <c r="BA530" s="162"/>
      <c r="BB530" s="162"/>
      <c r="BC530" s="162"/>
      <c r="BD530" s="162"/>
      <c r="BE530" s="162"/>
      <c r="BF530" s="162"/>
      <c r="BG530" s="162"/>
      <c r="BH530" s="162"/>
    </row>
    <row r="531" spans="1:60" outlineLevel="1" x14ac:dyDescent="0.25">
      <c r="A531" s="185">
        <v>222</v>
      </c>
      <c r="B531" s="186" t="s">
        <v>744</v>
      </c>
      <c r="C531" s="194" t="s">
        <v>745</v>
      </c>
      <c r="D531" s="187" t="s">
        <v>144</v>
      </c>
      <c r="E531" s="188">
        <v>4.23461</v>
      </c>
      <c r="F531" s="189"/>
      <c r="G531" s="190">
        <f>ROUND(E531*F531,2)</f>
        <v>0</v>
      </c>
      <c r="H531" s="167">
        <v>0</v>
      </c>
      <c r="I531" s="167">
        <f>ROUND(E531*H531,2)</f>
        <v>0</v>
      </c>
      <c r="J531" s="167">
        <v>900</v>
      </c>
      <c r="K531" s="167">
        <f>ROUND(E531*J531,2)</f>
        <v>3811.15</v>
      </c>
      <c r="L531" s="167">
        <v>21</v>
      </c>
      <c r="M531" s="167">
        <f>G531*(1+L531/100)</f>
        <v>0</v>
      </c>
      <c r="N531" s="167">
        <v>0</v>
      </c>
      <c r="O531" s="167">
        <f>ROUND(E531*N531,2)</f>
        <v>0</v>
      </c>
      <c r="P531" s="167">
        <v>0</v>
      </c>
      <c r="Q531" s="167">
        <f>ROUND(E531*P531,2)</f>
        <v>0</v>
      </c>
      <c r="R531" s="167"/>
      <c r="S531" s="167" t="s">
        <v>746</v>
      </c>
      <c r="T531" s="167" t="s">
        <v>224</v>
      </c>
      <c r="U531" s="167">
        <v>0</v>
      </c>
      <c r="V531" s="167">
        <f>ROUND(E531*U531,2)</f>
        <v>0</v>
      </c>
      <c r="W531" s="167"/>
      <c r="X531" s="167" t="s">
        <v>730</v>
      </c>
      <c r="Y531" s="162"/>
      <c r="Z531" s="162"/>
      <c r="AA531" s="162"/>
      <c r="AB531" s="162"/>
      <c r="AC531" s="162"/>
      <c r="AD531" s="162"/>
      <c r="AE531" s="162"/>
      <c r="AF531" s="162"/>
      <c r="AG531" s="162" t="s">
        <v>731</v>
      </c>
      <c r="AH531" s="162"/>
      <c r="AI531" s="162"/>
      <c r="AJ531" s="162"/>
      <c r="AK531" s="162"/>
      <c r="AL531" s="162"/>
      <c r="AM531" s="162"/>
      <c r="AN531" s="162"/>
      <c r="AO531" s="162"/>
      <c r="AP531" s="162"/>
      <c r="AQ531" s="162"/>
      <c r="AR531" s="162"/>
      <c r="AS531" s="162"/>
      <c r="AT531" s="162"/>
      <c r="AU531" s="162"/>
      <c r="AV531" s="162"/>
      <c r="AW531" s="162"/>
      <c r="AX531" s="162"/>
      <c r="AY531" s="162"/>
      <c r="AZ531" s="162"/>
      <c r="BA531" s="162"/>
      <c r="BB531" s="162"/>
      <c r="BC531" s="162"/>
      <c r="BD531" s="162"/>
      <c r="BE531" s="162"/>
      <c r="BF531" s="162"/>
      <c r="BG531" s="162"/>
      <c r="BH531" s="162"/>
    </row>
    <row r="532" spans="1:60" x14ac:dyDescent="0.25">
      <c r="A532" s="173" t="s">
        <v>132</v>
      </c>
      <c r="B532" s="174" t="s">
        <v>106</v>
      </c>
      <c r="C532" s="191" t="s">
        <v>25</v>
      </c>
      <c r="D532" s="175"/>
      <c r="E532" s="176"/>
      <c r="F532" s="177"/>
      <c r="G532" s="178">
        <f>SUMIF(AG533:AG540,"&lt;&gt;NOR",G533:G540)</f>
        <v>0</v>
      </c>
      <c r="H532" s="172"/>
      <c r="I532" s="172">
        <f>SUM(I533:I540)</f>
        <v>0</v>
      </c>
      <c r="J532" s="172"/>
      <c r="K532" s="172">
        <f>SUM(K533:K540)</f>
        <v>11700</v>
      </c>
      <c r="L532" s="172"/>
      <c r="M532" s="172">
        <f>SUM(M533:M540)</f>
        <v>0</v>
      </c>
      <c r="N532" s="172"/>
      <c r="O532" s="172">
        <f>SUM(O533:O540)</f>
        <v>0</v>
      </c>
      <c r="P532" s="172"/>
      <c r="Q532" s="172">
        <f>SUM(Q533:Q540)</f>
        <v>0</v>
      </c>
      <c r="R532" s="172"/>
      <c r="S532" s="172"/>
      <c r="T532" s="172"/>
      <c r="U532" s="172"/>
      <c r="V532" s="172">
        <f>SUM(V533:V540)</f>
        <v>0</v>
      </c>
      <c r="W532" s="172"/>
      <c r="X532" s="172"/>
      <c r="AG532" t="s">
        <v>133</v>
      </c>
    </row>
    <row r="533" spans="1:60" outlineLevel="1" x14ac:dyDescent="0.25">
      <c r="A533" s="185">
        <v>223</v>
      </c>
      <c r="B533" s="186" t="s">
        <v>747</v>
      </c>
      <c r="C533" s="194" t="s">
        <v>748</v>
      </c>
      <c r="D533" s="187" t="s">
        <v>749</v>
      </c>
      <c r="E533" s="188">
        <v>1</v>
      </c>
      <c r="F533" s="189"/>
      <c r="G533" s="190">
        <f>ROUND(E533*F533,2)</f>
        <v>0</v>
      </c>
      <c r="H533" s="167">
        <v>0</v>
      </c>
      <c r="I533" s="167">
        <f>ROUND(E533*H533,2)</f>
        <v>0</v>
      </c>
      <c r="J533" s="167">
        <v>1500</v>
      </c>
      <c r="K533" s="167">
        <f>ROUND(E533*J533,2)</f>
        <v>1500</v>
      </c>
      <c r="L533" s="167">
        <v>21</v>
      </c>
      <c r="M533" s="167">
        <f>G533*(1+L533/100)</f>
        <v>0</v>
      </c>
      <c r="N533" s="167">
        <v>0</v>
      </c>
      <c r="O533" s="167">
        <f>ROUND(E533*N533,2)</f>
        <v>0</v>
      </c>
      <c r="P533" s="167">
        <v>0</v>
      </c>
      <c r="Q533" s="167">
        <f>ROUND(E533*P533,2)</f>
        <v>0</v>
      </c>
      <c r="R533" s="167"/>
      <c r="S533" s="167" t="s">
        <v>137</v>
      </c>
      <c r="T533" s="167" t="s">
        <v>224</v>
      </c>
      <c r="U533" s="167">
        <v>0</v>
      </c>
      <c r="V533" s="167">
        <f>ROUND(E533*U533,2)</f>
        <v>0</v>
      </c>
      <c r="W533" s="167"/>
      <c r="X533" s="167" t="s">
        <v>750</v>
      </c>
      <c r="Y533" s="162"/>
      <c r="Z533" s="162"/>
      <c r="AA533" s="162"/>
      <c r="AB533" s="162"/>
      <c r="AC533" s="162"/>
      <c r="AD533" s="162"/>
      <c r="AE533" s="162"/>
      <c r="AF533" s="162"/>
      <c r="AG533" s="162" t="s">
        <v>751</v>
      </c>
      <c r="AH533" s="162"/>
      <c r="AI533" s="162"/>
      <c r="AJ533" s="162"/>
      <c r="AK533" s="162"/>
      <c r="AL533" s="162"/>
      <c r="AM533" s="162"/>
      <c r="AN533" s="162"/>
      <c r="AO533" s="162"/>
      <c r="AP533" s="162"/>
      <c r="AQ533" s="162"/>
      <c r="AR533" s="162"/>
      <c r="AS533" s="162"/>
      <c r="AT533" s="162"/>
      <c r="AU533" s="162"/>
      <c r="AV533" s="162"/>
      <c r="AW533" s="162"/>
      <c r="AX533" s="162"/>
      <c r="AY533" s="162"/>
      <c r="AZ533" s="162"/>
      <c r="BA533" s="162"/>
      <c r="BB533" s="162"/>
      <c r="BC533" s="162"/>
      <c r="BD533" s="162"/>
      <c r="BE533" s="162"/>
      <c r="BF533" s="162"/>
      <c r="BG533" s="162"/>
      <c r="BH533" s="162"/>
    </row>
    <row r="534" spans="1:60" outlineLevel="1" x14ac:dyDescent="0.25">
      <c r="A534" s="185">
        <v>224</v>
      </c>
      <c r="B534" s="186" t="s">
        <v>752</v>
      </c>
      <c r="C534" s="194" t="s">
        <v>753</v>
      </c>
      <c r="D534" s="187" t="s">
        <v>749</v>
      </c>
      <c r="E534" s="188">
        <v>1</v>
      </c>
      <c r="F534" s="189"/>
      <c r="G534" s="190">
        <f>ROUND(E534*F534,2)</f>
        <v>0</v>
      </c>
      <c r="H534" s="167">
        <v>0</v>
      </c>
      <c r="I534" s="167">
        <f>ROUND(E534*H534,2)</f>
        <v>0</v>
      </c>
      <c r="J534" s="167">
        <v>1500</v>
      </c>
      <c r="K534" s="167">
        <f>ROUND(E534*J534,2)</f>
        <v>1500</v>
      </c>
      <c r="L534" s="167">
        <v>21</v>
      </c>
      <c r="M534" s="167">
        <f>G534*(1+L534/100)</f>
        <v>0</v>
      </c>
      <c r="N534" s="167">
        <v>0</v>
      </c>
      <c r="O534" s="167">
        <f>ROUND(E534*N534,2)</f>
        <v>0</v>
      </c>
      <c r="P534" s="167">
        <v>0</v>
      </c>
      <c r="Q534" s="167">
        <f>ROUND(E534*P534,2)</f>
        <v>0</v>
      </c>
      <c r="R534" s="167"/>
      <c r="S534" s="167" t="s">
        <v>137</v>
      </c>
      <c r="T534" s="167" t="s">
        <v>224</v>
      </c>
      <c r="U534" s="167">
        <v>0</v>
      </c>
      <c r="V534" s="167">
        <f>ROUND(E534*U534,2)</f>
        <v>0</v>
      </c>
      <c r="W534" s="167"/>
      <c r="X534" s="167" t="s">
        <v>750</v>
      </c>
      <c r="Y534" s="162"/>
      <c r="Z534" s="162"/>
      <c r="AA534" s="162"/>
      <c r="AB534" s="162"/>
      <c r="AC534" s="162"/>
      <c r="AD534" s="162"/>
      <c r="AE534" s="162"/>
      <c r="AF534" s="162"/>
      <c r="AG534" s="162" t="s">
        <v>751</v>
      </c>
      <c r="AH534" s="162"/>
      <c r="AI534" s="162"/>
      <c r="AJ534" s="162"/>
      <c r="AK534" s="162"/>
      <c r="AL534" s="162"/>
      <c r="AM534" s="162"/>
      <c r="AN534" s="162"/>
      <c r="AO534" s="162"/>
      <c r="AP534" s="162"/>
      <c r="AQ534" s="162"/>
      <c r="AR534" s="162"/>
      <c r="AS534" s="162"/>
      <c r="AT534" s="162"/>
      <c r="AU534" s="162"/>
      <c r="AV534" s="162"/>
      <c r="AW534" s="162"/>
      <c r="AX534" s="162"/>
      <c r="AY534" s="162"/>
      <c r="AZ534" s="162"/>
      <c r="BA534" s="162"/>
      <c r="BB534" s="162"/>
      <c r="BC534" s="162"/>
      <c r="BD534" s="162"/>
      <c r="BE534" s="162"/>
      <c r="BF534" s="162"/>
      <c r="BG534" s="162"/>
      <c r="BH534" s="162"/>
    </row>
    <row r="535" spans="1:60" outlineLevel="1" x14ac:dyDescent="0.25">
      <c r="A535" s="185">
        <v>225</v>
      </c>
      <c r="B535" s="186" t="s">
        <v>754</v>
      </c>
      <c r="C535" s="194" t="s">
        <v>755</v>
      </c>
      <c r="D535" s="187" t="s">
        <v>749</v>
      </c>
      <c r="E535" s="188">
        <v>1</v>
      </c>
      <c r="F535" s="189"/>
      <c r="G535" s="190">
        <f>ROUND(E535*F535,2)</f>
        <v>0</v>
      </c>
      <c r="H535" s="167">
        <v>0</v>
      </c>
      <c r="I535" s="167">
        <f>ROUND(E535*H535,2)</f>
        <v>0</v>
      </c>
      <c r="J535" s="167">
        <v>1500</v>
      </c>
      <c r="K535" s="167">
        <f>ROUND(E535*J535,2)</f>
        <v>1500</v>
      </c>
      <c r="L535" s="167">
        <v>21</v>
      </c>
      <c r="M535" s="167">
        <f>G535*(1+L535/100)</f>
        <v>0</v>
      </c>
      <c r="N535" s="167">
        <v>0</v>
      </c>
      <c r="O535" s="167">
        <f>ROUND(E535*N535,2)</f>
        <v>0</v>
      </c>
      <c r="P535" s="167">
        <v>0</v>
      </c>
      <c r="Q535" s="167">
        <f>ROUND(E535*P535,2)</f>
        <v>0</v>
      </c>
      <c r="R535" s="167"/>
      <c r="S535" s="167" t="s">
        <v>137</v>
      </c>
      <c r="T535" s="167" t="s">
        <v>224</v>
      </c>
      <c r="U535" s="167">
        <v>0</v>
      </c>
      <c r="V535" s="167">
        <f>ROUND(E535*U535,2)</f>
        <v>0</v>
      </c>
      <c r="W535" s="167"/>
      <c r="X535" s="167" t="s">
        <v>750</v>
      </c>
      <c r="Y535" s="162"/>
      <c r="Z535" s="162"/>
      <c r="AA535" s="162"/>
      <c r="AB535" s="162"/>
      <c r="AC535" s="162"/>
      <c r="AD535" s="162"/>
      <c r="AE535" s="162"/>
      <c r="AF535" s="162"/>
      <c r="AG535" s="162" t="s">
        <v>751</v>
      </c>
      <c r="AH535" s="162"/>
      <c r="AI535" s="162"/>
      <c r="AJ535" s="162"/>
      <c r="AK535" s="162"/>
      <c r="AL535" s="162"/>
      <c r="AM535" s="162"/>
      <c r="AN535" s="162"/>
      <c r="AO535" s="162"/>
      <c r="AP535" s="162"/>
      <c r="AQ535" s="162"/>
      <c r="AR535" s="162"/>
      <c r="AS535" s="162"/>
      <c r="AT535" s="162"/>
      <c r="AU535" s="162"/>
      <c r="AV535" s="162"/>
      <c r="AW535" s="162"/>
      <c r="AX535" s="162"/>
      <c r="AY535" s="162"/>
      <c r="AZ535" s="162"/>
      <c r="BA535" s="162"/>
      <c r="BB535" s="162"/>
      <c r="BC535" s="162"/>
      <c r="BD535" s="162"/>
      <c r="BE535" s="162"/>
      <c r="BF535" s="162"/>
      <c r="BG535" s="162"/>
      <c r="BH535" s="162"/>
    </row>
    <row r="536" spans="1:60" outlineLevel="1" x14ac:dyDescent="0.25">
      <c r="A536" s="185">
        <v>226</v>
      </c>
      <c r="B536" s="186" t="s">
        <v>756</v>
      </c>
      <c r="C536" s="194" t="s">
        <v>757</v>
      </c>
      <c r="D536" s="187" t="s">
        <v>749</v>
      </c>
      <c r="E536" s="188">
        <v>1</v>
      </c>
      <c r="F536" s="189"/>
      <c r="G536" s="190">
        <f>ROUND(E536*F536,2)</f>
        <v>0</v>
      </c>
      <c r="H536" s="167">
        <v>0</v>
      </c>
      <c r="I536" s="167">
        <f>ROUND(E536*H536,2)</f>
        <v>0</v>
      </c>
      <c r="J536" s="167">
        <v>2000</v>
      </c>
      <c r="K536" s="167">
        <f>ROUND(E536*J536,2)</f>
        <v>2000</v>
      </c>
      <c r="L536" s="167">
        <v>21</v>
      </c>
      <c r="M536" s="167">
        <f>G536*(1+L536/100)</f>
        <v>0</v>
      </c>
      <c r="N536" s="167">
        <v>0</v>
      </c>
      <c r="O536" s="167">
        <f>ROUND(E536*N536,2)</f>
        <v>0</v>
      </c>
      <c r="P536" s="167">
        <v>0</v>
      </c>
      <c r="Q536" s="167">
        <f>ROUND(E536*P536,2)</f>
        <v>0</v>
      </c>
      <c r="R536" s="167"/>
      <c r="S536" s="167" t="s">
        <v>137</v>
      </c>
      <c r="T536" s="167" t="s">
        <v>224</v>
      </c>
      <c r="U536" s="167">
        <v>0</v>
      </c>
      <c r="V536" s="167">
        <f>ROUND(E536*U536,2)</f>
        <v>0</v>
      </c>
      <c r="W536" s="167"/>
      <c r="X536" s="167" t="s">
        <v>750</v>
      </c>
      <c r="Y536" s="162"/>
      <c r="Z536" s="162"/>
      <c r="AA536" s="162"/>
      <c r="AB536" s="162"/>
      <c r="AC536" s="162"/>
      <c r="AD536" s="162"/>
      <c r="AE536" s="162"/>
      <c r="AF536" s="162"/>
      <c r="AG536" s="162" t="s">
        <v>751</v>
      </c>
      <c r="AH536" s="162"/>
      <c r="AI536" s="162"/>
      <c r="AJ536" s="162"/>
      <c r="AK536" s="162"/>
      <c r="AL536" s="162"/>
      <c r="AM536" s="162"/>
      <c r="AN536" s="162"/>
      <c r="AO536" s="162"/>
      <c r="AP536" s="162"/>
      <c r="AQ536" s="162"/>
      <c r="AR536" s="162"/>
      <c r="AS536" s="162"/>
      <c r="AT536" s="162"/>
      <c r="AU536" s="162"/>
      <c r="AV536" s="162"/>
      <c r="AW536" s="162"/>
      <c r="AX536" s="162"/>
      <c r="AY536" s="162"/>
      <c r="AZ536" s="162"/>
      <c r="BA536" s="162"/>
      <c r="BB536" s="162"/>
      <c r="BC536" s="162"/>
      <c r="BD536" s="162"/>
      <c r="BE536" s="162"/>
      <c r="BF536" s="162"/>
      <c r="BG536" s="162"/>
      <c r="BH536" s="162"/>
    </row>
    <row r="537" spans="1:60" outlineLevel="1" x14ac:dyDescent="0.25">
      <c r="A537" s="185">
        <v>227</v>
      </c>
      <c r="B537" s="186" t="s">
        <v>758</v>
      </c>
      <c r="C537" s="194" t="s">
        <v>759</v>
      </c>
      <c r="D537" s="187" t="s">
        <v>749</v>
      </c>
      <c r="E537" s="188">
        <v>1</v>
      </c>
      <c r="F537" s="189"/>
      <c r="G537" s="190">
        <f>ROUND(E537*F537,2)</f>
        <v>0</v>
      </c>
      <c r="H537" s="167">
        <v>0</v>
      </c>
      <c r="I537" s="167">
        <f>ROUND(E537*H537,2)</f>
        <v>0</v>
      </c>
      <c r="J537" s="167">
        <v>500</v>
      </c>
      <c r="K537" s="167">
        <f>ROUND(E537*J537,2)</f>
        <v>500</v>
      </c>
      <c r="L537" s="167">
        <v>21</v>
      </c>
      <c r="M537" s="167">
        <f>G537*(1+L537/100)</f>
        <v>0</v>
      </c>
      <c r="N537" s="167">
        <v>0</v>
      </c>
      <c r="O537" s="167">
        <f>ROUND(E537*N537,2)</f>
        <v>0</v>
      </c>
      <c r="P537" s="167">
        <v>0</v>
      </c>
      <c r="Q537" s="167">
        <f>ROUND(E537*P537,2)</f>
        <v>0</v>
      </c>
      <c r="R537" s="167"/>
      <c r="S537" s="167" t="s">
        <v>241</v>
      </c>
      <c r="T537" s="167" t="s">
        <v>224</v>
      </c>
      <c r="U537" s="167">
        <v>0</v>
      </c>
      <c r="V537" s="167">
        <f>ROUND(E537*U537,2)</f>
        <v>0</v>
      </c>
      <c r="W537" s="167"/>
      <c r="X537" s="167" t="s">
        <v>750</v>
      </c>
      <c r="Y537" s="162"/>
      <c r="Z537" s="162"/>
      <c r="AA537" s="162"/>
      <c r="AB537" s="162"/>
      <c r="AC537" s="162"/>
      <c r="AD537" s="162"/>
      <c r="AE537" s="162"/>
      <c r="AF537" s="162"/>
      <c r="AG537" s="162" t="s">
        <v>751</v>
      </c>
      <c r="AH537" s="162"/>
      <c r="AI537" s="162"/>
      <c r="AJ537" s="162"/>
      <c r="AK537" s="162"/>
      <c r="AL537" s="162"/>
      <c r="AM537" s="162"/>
      <c r="AN537" s="162"/>
      <c r="AO537" s="162"/>
      <c r="AP537" s="162"/>
      <c r="AQ537" s="162"/>
      <c r="AR537" s="162"/>
      <c r="AS537" s="162"/>
      <c r="AT537" s="162"/>
      <c r="AU537" s="162"/>
      <c r="AV537" s="162"/>
      <c r="AW537" s="162"/>
      <c r="AX537" s="162"/>
      <c r="AY537" s="162"/>
      <c r="AZ537" s="162"/>
      <c r="BA537" s="162"/>
      <c r="BB537" s="162"/>
      <c r="BC537" s="162"/>
      <c r="BD537" s="162"/>
      <c r="BE537" s="162"/>
      <c r="BF537" s="162"/>
      <c r="BG537" s="162"/>
      <c r="BH537" s="162"/>
    </row>
    <row r="538" spans="1:60" outlineLevel="1" x14ac:dyDescent="0.25">
      <c r="A538" s="185">
        <v>228</v>
      </c>
      <c r="B538" s="186" t="s">
        <v>760</v>
      </c>
      <c r="C538" s="194" t="s">
        <v>761</v>
      </c>
      <c r="D538" s="187" t="s">
        <v>749</v>
      </c>
      <c r="E538" s="188">
        <v>1</v>
      </c>
      <c r="F538" s="189"/>
      <c r="G538" s="190">
        <f>ROUND(E538*F538,2)</f>
        <v>0</v>
      </c>
      <c r="H538" s="167">
        <v>0</v>
      </c>
      <c r="I538" s="167">
        <f>ROUND(E538*H538,2)</f>
        <v>0</v>
      </c>
      <c r="J538" s="167">
        <v>1000</v>
      </c>
      <c r="K538" s="167">
        <f>ROUND(E538*J538,2)</f>
        <v>1000</v>
      </c>
      <c r="L538" s="167">
        <v>21</v>
      </c>
      <c r="M538" s="167">
        <f>G538*(1+L538/100)</f>
        <v>0</v>
      </c>
      <c r="N538" s="167">
        <v>0</v>
      </c>
      <c r="O538" s="167">
        <f>ROUND(E538*N538,2)</f>
        <v>0</v>
      </c>
      <c r="P538" s="167">
        <v>0</v>
      </c>
      <c r="Q538" s="167">
        <f>ROUND(E538*P538,2)</f>
        <v>0</v>
      </c>
      <c r="R538" s="167"/>
      <c r="S538" s="167" t="s">
        <v>241</v>
      </c>
      <c r="T538" s="167" t="s">
        <v>224</v>
      </c>
      <c r="U538" s="167">
        <v>0</v>
      </c>
      <c r="V538" s="167">
        <f>ROUND(E538*U538,2)</f>
        <v>0</v>
      </c>
      <c r="W538" s="167"/>
      <c r="X538" s="167" t="s">
        <v>750</v>
      </c>
      <c r="Y538" s="162"/>
      <c r="Z538" s="162"/>
      <c r="AA538" s="162"/>
      <c r="AB538" s="162"/>
      <c r="AC538" s="162"/>
      <c r="AD538" s="162"/>
      <c r="AE538" s="162"/>
      <c r="AF538" s="162"/>
      <c r="AG538" s="162" t="s">
        <v>751</v>
      </c>
      <c r="AH538" s="162"/>
      <c r="AI538" s="162"/>
      <c r="AJ538" s="162"/>
      <c r="AK538" s="162"/>
      <c r="AL538" s="162"/>
      <c r="AM538" s="162"/>
      <c r="AN538" s="162"/>
      <c r="AO538" s="162"/>
      <c r="AP538" s="162"/>
      <c r="AQ538" s="162"/>
      <c r="AR538" s="162"/>
      <c r="AS538" s="162"/>
      <c r="AT538" s="162"/>
      <c r="AU538" s="162"/>
      <c r="AV538" s="162"/>
      <c r="AW538" s="162"/>
      <c r="AX538" s="162"/>
      <c r="AY538" s="162"/>
      <c r="AZ538" s="162"/>
      <c r="BA538" s="162"/>
      <c r="BB538" s="162"/>
      <c r="BC538" s="162"/>
      <c r="BD538" s="162"/>
      <c r="BE538" s="162"/>
      <c r="BF538" s="162"/>
      <c r="BG538" s="162"/>
      <c r="BH538" s="162"/>
    </row>
    <row r="539" spans="1:60" outlineLevel="1" x14ac:dyDescent="0.25">
      <c r="A539" s="185">
        <v>229</v>
      </c>
      <c r="B539" s="186" t="s">
        <v>762</v>
      </c>
      <c r="C539" s="194" t="s">
        <v>763</v>
      </c>
      <c r="D539" s="187" t="s">
        <v>749</v>
      </c>
      <c r="E539" s="188">
        <v>1</v>
      </c>
      <c r="F539" s="189"/>
      <c r="G539" s="190">
        <f>ROUND(E539*F539,2)</f>
        <v>0</v>
      </c>
      <c r="H539" s="167">
        <v>0</v>
      </c>
      <c r="I539" s="167">
        <f>ROUND(E539*H539,2)</f>
        <v>0</v>
      </c>
      <c r="J539" s="167">
        <v>3500</v>
      </c>
      <c r="K539" s="167">
        <f>ROUND(E539*J539,2)</f>
        <v>3500</v>
      </c>
      <c r="L539" s="167">
        <v>21</v>
      </c>
      <c r="M539" s="167">
        <f>G539*(1+L539/100)</f>
        <v>0</v>
      </c>
      <c r="N539" s="167">
        <v>0</v>
      </c>
      <c r="O539" s="167">
        <f>ROUND(E539*N539,2)</f>
        <v>0</v>
      </c>
      <c r="P539" s="167">
        <v>0</v>
      </c>
      <c r="Q539" s="167">
        <f>ROUND(E539*P539,2)</f>
        <v>0</v>
      </c>
      <c r="R539" s="167"/>
      <c r="S539" s="167" t="s">
        <v>241</v>
      </c>
      <c r="T539" s="167" t="s">
        <v>224</v>
      </c>
      <c r="U539" s="167">
        <v>0</v>
      </c>
      <c r="V539" s="167">
        <f>ROUND(E539*U539,2)</f>
        <v>0</v>
      </c>
      <c r="W539" s="167"/>
      <c r="X539" s="167" t="s">
        <v>750</v>
      </c>
      <c r="Y539" s="162"/>
      <c r="Z539" s="162"/>
      <c r="AA539" s="162"/>
      <c r="AB539" s="162"/>
      <c r="AC539" s="162"/>
      <c r="AD539" s="162"/>
      <c r="AE539" s="162"/>
      <c r="AF539" s="162"/>
      <c r="AG539" s="162" t="s">
        <v>751</v>
      </c>
      <c r="AH539" s="162"/>
      <c r="AI539" s="162"/>
      <c r="AJ539" s="162"/>
      <c r="AK539" s="162"/>
      <c r="AL539" s="162"/>
      <c r="AM539" s="162"/>
      <c r="AN539" s="162"/>
      <c r="AO539" s="162"/>
      <c r="AP539" s="162"/>
      <c r="AQ539" s="162"/>
      <c r="AR539" s="162"/>
      <c r="AS539" s="162"/>
      <c r="AT539" s="162"/>
      <c r="AU539" s="162"/>
      <c r="AV539" s="162"/>
      <c r="AW539" s="162"/>
      <c r="AX539" s="162"/>
      <c r="AY539" s="162"/>
      <c r="AZ539" s="162"/>
      <c r="BA539" s="162"/>
      <c r="BB539" s="162"/>
      <c r="BC539" s="162"/>
      <c r="BD539" s="162"/>
      <c r="BE539" s="162"/>
      <c r="BF539" s="162"/>
      <c r="BG539" s="162"/>
      <c r="BH539" s="162"/>
    </row>
    <row r="540" spans="1:60" outlineLevel="1" x14ac:dyDescent="0.25">
      <c r="A540" s="179">
        <v>230</v>
      </c>
      <c r="B540" s="180" t="s">
        <v>764</v>
      </c>
      <c r="C540" s="192" t="s">
        <v>765</v>
      </c>
      <c r="D540" s="181" t="s">
        <v>749</v>
      </c>
      <c r="E540" s="182">
        <v>1</v>
      </c>
      <c r="F540" s="183"/>
      <c r="G540" s="184">
        <f>ROUND(E540*F540,2)</f>
        <v>0</v>
      </c>
      <c r="H540" s="167">
        <v>0</v>
      </c>
      <c r="I540" s="167">
        <f>ROUND(E540*H540,2)</f>
        <v>0</v>
      </c>
      <c r="J540" s="167">
        <v>200</v>
      </c>
      <c r="K540" s="167">
        <f>ROUND(E540*J540,2)</f>
        <v>200</v>
      </c>
      <c r="L540" s="167">
        <v>21</v>
      </c>
      <c r="M540" s="167">
        <f>G540*(1+L540/100)</f>
        <v>0</v>
      </c>
      <c r="N540" s="167">
        <v>0</v>
      </c>
      <c r="O540" s="167">
        <f>ROUND(E540*N540,2)</f>
        <v>0</v>
      </c>
      <c r="P540" s="167">
        <v>0</v>
      </c>
      <c r="Q540" s="167">
        <f>ROUND(E540*P540,2)</f>
        <v>0</v>
      </c>
      <c r="R540" s="167"/>
      <c r="S540" s="167" t="s">
        <v>241</v>
      </c>
      <c r="T540" s="167" t="s">
        <v>224</v>
      </c>
      <c r="U540" s="167">
        <v>0</v>
      </c>
      <c r="V540" s="167">
        <f>ROUND(E540*U540,2)</f>
        <v>0</v>
      </c>
      <c r="W540" s="167"/>
      <c r="X540" s="167" t="s">
        <v>750</v>
      </c>
      <c r="Y540" s="162"/>
      <c r="Z540" s="162"/>
      <c r="AA540" s="162"/>
      <c r="AB540" s="162"/>
      <c r="AC540" s="162"/>
      <c r="AD540" s="162"/>
      <c r="AE540" s="162"/>
      <c r="AF540" s="162"/>
      <c r="AG540" s="162" t="s">
        <v>751</v>
      </c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2"/>
      <c r="AW540" s="162"/>
      <c r="AX540" s="162"/>
      <c r="AY540" s="162"/>
      <c r="AZ540" s="162"/>
      <c r="BA540" s="162"/>
      <c r="BB540" s="162"/>
      <c r="BC540" s="162"/>
      <c r="BD540" s="162"/>
      <c r="BE540" s="162"/>
      <c r="BF540" s="162"/>
      <c r="BG540" s="162"/>
      <c r="BH540" s="162"/>
    </row>
    <row r="541" spans="1:60" x14ac:dyDescent="0.25">
      <c r="A541" s="3"/>
      <c r="B541" s="4"/>
      <c r="C541" s="197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AE541">
        <v>15</v>
      </c>
      <c r="AF541">
        <v>21</v>
      </c>
      <c r="AG541" t="s">
        <v>119</v>
      </c>
    </row>
    <row r="542" spans="1:60" x14ac:dyDescent="0.25">
      <c r="C542" s="198"/>
      <c r="D542" s="10"/>
      <c r="AG542" t="s">
        <v>766</v>
      </c>
    </row>
    <row r="543" spans="1:60" x14ac:dyDescent="0.25">
      <c r="D543" s="10"/>
    </row>
    <row r="544" spans="1:60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540" xr:uid="{8502DAB5-4518-403D-B001-975FEDD2FC66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2023-01-11T20:28:08Z</dcterms:modified>
</cp:coreProperties>
</file>