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2EF7ED2C-8BF2-4206-9767-2202FDDC448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A Pol" sheetId="12" r:id="rId4"/>
    <sheet name="02 A Pol" sheetId="13" r:id="rId5"/>
    <sheet name="03 A Pol" sheetId="14" r:id="rId6"/>
    <sheet name="04 A Pol" sheetId="15" r:id="rId7"/>
    <sheet name="05 A Pol" sheetId="16" r:id="rId8"/>
    <sheet name="06 A Pol" sheetId="17" r:id="rId9"/>
    <sheet name="VRN A Pol" sheetId="18" r:id="rId10"/>
  </sheets>
  <externalReferences>
    <externalReference r:id="rId11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A Pol'!$1:$7</definedName>
    <definedName name="_xlnm.Print_Titles" localSheetId="4">'02 A Pol'!$1:$7</definedName>
    <definedName name="_xlnm.Print_Titles" localSheetId="5">'03 A Pol'!$1:$7</definedName>
    <definedName name="_xlnm.Print_Titles" localSheetId="6">'04 A Pol'!$1:$7</definedName>
    <definedName name="_xlnm.Print_Titles" localSheetId="7">'05 A Pol'!$1:$7</definedName>
    <definedName name="_xlnm.Print_Titles" localSheetId="8">'06 A Pol'!$1:$7</definedName>
    <definedName name="_xlnm.Print_Titles" localSheetId="9">'VRN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A Pol'!$A$1:$X$277</definedName>
    <definedName name="_xlnm.Print_Area" localSheetId="4">'02 A Pol'!$A$1:$X$348</definedName>
    <definedName name="_xlnm.Print_Area" localSheetId="5">'03 A Pol'!$A$1:$X$215</definedName>
    <definedName name="_xlnm.Print_Area" localSheetId="6">'04 A Pol'!$A$1:$X$213</definedName>
    <definedName name="_xlnm.Print_Area" localSheetId="7">'05 A Pol'!$A$1:$X$258</definedName>
    <definedName name="_xlnm.Print_Area" localSheetId="8">'06 A Pol'!$A$1:$X$76</definedName>
    <definedName name="_xlnm.Print_Area" localSheetId="1">Stavba!$A$1:$J$95</definedName>
    <definedName name="_xlnm.Print_Area" localSheetId="9">'VRN A Pol'!$A$1:$X$18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4" i="1" l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17" i="18"/>
  <c r="G8" i="18"/>
  <c r="G9" i="18"/>
  <c r="M9" i="18" s="1"/>
  <c r="I9" i="18"/>
  <c r="I8" i="18" s="1"/>
  <c r="K9" i="18"/>
  <c r="K8" i="18" s="1"/>
  <c r="O9" i="18"/>
  <c r="O8" i="18" s="1"/>
  <c r="Q9" i="18"/>
  <c r="Q8" i="18" s="1"/>
  <c r="V9" i="18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2" i="18"/>
  <c r="I12" i="18"/>
  <c r="K12" i="18"/>
  <c r="M12" i="18"/>
  <c r="O12" i="18"/>
  <c r="Q12" i="18"/>
  <c r="V12" i="18"/>
  <c r="G13" i="18"/>
  <c r="I13" i="18"/>
  <c r="K13" i="18"/>
  <c r="M13" i="18"/>
  <c r="O13" i="18"/>
  <c r="Q13" i="18"/>
  <c r="V13" i="18"/>
  <c r="G14" i="18"/>
  <c r="I14" i="18"/>
  <c r="K14" i="18"/>
  <c r="M14" i="18"/>
  <c r="O14" i="18"/>
  <c r="Q14" i="18"/>
  <c r="V14" i="18"/>
  <c r="V8" i="18" s="1"/>
  <c r="G15" i="18"/>
  <c r="I15" i="18"/>
  <c r="K15" i="18"/>
  <c r="M15" i="18"/>
  <c r="O15" i="18"/>
  <c r="Q15" i="18"/>
  <c r="V15" i="18"/>
  <c r="AE17" i="18"/>
  <c r="AF17" i="18"/>
  <c r="G75" i="17"/>
  <c r="G8" i="17"/>
  <c r="V8" i="17"/>
  <c r="G9" i="17"/>
  <c r="M9" i="17" s="1"/>
  <c r="M8" i="17" s="1"/>
  <c r="I9" i="17"/>
  <c r="I8" i="17" s="1"/>
  <c r="K9" i="17"/>
  <c r="K8" i="17" s="1"/>
  <c r="O9" i="17"/>
  <c r="O8" i="17" s="1"/>
  <c r="Q9" i="17"/>
  <c r="Q8" i="17" s="1"/>
  <c r="V9" i="17"/>
  <c r="G26" i="17"/>
  <c r="K26" i="17"/>
  <c r="Q26" i="17"/>
  <c r="G27" i="17"/>
  <c r="I27" i="17"/>
  <c r="I26" i="17" s="1"/>
  <c r="K27" i="17"/>
  <c r="M27" i="17"/>
  <c r="M26" i="17" s="1"/>
  <c r="O27" i="17"/>
  <c r="O26" i="17" s="1"/>
  <c r="Q27" i="17"/>
  <c r="V27" i="17"/>
  <c r="V26" i="17" s="1"/>
  <c r="G29" i="17"/>
  <c r="O29" i="17"/>
  <c r="G30" i="17"/>
  <c r="I30" i="17"/>
  <c r="I29" i="17" s="1"/>
  <c r="K30" i="17"/>
  <c r="M30" i="17"/>
  <c r="M29" i="17" s="1"/>
  <c r="O30" i="17"/>
  <c r="Q30" i="17"/>
  <c r="Q29" i="17" s="1"/>
  <c r="V30" i="17"/>
  <c r="V29" i="17" s="1"/>
  <c r="G36" i="17"/>
  <c r="I36" i="17"/>
  <c r="K36" i="17"/>
  <c r="K29" i="17" s="1"/>
  <c r="M36" i="17"/>
  <c r="O36" i="17"/>
  <c r="Q36" i="17"/>
  <c r="V36" i="17"/>
  <c r="K38" i="17"/>
  <c r="Q38" i="17"/>
  <c r="G39" i="17"/>
  <c r="G38" i="17" s="1"/>
  <c r="I39" i="17"/>
  <c r="I38" i="17" s="1"/>
  <c r="K39" i="17"/>
  <c r="O39" i="17"/>
  <c r="O38" i="17" s="1"/>
  <c r="Q39" i="17"/>
  <c r="V39" i="17"/>
  <c r="V38" i="17" s="1"/>
  <c r="I40" i="17"/>
  <c r="O40" i="17"/>
  <c r="Q40" i="17"/>
  <c r="G41" i="17"/>
  <c r="M41" i="17" s="1"/>
  <c r="M40" i="17" s="1"/>
  <c r="I41" i="17"/>
  <c r="K41" i="17"/>
  <c r="K40" i="17" s="1"/>
  <c r="O41" i="17"/>
  <c r="Q41" i="17"/>
  <c r="V41" i="17"/>
  <c r="V40" i="17" s="1"/>
  <c r="G43" i="17"/>
  <c r="G42" i="17" s="1"/>
  <c r="I43" i="17"/>
  <c r="K43" i="17"/>
  <c r="K42" i="17" s="1"/>
  <c r="O43" i="17"/>
  <c r="O42" i="17" s="1"/>
  <c r="Q43" i="17"/>
  <c r="Q42" i="17" s="1"/>
  <c r="V43" i="17"/>
  <c r="V42" i="17" s="1"/>
  <c r="G45" i="17"/>
  <c r="I45" i="17"/>
  <c r="I42" i="17" s="1"/>
  <c r="K45" i="17"/>
  <c r="M45" i="17"/>
  <c r="O45" i="17"/>
  <c r="Q45" i="17"/>
  <c r="V45" i="17"/>
  <c r="V46" i="17"/>
  <c r="G47" i="17"/>
  <c r="G46" i="17" s="1"/>
  <c r="I47" i="17"/>
  <c r="I46" i="17" s="1"/>
  <c r="K47" i="17"/>
  <c r="O47" i="17"/>
  <c r="Q47" i="17"/>
  <c r="Q46" i="17" s="1"/>
  <c r="V47" i="17"/>
  <c r="G49" i="17"/>
  <c r="M49" i="17" s="1"/>
  <c r="I49" i="17"/>
  <c r="K49" i="17"/>
  <c r="O49" i="17"/>
  <c r="O46" i="17" s="1"/>
  <c r="Q49" i="17"/>
  <c r="V49" i="17"/>
  <c r="G50" i="17"/>
  <c r="M50" i="17" s="1"/>
  <c r="I50" i="17"/>
  <c r="K50" i="17"/>
  <c r="K46" i="17" s="1"/>
  <c r="O50" i="17"/>
  <c r="Q50" i="17"/>
  <c r="V50" i="17"/>
  <c r="G67" i="17"/>
  <c r="I67" i="17"/>
  <c r="K67" i="17"/>
  <c r="M67" i="17"/>
  <c r="O67" i="17"/>
  <c r="Q67" i="17"/>
  <c r="V67" i="17"/>
  <c r="G69" i="17"/>
  <c r="I69" i="17"/>
  <c r="K69" i="17"/>
  <c r="M69" i="17"/>
  <c r="O69" i="17"/>
  <c r="Q69" i="17"/>
  <c r="V69" i="17"/>
  <c r="G70" i="17"/>
  <c r="M70" i="17" s="1"/>
  <c r="I70" i="17"/>
  <c r="K70" i="17"/>
  <c r="O70" i="17"/>
  <c r="Q70" i="17"/>
  <c r="V70" i="17"/>
  <c r="I71" i="17"/>
  <c r="Q71" i="17"/>
  <c r="G72" i="17"/>
  <c r="G71" i="17" s="1"/>
  <c r="I72" i="17"/>
  <c r="K72" i="17"/>
  <c r="K71" i="17" s="1"/>
  <c r="M72" i="17"/>
  <c r="O72" i="17"/>
  <c r="O71" i="17" s="1"/>
  <c r="Q72" i="17"/>
  <c r="V72" i="17"/>
  <c r="V71" i="17" s="1"/>
  <c r="G73" i="17"/>
  <c r="M73" i="17" s="1"/>
  <c r="M71" i="17" s="1"/>
  <c r="I73" i="17"/>
  <c r="K73" i="17"/>
  <c r="O73" i="17"/>
  <c r="Q73" i="17"/>
  <c r="V73" i="17"/>
  <c r="AE75" i="17"/>
  <c r="AF75" i="17"/>
  <c r="G257" i="16"/>
  <c r="BA247" i="16"/>
  <c r="G8" i="16"/>
  <c r="V8" i="16"/>
  <c r="G9" i="16"/>
  <c r="M9" i="16" s="1"/>
  <c r="M8" i="16" s="1"/>
  <c r="I9" i="16"/>
  <c r="I8" i="16" s="1"/>
  <c r="K9" i="16"/>
  <c r="K8" i="16" s="1"/>
  <c r="O9" i="16"/>
  <c r="O8" i="16" s="1"/>
  <c r="Q9" i="16"/>
  <c r="Q8" i="16" s="1"/>
  <c r="V9" i="16"/>
  <c r="G11" i="16"/>
  <c r="M11" i="16" s="1"/>
  <c r="I11" i="16"/>
  <c r="K11" i="16"/>
  <c r="O11" i="16"/>
  <c r="Q11" i="16"/>
  <c r="V11" i="16"/>
  <c r="G13" i="16"/>
  <c r="I13" i="16"/>
  <c r="I12" i="16" s="1"/>
  <c r="K13" i="16"/>
  <c r="K12" i="16" s="1"/>
  <c r="M13" i="16"/>
  <c r="O13" i="16"/>
  <c r="O12" i="16" s="1"/>
  <c r="Q13" i="16"/>
  <c r="Q12" i="16" s="1"/>
  <c r="V13" i="16"/>
  <c r="V12" i="16" s="1"/>
  <c r="G14" i="16"/>
  <c r="I14" i="16"/>
  <c r="K14" i="16"/>
  <c r="M14" i="16"/>
  <c r="O14" i="16"/>
  <c r="Q14" i="16"/>
  <c r="V14" i="16"/>
  <c r="G21" i="16"/>
  <c r="I21" i="16"/>
  <c r="K21" i="16"/>
  <c r="M21" i="16"/>
  <c r="O21" i="16"/>
  <c r="Q21" i="16"/>
  <c r="V21" i="16"/>
  <c r="G23" i="16"/>
  <c r="M23" i="16" s="1"/>
  <c r="I23" i="16"/>
  <c r="K23" i="16"/>
  <c r="O23" i="16"/>
  <c r="Q23" i="16"/>
  <c r="V23" i="16"/>
  <c r="G25" i="16"/>
  <c r="M25" i="16" s="1"/>
  <c r="I25" i="16"/>
  <c r="K25" i="16"/>
  <c r="O25" i="16"/>
  <c r="Q25" i="16"/>
  <c r="V25" i="16"/>
  <c r="G31" i="16"/>
  <c r="M31" i="16" s="1"/>
  <c r="I31" i="16"/>
  <c r="K31" i="16"/>
  <c r="O31" i="16"/>
  <c r="Q31" i="16"/>
  <c r="V31" i="16"/>
  <c r="K32" i="16"/>
  <c r="Q32" i="16"/>
  <c r="V32" i="16"/>
  <c r="G33" i="16"/>
  <c r="M33" i="16" s="1"/>
  <c r="M32" i="16" s="1"/>
  <c r="I33" i="16"/>
  <c r="I32" i="16" s="1"/>
  <c r="K33" i="16"/>
  <c r="O33" i="16"/>
  <c r="O32" i="16" s="1"/>
  <c r="Q33" i="16"/>
  <c r="V33" i="16"/>
  <c r="G34" i="16"/>
  <c r="I34" i="16"/>
  <c r="O34" i="16"/>
  <c r="G35" i="16"/>
  <c r="I35" i="16"/>
  <c r="K35" i="16"/>
  <c r="K34" i="16" s="1"/>
  <c r="M35" i="16"/>
  <c r="M34" i="16" s="1"/>
  <c r="O35" i="16"/>
  <c r="Q35" i="16"/>
  <c r="Q34" i="16" s="1"/>
  <c r="V35" i="16"/>
  <c r="V34" i="16" s="1"/>
  <c r="G36" i="16"/>
  <c r="I36" i="16"/>
  <c r="K36" i="16"/>
  <c r="M36" i="16"/>
  <c r="O36" i="16"/>
  <c r="Q36" i="16"/>
  <c r="V36" i="16"/>
  <c r="G38" i="16"/>
  <c r="G37" i="16" s="1"/>
  <c r="I38" i="16"/>
  <c r="I37" i="16" s="1"/>
  <c r="K38" i="16"/>
  <c r="O38" i="16"/>
  <c r="Q38" i="16"/>
  <c r="Q37" i="16" s="1"/>
  <c r="V38" i="16"/>
  <c r="V37" i="16" s="1"/>
  <c r="G39" i="16"/>
  <c r="M39" i="16" s="1"/>
  <c r="I39" i="16"/>
  <c r="K39" i="16"/>
  <c r="K37" i="16" s="1"/>
  <c r="O39" i="16"/>
  <c r="Q39" i="16"/>
  <c r="V39" i="16"/>
  <c r="G42" i="16"/>
  <c r="M42" i="16" s="1"/>
  <c r="I42" i="16"/>
  <c r="K42" i="16"/>
  <c r="O42" i="16"/>
  <c r="Q42" i="16"/>
  <c r="V42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O37" i="16" s="1"/>
  <c r="Q46" i="16"/>
  <c r="V46" i="16"/>
  <c r="G47" i="16"/>
  <c r="K47" i="16"/>
  <c r="Q47" i="16"/>
  <c r="G48" i="16"/>
  <c r="I48" i="16"/>
  <c r="I47" i="16" s="1"/>
  <c r="K48" i="16"/>
  <c r="M48" i="16"/>
  <c r="M47" i="16" s="1"/>
  <c r="O48" i="16"/>
  <c r="O47" i="16" s="1"/>
  <c r="Q48" i="16"/>
  <c r="V48" i="16"/>
  <c r="V47" i="16" s="1"/>
  <c r="O49" i="16"/>
  <c r="G50" i="16"/>
  <c r="G49" i="16" s="1"/>
  <c r="I50" i="16"/>
  <c r="I49" i="16" s="1"/>
  <c r="K50" i="16"/>
  <c r="O50" i="16"/>
  <c r="Q50" i="16"/>
  <c r="Q49" i="16" s="1"/>
  <c r="V50" i="16"/>
  <c r="V49" i="16" s="1"/>
  <c r="G51" i="16"/>
  <c r="I51" i="16"/>
  <c r="K51" i="16"/>
  <c r="K49" i="16" s="1"/>
  <c r="M51" i="16"/>
  <c r="O51" i="16"/>
  <c r="Q51" i="16"/>
  <c r="V51" i="16"/>
  <c r="G53" i="16"/>
  <c r="M53" i="16" s="1"/>
  <c r="I53" i="16"/>
  <c r="I52" i="16" s="1"/>
  <c r="K53" i="16"/>
  <c r="O53" i="16"/>
  <c r="O52" i="16" s="1"/>
  <c r="Q53" i="16"/>
  <c r="V53" i="16"/>
  <c r="V52" i="16" s="1"/>
  <c r="G54" i="16"/>
  <c r="M54" i="16" s="1"/>
  <c r="I54" i="16"/>
  <c r="K54" i="16"/>
  <c r="K52" i="16" s="1"/>
  <c r="O54" i="16"/>
  <c r="Q54" i="16"/>
  <c r="Q52" i="16" s="1"/>
  <c r="V54" i="16"/>
  <c r="G55" i="16"/>
  <c r="I55" i="16"/>
  <c r="K55" i="16"/>
  <c r="M55" i="16"/>
  <c r="O55" i="16"/>
  <c r="Q55" i="16"/>
  <c r="V55" i="16"/>
  <c r="G57" i="16"/>
  <c r="G56" i="16" s="1"/>
  <c r="I57" i="16"/>
  <c r="K57" i="16"/>
  <c r="K56" i="16" s="1"/>
  <c r="O57" i="16"/>
  <c r="O56" i="16" s="1"/>
  <c r="Q57" i="16"/>
  <c r="Q56" i="16" s="1"/>
  <c r="V57" i="16"/>
  <c r="G59" i="16"/>
  <c r="M59" i="16" s="1"/>
  <c r="I59" i="16"/>
  <c r="I56" i="16" s="1"/>
  <c r="K59" i="16"/>
  <c r="O59" i="16"/>
  <c r="Q59" i="16"/>
  <c r="V59" i="16"/>
  <c r="V56" i="16" s="1"/>
  <c r="G60" i="16"/>
  <c r="I60" i="16"/>
  <c r="K60" i="16"/>
  <c r="M60" i="16"/>
  <c r="O60" i="16"/>
  <c r="Q60" i="16"/>
  <c r="V60" i="16"/>
  <c r="G61" i="16"/>
  <c r="M61" i="16" s="1"/>
  <c r="I61" i="16"/>
  <c r="K61" i="16"/>
  <c r="O61" i="16"/>
  <c r="Q61" i="16"/>
  <c r="V61" i="16"/>
  <c r="G63" i="16"/>
  <c r="M63" i="16" s="1"/>
  <c r="I63" i="16"/>
  <c r="I62" i="16" s="1"/>
  <c r="K63" i="16"/>
  <c r="K62" i="16" s="1"/>
  <c r="O63" i="16"/>
  <c r="O62" i="16" s="1"/>
  <c r="Q63" i="16"/>
  <c r="Q62" i="16" s="1"/>
  <c r="V63" i="16"/>
  <c r="G64" i="16"/>
  <c r="I64" i="16"/>
  <c r="K64" i="16"/>
  <c r="M64" i="16"/>
  <c r="O64" i="16"/>
  <c r="Q64" i="16"/>
  <c r="V64" i="16"/>
  <c r="V62" i="16" s="1"/>
  <c r="G65" i="16"/>
  <c r="I65" i="16"/>
  <c r="K65" i="16"/>
  <c r="M65" i="16"/>
  <c r="O65" i="16"/>
  <c r="Q65" i="16"/>
  <c r="V65" i="16"/>
  <c r="G67" i="16"/>
  <c r="M67" i="16" s="1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I73" i="16"/>
  <c r="K73" i="16"/>
  <c r="M73" i="16"/>
  <c r="O73" i="16"/>
  <c r="Q73" i="16"/>
  <c r="V73" i="16"/>
  <c r="G74" i="16"/>
  <c r="I74" i="16"/>
  <c r="K74" i="16"/>
  <c r="M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I77" i="16"/>
  <c r="K77" i="16"/>
  <c r="M77" i="16"/>
  <c r="O77" i="16"/>
  <c r="Q77" i="16"/>
  <c r="V77" i="16"/>
  <c r="G78" i="16"/>
  <c r="M78" i="16" s="1"/>
  <c r="I78" i="16"/>
  <c r="K78" i="16"/>
  <c r="O78" i="16"/>
  <c r="Q78" i="16"/>
  <c r="V78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I82" i="16"/>
  <c r="K82" i="16"/>
  <c r="M82" i="16"/>
  <c r="O82" i="16"/>
  <c r="Q82" i="16"/>
  <c r="V82" i="16"/>
  <c r="G83" i="16"/>
  <c r="I83" i="16"/>
  <c r="K83" i="16"/>
  <c r="M83" i="16"/>
  <c r="O83" i="16"/>
  <c r="Q83" i="16"/>
  <c r="V83" i="16"/>
  <c r="G84" i="16"/>
  <c r="I84" i="16"/>
  <c r="K84" i="16"/>
  <c r="M84" i="16"/>
  <c r="O84" i="16"/>
  <c r="Q84" i="16"/>
  <c r="V84" i="16"/>
  <c r="G85" i="16"/>
  <c r="M85" i="16" s="1"/>
  <c r="I85" i="16"/>
  <c r="K85" i="16"/>
  <c r="O85" i="16"/>
  <c r="Q85" i="16"/>
  <c r="V85" i="16"/>
  <c r="G86" i="16"/>
  <c r="I86" i="16"/>
  <c r="K86" i="16"/>
  <c r="M86" i="16"/>
  <c r="O86" i="16"/>
  <c r="Q86" i="16"/>
  <c r="V86" i="16"/>
  <c r="G87" i="16"/>
  <c r="M87" i="16" s="1"/>
  <c r="I87" i="16"/>
  <c r="K87" i="16"/>
  <c r="O87" i="16"/>
  <c r="Q87" i="16"/>
  <c r="V87" i="16"/>
  <c r="G88" i="16"/>
  <c r="M88" i="16" s="1"/>
  <c r="I88" i="16"/>
  <c r="K88" i="16"/>
  <c r="O88" i="16"/>
  <c r="Q88" i="16"/>
  <c r="V88" i="16"/>
  <c r="G90" i="16"/>
  <c r="I90" i="16"/>
  <c r="K90" i="16"/>
  <c r="K89" i="16" s="1"/>
  <c r="M90" i="16"/>
  <c r="O90" i="16"/>
  <c r="Q90" i="16"/>
  <c r="Q89" i="16" s="1"/>
  <c r="V90" i="16"/>
  <c r="V89" i="16" s="1"/>
  <c r="G91" i="16"/>
  <c r="I91" i="16"/>
  <c r="K91" i="16"/>
  <c r="M91" i="16"/>
  <c r="O91" i="16"/>
  <c r="O89" i="16" s="1"/>
  <c r="Q91" i="16"/>
  <c r="V91" i="16"/>
  <c r="G92" i="16"/>
  <c r="I92" i="16"/>
  <c r="K92" i="16"/>
  <c r="M92" i="16"/>
  <c r="O92" i="16"/>
  <c r="Q92" i="16"/>
  <c r="V92" i="16"/>
  <c r="G93" i="16"/>
  <c r="M93" i="16" s="1"/>
  <c r="I93" i="16"/>
  <c r="K93" i="16"/>
  <c r="O93" i="16"/>
  <c r="Q93" i="16"/>
  <c r="V93" i="16"/>
  <c r="G94" i="16"/>
  <c r="I94" i="16"/>
  <c r="K94" i="16"/>
  <c r="M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I89" i="16" s="1"/>
  <c r="K97" i="16"/>
  <c r="O97" i="16"/>
  <c r="Q97" i="16"/>
  <c r="V97" i="16"/>
  <c r="G98" i="16"/>
  <c r="I98" i="16"/>
  <c r="K98" i="16"/>
  <c r="M98" i="16"/>
  <c r="O98" i="16"/>
  <c r="Q98" i="16"/>
  <c r="V98" i="16"/>
  <c r="K99" i="16"/>
  <c r="G100" i="16"/>
  <c r="G99" i="16" s="1"/>
  <c r="I100" i="16"/>
  <c r="I99" i="16" s="1"/>
  <c r="K100" i="16"/>
  <c r="M100" i="16"/>
  <c r="O100" i="16"/>
  <c r="O99" i="16" s="1"/>
  <c r="Q100" i="16"/>
  <c r="Q99" i="16" s="1"/>
  <c r="V100" i="16"/>
  <c r="G102" i="16"/>
  <c r="M102" i="16" s="1"/>
  <c r="M99" i="16" s="1"/>
  <c r="I102" i="16"/>
  <c r="K102" i="16"/>
  <c r="O102" i="16"/>
  <c r="Q102" i="16"/>
  <c r="V102" i="16"/>
  <c r="V99" i="16" s="1"/>
  <c r="Q103" i="16"/>
  <c r="V103" i="16"/>
  <c r="G104" i="16"/>
  <c r="G103" i="16" s="1"/>
  <c r="I104" i="16"/>
  <c r="K104" i="16"/>
  <c r="K103" i="16" s="1"/>
  <c r="O104" i="16"/>
  <c r="O103" i="16" s="1"/>
  <c r="Q104" i="16"/>
  <c r="V104" i="16"/>
  <c r="G105" i="16"/>
  <c r="M105" i="16" s="1"/>
  <c r="I105" i="16"/>
  <c r="I103" i="16" s="1"/>
  <c r="K105" i="16"/>
  <c r="O105" i="16"/>
  <c r="Q105" i="16"/>
  <c r="V105" i="16"/>
  <c r="G106" i="16"/>
  <c r="M106" i="16" s="1"/>
  <c r="I106" i="16"/>
  <c r="K106" i="16"/>
  <c r="O106" i="16"/>
  <c r="Q106" i="16"/>
  <c r="V106" i="16"/>
  <c r="K107" i="16"/>
  <c r="G108" i="16"/>
  <c r="I108" i="16"/>
  <c r="K108" i="16"/>
  <c r="M108" i="16"/>
  <c r="O108" i="16"/>
  <c r="O107" i="16" s="1"/>
  <c r="Q108" i="16"/>
  <c r="V108" i="16"/>
  <c r="V107" i="16" s="1"/>
  <c r="G109" i="16"/>
  <c r="I109" i="16"/>
  <c r="K109" i="16"/>
  <c r="M109" i="16"/>
  <c r="O109" i="16"/>
  <c r="Q109" i="16"/>
  <c r="Q107" i="16" s="1"/>
  <c r="V109" i="16"/>
  <c r="G110" i="16"/>
  <c r="G107" i="16" s="1"/>
  <c r="I110" i="16"/>
  <c r="K110" i="16"/>
  <c r="O110" i="16"/>
  <c r="Q110" i="16"/>
  <c r="V110" i="16"/>
  <c r="G111" i="16"/>
  <c r="M111" i="16" s="1"/>
  <c r="I111" i="16"/>
  <c r="I107" i="16" s="1"/>
  <c r="K111" i="16"/>
  <c r="O111" i="16"/>
  <c r="Q111" i="16"/>
  <c r="V111" i="16"/>
  <c r="G112" i="16"/>
  <c r="M112" i="16" s="1"/>
  <c r="I112" i="16"/>
  <c r="K112" i="16"/>
  <c r="O112" i="16"/>
  <c r="Q112" i="16"/>
  <c r="V112" i="16"/>
  <c r="G114" i="16"/>
  <c r="M114" i="16" s="1"/>
  <c r="I114" i="16"/>
  <c r="I113" i="16" s="1"/>
  <c r="K114" i="16"/>
  <c r="K113" i="16" s="1"/>
  <c r="O114" i="16"/>
  <c r="O113" i="16" s="1"/>
  <c r="Q114" i="16"/>
  <c r="Q113" i="16" s="1"/>
  <c r="V114" i="16"/>
  <c r="G115" i="16"/>
  <c r="I115" i="16"/>
  <c r="K115" i="16"/>
  <c r="M115" i="16"/>
  <c r="O115" i="16"/>
  <c r="Q115" i="16"/>
  <c r="V115" i="16"/>
  <c r="V113" i="16" s="1"/>
  <c r="G116" i="16"/>
  <c r="I116" i="16"/>
  <c r="K116" i="16"/>
  <c r="M116" i="16"/>
  <c r="O116" i="16"/>
  <c r="Q116" i="16"/>
  <c r="V116" i="16"/>
  <c r="G117" i="16"/>
  <c r="I117" i="16"/>
  <c r="K117" i="16"/>
  <c r="M117" i="16"/>
  <c r="O117" i="16"/>
  <c r="Q117" i="16"/>
  <c r="V117" i="16"/>
  <c r="G130" i="16"/>
  <c r="M130" i="16" s="1"/>
  <c r="I130" i="16"/>
  <c r="K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I132" i="16"/>
  <c r="K132" i="16"/>
  <c r="M132" i="16"/>
  <c r="O132" i="16"/>
  <c r="Q132" i="16"/>
  <c r="V132" i="16"/>
  <c r="G133" i="16"/>
  <c r="M133" i="16" s="1"/>
  <c r="I133" i="16"/>
  <c r="K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I135" i="16"/>
  <c r="K135" i="16"/>
  <c r="M135" i="16"/>
  <c r="O135" i="16"/>
  <c r="Q135" i="16"/>
  <c r="V135" i="16"/>
  <c r="G136" i="16"/>
  <c r="I136" i="16"/>
  <c r="K136" i="16"/>
  <c r="M136" i="16"/>
  <c r="O136" i="16"/>
  <c r="Q136" i="16"/>
  <c r="V136" i="16"/>
  <c r="G138" i="16"/>
  <c r="M138" i="16" s="1"/>
  <c r="I138" i="16"/>
  <c r="I137" i="16" s="1"/>
  <c r="K138" i="16"/>
  <c r="K137" i="16" s="1"/>
  <c r="O138" i="16"/>
  <c r="Q138" i="16"/>
  <c r="Q137" i="16" s="1"/>
  <c r="V138" i="16"/>
  <c r="V137" i="16" s="1"/>
  <c r="G143" i="16"/>
  <c r="M143" i="16" s="1"/>
  <c r="I143" i="16"/>
  <c r="K143" i="16"/>
  <c r="O143" i="16"/>
  <c r="Q143" i="16"/>
  <c r="V143" i="16"/>
  <c r="G144" i="16"/>
  <c r="I144" i="16"/>
  <c r="K144" i="16"/>
  <c r="M144" i="16"/>
  <c r="O144" i="16"/>
  <c r="Q144" i="16"/>
  <c r="V144" i="16"/>
  <c r="G149" i="16"/>
  <c r="M149" i="16" s="1"/>
  <c r="I149" i="16"/>
  <c r="K149" i="16"/>
  <c r="O149" i="16"/>
  <c r="Q149" i="16"/>
  <c r="V149" i="16"/>
  <c r="G154" i="16"/>
  <c r="M154" i="16" s="1"/>
  <c r="I154" i="16"/>
  <c r="K154" i="16"/>
  <c r="O154" i="16"/>
  <c r="Q154" i="16"/>
  <c r="V154" i="16"/>
  <c r="G156" i="16"/>
  <c r="I156" i="16"/>
  <c r="K156" i="16"/>
  <c r="M156" i="16"/>
  <c r="O156" i="16"/>
  <c r="Q156" i="16"/>
  <c r="V156" i="16"/>
  <c r="G163" i="16"/>
  <c r="I163" i="16"/>
  <c r="K163" i="16"/>
  <c r="M163" i="16"/>
  <c r="O163" i="16"/>
  <c r="Q163" i="16"/>
  <c r="V163" i="16"/>
  <c r="G164" i="16"/>
  <c r="M164" i="16" s="1"/>
  <c r="I164" i="16"/>
  <c r="K164" i="16"/>
  <c r="O164" i="16"/>
  <c r="O137" i="16" s="1"/>
  <c r="Q164" i="16"/>
  <c r="V164" i="16"/>
  <c r="G165" i="16"/>
  <c r="M165" i="16" s="1"/>
  <c r="I165" i="16"/>
  <c r="K165" i="16"/>
  <c r="O165" i="16"/>
  <c r="Q165" i="16"/>
  <c r="V165" i="16"/>
  <c r="V166" i="16"/>
  <c r="G167" i="16"/>
  <c r="G166" i="16" s="1"/>
  <c r="I167" i="16"/>
  <c r="I166" i="16" s="1"/>
  <c r="K167" i="16"/>
  <c r="M167" i="16"/>
  <c r="M166" i="16" s="1"/>
  <c r="O167" i="16"/>
  <c r="O166" i="16" s="1"/>
  <c r="Q167" i="16"/>
  <c r="V167" i="16"/>
  <c r="G169" i="16"/>
  <c r="M169" i="16" s="1"/>
  <c r="I169" i="16"/>
  <c r="K169" i="16"/>
  <c r="O169" i="16"/>
  <c r="Q169" i="16"/>
  <c r="V169" i="16"/>
  <c r="G172" i="16"/>
  <c r="I172" i="16"/>
  <c r="K172" i="16"/>
  <c r="M172" i="16"/>
  <c r="O172" i="16"/>
  <c r="Q172" i="16"/>
  <c r="Q166" i="16" s="1"/>
  <c r="V172" i="16"/>
  <c r="G173" i="16"/>
  <c r="I173" i="16"/>
  <c r="K173" i="16"/>
  <c r="K166" i="16" s="1"/>
  <c r="M173" i="16"/>
  <c r="O173" i="16"/>
  <c r="Q173" i="16"/>
  <c r="V173" i="16"/>
  <c r="G175" i="16"/>
  <c r="G174" i="16" s="1"/>
  <c r="I175" i="16"/>
  <c r="I174" i="16" s="1"/>
  <c r="K175" i="16"/>
  <c r="O175" i="16"/>
  <c r="O174" i="16" s="1"/>
  <c r="Q175" i="16"/>
  <c r="V175" i="16"/>
  <c r="V174" i="16" s="1"/>
  <c r="G188" i="16"/>
  <c r="M188" i="16" s="1"/>
  <c r="I188" i="16"/>
  <c r="K188" i="16"/>
  <c r="O188" i="16"/>
  <c r="Q188" i="16"/>
  <c r="Q174" i="16" s="1"/>
  <c r="V188" i="16"/>
  <c r="G189" i="16"/>
  <c r="M189" i="16" s="1"/>
  <c r="I189" i="16"/>
  <c r="K189" i="16"/>
  <c r="K174" i="16" s="1"/>
  <c r="O189" i="16"/>
  <c r="Q189" i="16"/>
  <c r="V189" i="16"/>
  <c r="G192" i="16"/>
  <c r="I192" i="16"/>
  <c r="K192" i="16"/>
  <c r="M192" i="16"/>
  <c r="O192" i="16"/>
  <c r="Q192" i="16"/>
  <c r="V192" i="16"/>
  <c r="G199" i="16"/>
  <c r="I199" i="16"/>
  <c r="I198" i="16" s="1"/>
  <c r="K199" i="16"/>
  <c r="M199" i="16"/>
  <c r="O199" i="16"/>
  <c r="Q199" i="16"/>
  <c r="Q198" i="16" s="1"/>
  <c r="V199" i="16"/>
  <c r="V198" i="16" s="1"/>
  <c r="G200" i="16"/>
  <c r="I200" i="16"/>
  <c r="K200" i="16"/>
  <c r="K198" i="16" s="1"/>
  <c r="M200" i="16"/>
  <c r="O200" i="16"/>
  <c r="Q200" i="16"/>
  <c r="V200" i="16"/>
  <c r="G201" i="16"/>
  <c r="I201" i="16"/>
  <c r="K201" i="16"/>
  <c r="M201" i="16"/>
  <c r="O201" i="16"/>
  <c r="Q201" i="16"/>
  <c r="V201" i="16"/>
  <c r="G202" i="16"/>
  <c r="M202" i="16" s="1"/>
  <c r="I202" i="16"/>
  <c r="K202" i="16"/>
  <c r="O202" i="16"/>
  <c r="O198" i="16" s="1"/>
  <c r="Q202" i="16"/>
  <c r="V202" i="16"/>
  <c r="G203" i="16"/>
  <c r="M203" i="16" s="1"/>
  <c r="I203" i="16"/>
  <c r="K203" i="16"/>
  <c r="O203" i="16"/>
  <c r="Q203" i="16"/>
  <c r="V203" i="16"/>
  <c r="G204" i="16"/>
  <c r="M204" i="16" s="1"/>
  <c r="I204" i="16"/>
  <c r="K204" i="16"/>
  <c r="O204" i="16"/>
  <c r="Q204" i="16"/>
  <c r="V204" i="16"/>
  <c r="G205" i="16"/>
  <c r="I205" i="16"/>
  <c r="K205" i="16"/>
  <c r="M205" i="16"/>
  <c r="O205" i="16"/>
  <c r="Q205" i="16"/>
  <c r="V205" i="16"/>
  <c r="G206" i="16"/>
  <c r="M206" i="16" s="1"/>
  <c r="I206" i="16"/>
  <c r="K206" i="16"/>
  <c r="O206" i="16"/>
  <c r="Q206" i="16"/>
  <c r="V206" i="16"/>
  <c r="G207" i="16"/>
  <c r="I207" i="16"/>
  <c r="K207" i="16"/>
  <c r="M207" i="16"/>
  <c r="O207" i="16"/>
  <c r="Q207" i="16"/>
  <c r="V207" i="16"/>
  <c r="G208" i="16"/>
  <c r="I208" i="16"/>
  <c r="K208" i="16"/>
  <c r="M208" i="16"/>
  <c r="O208" i="16"/>
  <c r="Q208" i="16"/>
  <c r="V208" i="16"/>
  <c r="G209" i="16"/>
  <c r="I209" i="16"/>
  <c r="K209" i="16"/>
  <c r="M209" i="16"/>
  <c r="O209" i="16"/>
  <c r="Q209" i="16"/>
  <c r="V209" i="16"/>
  <c r="G210" i="16"/>
  <c r="M210" i="16" s="1"/>
  <c r="I210" i="16"/>
  <c r="K210" i="16"/>
  <c r="O210" i="16"/>
  <c r="Q210" i="16"/>
  <c r="V210" i="16"/>
  <c r="G211" i="16"/>
  <c r="M211" i="16" s="1"/>
  <c r="I211" i="16"/>
  <c r="K211" i="16"/>
  <c r="O211" i="16"/>
  <c r="Q211" i="16"/>
  <c r="V211" i="16"/>
  <c r="G212" i="16"/>
  <c r="M212" i="16" s="1"/>
  <c r="I212" i="16"/>
  <c r="K212" i="16"/>
  <c r="O212" i="16"/>
  <c r="Q212" i="16"/>
  <c r="V212" i="16"/>
  <c r="G213" i="16"/>
  <c r="I213" i="16"/>
  <c r="K213" i="16"/>
  <c r="M213" i="16"/>
  <c r="O213" i="16"/>
  <c r="Q213" i="16"/>
  <c r="V213" i="16"/>
  <c r="G214" i="16"/>
  <c r="M214" i="16" s="1"/>
  <c r="I214" i="16"/>
  <c r="K214" i="16"/>
  <c r="O214" i="16"/>
  <c r="Q214" i="16"/>
  <c r="V214" i="16"/>
  <c r="G215" i="16"/>
  <c r="I215" i="16"/>
  <c r="K215" i="16"/>
  <c r="M215" i="16"/>
  <c r="O215" i="16"/>
  <c r="Q215" i="16"/>
  <c r="V215" i="16"/>
  <c r="G216" i="16"/>
  <c r="I216" i="16"/>
  <c r="K216" i="16"/>
  <c r="M216" i="16"/>
  <c r="O216" i="16"/>
  <c r="Q216" i="16"/>
  <c r="V216" i="16"/>
  <c r="G217" i="16"/>
  <c r="I217" i="16"/>
  <c r="K217" i="16"/>
  <c r="M217" i="16"/>
  <c r="O217" i="16"/>
  <c r="Q217" i="16"/>
  <c r="V217" i="16"/>
  <c r="G218" i="16"/>
  <c r="M218" i="16" s="1"/>
  <c r="I218" i="16"/>
  <c r="K218" i="16"/>
  <c r="O218" i="16"/>
  <c r="Q218" i="16"/>
  <c r="V218" i="16"/>
  <c r="G219" i="16"/>
  <c r="M219" i="16" s="1"/>
  <c r="I219" i="16"/>
  <c r="K219" i="16"/>
  <c r="O219" i="16"/>
  <c r="Q219" i="16"/>
  <c r="V219" i="16"/>
  <c r="G220" i="16"/>
  <c r="M220" i="16" s="1"/>
  <c r="I220" i="16"/>
  <c r="K220" i="16"/>
  <c r="O220" i="16"/>
  <c r="Q220" i="16"/>
  <c r="V220" i="16"/>
  <c r="G221" i="16"/>
  <c r="I221" i="16"/>
  <c r="K221" i="16"/>
  <c r="M221" i="16"/>
  <c r="O221" i="16"/>
  <c r="Q221" i="16"/>
  <c r="V221" i="16"/>
  <c r="G222" i="16"/>
  <c r="M222" i="16" s="1"/>
  <c r="I222" i="16"/>
  <c r="K222" i="16"/>
  <c r="O222" i="16"/>
  <c r="Q222" i="16"/>
  <c r="V222" i="16"/>
  <c r="G223" i="16"/>
  <c r="I223" i="16"/>
  <c r="K223" i="16"/>
  <c r="M223" i="16"/>
  <c r="O223" i="16"/>
  <c r="Q223" i="16"/>
  <c r="V223" i="16"/>
  <c r="G224" i="16"/>
  <c r="I224" i="16"/>
  <c r="K224" i="16"/>
  <c r="M224" i="16"/>
  <c r="O224" i="16"/>
  <c r="Q224" i="16"/>
  <c r="V224" i="16"/>
  <c r="G225" i="16"/>
  <c r="I225" i="16"/>
  <c r="K225" i="16"/>
  <c r="M225" i="16"/>
  <c r="O225" i="16"/>
  <c r="Q225" i="16"/>
  <c r="V225" i="16"/>
  <c r="G226" i="16"/>
  <c r="M226" i="16" s="1"/>
  <c r="I226" i="16"/>
  <c r="K226" i="16"/>
  <c r="O226" i="16"/>
  <c r="Q226" i="16"/>
  <c r="V226" i="16"/>
  <c r="G227" i="16"/>
  <c r="M227" i="16" s="1"/>
  <c r="I227" i="16"/>
  <c r="K227" i="16"/>
  <c r="O227" i="16"/>
  <c r="Q227" i="16"/>
  <c r="V227" i="16"/>
  <c r="G228" i="16"/>
  <c r="M228" i="16" s="1"/>
  <c r="I228" i="16"/>
  <c r="K228" i="16"/>
  <c r="O228" i="16"/>
  <c r="Q228" i="16"/>
  <c r="V228" i="16"/>
  <c r="G229" i="16"/>
  <c r="I229" i="16"/>
  <c r="K229" i="16"/>
  <c r="M229" i="16"/>
  <c r="O229" i="16"/>
  <c r="Q229" i="16"/>
  <c r="V229" i="16"/>
  <c r="G230" i="16"/>
  <c r="M230" i="16" s="1"/>
  <c r="I230" i="16"/>
  <c r="K230" i="16"/>
  <c r="O230" i="16"/>
  <c r="Q230" i="16"/>
  <c r="V230" i="16"/>
  <c r="G231" i="16"/>
  <c r="I231" i="16"/>
  <c r="K231" i="16"/>
  <c r="M231" i="16"/>
  <c r="O231" i="16"/>
  <c r="Q231" i="16"/>
  <c r="V231" i="16"/>
  <c r="G232" i="16"/>
  <c r="I232" i="16"/>
  <c r="K232" i="16"/>
  <c r="M232" i="16"/>
  <c r="O232" i="16"/>
  <c r="Q232" i="16"/>
  <c r="V232" i="16"/>
  <c r="G233" i="16"/>
  <c r="I233" i="16"/>
  <c r="K233" i="16"/>
  <c r="M233" i="16"/>
  <c r="O233" i="16"/>
  <c r="Q233" i="16"/>
  <c r="V233" i="16"/>
  <c r="G234" i="16"/>
  <c r="M234" i="16" s="1"/>
  <c r="I234" i="16"/>
  <c r="K234" i="16"/>
  <c r="O234" i="16"/>
  <c r="Q234" i="16"/>
  <c r="V234" i="16"/>
  <c r="G235" i="16"/>
  <c r="M235" i="16" s="1"/>
  <c r="I235" i="16"/>
  <c r="K235" i="16"/>
  <c r="O235" i="16"/>
  <c r="Q235" i="16"/>
  <c r="V235" i="16"/>
  <c r="G236" i="16"/>
  <c r="M236" i="16" s="1"/>
  <c r="I236" i="16"/>
  <c r="K236" i="16"/>
  <c r="O236" i="16"/>
  <c r="Q236" i="16"/>
  <c r="V236" i="16"/>
  <c r="G238" i="16"/>
  <c r="M238" i="16" s="1"/>
  <c r="M237" i="16" s="1"/>
  <c r="I238" i="16"/>
  <c r="I237" i="16" s="1"/>
  <c r="K238" i="16"/>
  <c r="K237" i="16" s="1"/>
  <c r="O238" i="16"/>
  <c r="O237" i="16" s="1"/>
  <c r="Q238" i="16"/>
  <c r="Q237" i="16" s="1"/>
  <c r="V238" i="16"/>
  <c r="G239" i="16"/>
  <c r="I239" i="16"/>
  <c r="K239" i="16"/>
  <c r="M239" i="16"/>
  <c r="O239" i="16"/>
  <c r="Q239" i="16"/>
  <c r="V239" i="16"/>
  <c r="G240" i="16"/>
  <c r="I240" i="16"/>
  <c r="K240" i="16"/>
  <c r="M240" i="16"/>
  <c r="O240" i="16"/>
  <c r="Q240" i="16"/>
  <c r="V240" i="16"/>
  <c r="V237" i="16" s="1"/>
  <c r="G241" i="16"/>
  <c r="I241" i="16"/>
  <c r="K241" i="16"/>
  <c r="M241" i="16"/>
  <c r="O241" i="16"/>
  <c r="Q241" i="16"/>
  <c r="V241" i="16"/>
  <c r="G243" i="16"/>
  <c r="M243" i="16" s="1"/>
  <c r="I243" i="16"/>
  <c r="I242" i="16" s="1"/>
  <c r="K243" i="16"/>
  <c r="K242" i="16" s="1"/>
  <c r="O243" i="16"/>
  <c r="Q243" i="16"/>
  <c r="Q242" i="16" s="1"/>
  <c r="V243" i="16"/>
  <c r="V242" i="16" s="1"/>
  <c r="G244" i="16"/>
  <c r="M244" i="16" s="1"/>
  <c r="I244" i="16"/>
  <c r="K244" i="16"/>
  <c r="O244" i="16"/>
  <c r="Q244" i="16"/>
  <c r="V244" i="16"/>
  <c r="G249" i="16"/>
  <c r="I249" i="16"/>
  <c r="K249" i="16"/>
  <c r="M249" i="16"/>
  <c r="O249" i="16"/>
  <c r="Q249" i="16"/>
  <c r="V249" i="16"/>
  <c r="G250" i="16"/>
  <c r="M250" i="16" s="1"/>
  <c r="I250" i="16"/>
  <c r="K250" i="16"/>
  <c r="O250" i="16"/>
  <c r="Q250" i="16"/>
  <c r="V250" i="16"/>
  <c r="G252" i="16"/>
  <c r="I252" i="16"/>
  <c r="K252" i="16"/>
  <c r="M252" i="16"/>
  <c r="O252" i="16"/>
  <c r="Q252" i="16"/>
  <c r="V252" i="16"/>
  <c r="G253" i="16"/>
  <c r="I253" i="16"/>
  <c r="K253" i="16"/>
  <c r="M253" i="16"/>
  <c r="O253" i="16"/>
  <c r="Q253" i="16"/>
  <c r="V253" i="16"/>
  <c r="G254" i="16"/>
  <c r="I254" i="16"/>
  <c r="K254" i="16"/>
  <c r="M254" i="16"/>
  <c r="O254" i="16"/>
  <c r="Q254" i="16"/>
  <c r="V254" i="16"/>
  <c r="G255" i="16"/>
  <c r="M255" i="16" s="1"/>
  <c r="I255" i="16"/>
  <c r="K255" i="16"/>
  <c r="O255" i="16"/>
  <c r="O242" i="16" s="1"/>
  <c r="Q255" i="16"/>
  <c r="V255" i="16"/>
  <c r="AE257" i="16"/>
  <c r="AF257" i="16"/>
  <c r="G212" i="15"/>
  <c r="BA202" i="15"/>
  <c r="G8" i="15"/>
  <c r="G9" i="15"/>
  <c r="M9" i="15" s="1"/>
  <c r="M8" i="15" s="1"/>
  <c r="I9" i="15"/>
  <c r="I8" i="15" s="1"/>
  <c r="K9" i="15"/>
  <c r="K8" i="15" s="1"/>
  <c r="O9" i="15"/>
  <c r="O8" i="15" s="1"/>
  <c r="Q9" i="15"/>
  <c r="V9" i="15"/>
  <c r="V8" i="15" s="1"/>
  <c r="G11" i="15"/>
  <c r="M11" i="15" s="1"/>
  <c r="I11" i="15"/>
  <c r="K11" i="15"/>
  <c r="O11" i="15"/>
  <c r="Q11" i="15"/>
  <c r="Q8" i="15" s="1"/>
  <c r="V11" i="15"/>
  <c r="G12" i="15"/>
  <c r="G13" i="15"/>
  <c r="I13" i="15"/>
  <c r="I12" i="15" s="1"/>
  <c r="K13" i="15"/>
  <c r="K12" i="15" s="1"/>
  <c r="M13" i="15"/>
  <c r="O13" i="15"/>
  <c r="O12" i="15" s="1"/>
  <c r="Q13" i="15"/>
  <c r="V13" i="15"/>
  <c r="G14" i="15"/>
  <c r="M14" i="15" s="1"/>
  <c r="I14" i="15"/>
  <c r="K14" i="15"/>
  <c r="O14" i="15"/>
  <c r="Q14" i="15"/>
  <c r="Q12" i="15" s="1"/>
  <c r="V14" i="15"/>
  <c r="G23" i="15"/>
  <c r="I23" i="15"/>
  <c r="K23" i="15"/>
  <c r="M23" i="15"/>
  <c r="O23" i="15"/>
  <c r="Q23" i="15"/>
  <c r="V23" i="15"/>
  <c r="G25" i="15"/>
  <c r="I25" i="15"/>
  <c r="K25" i="15"/>
  <c r="M25" i="15"/>
  <c r="O25" i="15"/>
  <c r="Q25" i="15"/>
  <c r="V25" i="15"/>
  <c r="G27" i="15"/>
  <c r="I27" i="15"/>
  <c r="K27" i="15"/>
  <c r="M27" i="15"/>
  <c r="O27" i="15"/>
  <c r="Q27" i="15"/>
  <c r="V27" i="15"/>
  <c r="G35" i="15"/>
  <c r="M35" i="15" s="1"/>
  <c r="I35" i="15"/>
  <c r="K35" i="15"/>
  <c r="O35" i="15"/>
  <c r="Q35" i="15"/>
  <c r="V35" i="15"/>
  <c r="V12" i="15" s="1"/>
  <c r="K36" i="15"/>
  <c r="Q36" i="15"/>
  <c r="G37" i="15"/>
  <c r="M37" i="15" s="1"/>
  <c r="M36" i="15" s="1"/>
  <c r="I37" i="15"/>
  <c r="I36" i="15" s="1"/>
  <c r="K37" i="15"/>
  <c r="O37" i="15"/>
  <c r="O36" i="15" s="1"/>
  <c r="Q37" i="15"/>
  <c r="V37" i="15"/>
  <c r="V36" i="15" s="1"/>
  <c r="I38" i="15"/>
  <c r="G39" i="15"/>
  <c r="G38" i="15" s="1"/>
  <c r="I39" i="15"/>
  <c r="K39" i="15"/>
  <c r="K38" i="15" s="1"/>
  <c r="O39" i="15"/>
  <c r="Q39" i="15"/>
  <c r="Q38" i="15" s="1"/>
  <c r="V39" i="15"/>
  <c r="V38" i="15" s="1"/>
  <c r="G40" i="15"/>
  <c r="I40" i="15"/>
  <c r="K40" i="15"/>
  <c r="M40" i="15"/>
  <c r="O40" i="15"/>
  <c r="O38" i="15" s="1"/>
  <c r="Q40" i="15"/>
  <c r="V40" i="15"/>
  <c r="K41" i="15"/>
  <c r="O41" i="15"/>
  <c r="G42" i="15"/>
  <c r="G41" i="15" s="1"/>
  <c r="I42" i="15"/>
  <c r="I41" i="15" s="1"/>
  <c r="K42" i="15"/>
  <c r="M42" i="15"/>
  <c r="M41" i="15" s="1"/>
  <c r="O42" i="15"/>
  <c r="Q42" i="15"/>
  <c r="Q41" i="15" s="1"/>
  <c r="V42" i="15"/>
  <c r="V41" i="15" s="1"/>
  <c r="G45" i="15"/>
  <c r="I45" i="15"/>
  <c r="K45" i="15"/>
  <c r="M45" i="15"/>
  <c r="O45" i="15"/>
  <c r="Q45" i="15"/>
  <c r="V45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I50" i="15"/>
  <c r="O50" i="15"/>
  <c r="V50" i="15"/>
  <c r="G51" i="15"/>
  <c r="G50" i="15" s="1"/>
  <c r="I51" i="15"/>
  <c r="K51" i="15"/>
  <c r="K50" i="15" s="1"/>
  <c r="O51" i="15"/>
  <c r="Q51" i="15"/>
  <c r="Q50" i="15" s="1"/>
  <c r="V51" i="15"/>
  <c r="I52" i="15"/>
  <c r="G53" i="15"/>
  <c r="I53" i="15"/>
  <c r="K53" i="15"/>
  <c r="K52" i="15" s="1"/>
  <c r="M53" i="15"/>
  <c r="O53" i="15"/>
  <c r="O52" i="15" s="1"/>
  <c r="Q53" i="15"/>
  <c r="Q52" i="15" s="1"/>
  <c r="V53" i="15"/>
  <c r="G56" i="15"/>
  <c r="I56" i="15"/>
  <c r="K56" i="15"/>
  <c r="M56" i="15"/>
  <c r="O56" i="15"/>
  <c r="Q56" i="15"/>
  <c r="V56" i="15"/>
  <c r="V52" i="15" s="1"/>
  <c r="G58" i="15"/>
  <c r="I58" i="15"/>
  <c r="K58" i="15"/>
  <c r="M58" i="15"/>
  <c r="O58" i="15"/>
  <c r="Q58" i="15"/>
  <c r="V58" i="15"/>
  <c r="G60" i="15"/>
  <c r="M60" i="15" s="1"/>
  <c r="M52" i="15" s="1"/>
  <c r="I60" i="15"/>
  <c r="K60" i="15"/>
  <c r="O60" i="15"/>
  <c r="Q60" i="15"/>
  <c r="V60" i="15"/>
  <c r="G62" i="15"/>
  <c r="M62" i="15" s="1"/>
  <c r="I62" i="15"/>
  <c r="K62" i="15"/>
  <c r="O62" i="15"/>
  <c r="Q62" i="15"/>
  <c r="V62" i="15"/>
  <c r="I63" i="15"/>
  <c r="G64" i="15"/>
  <c r="G63" i="15" s="1"/>
  <c r="I64" i="15"/>
  <c r="K64" i="15"/>
  <c r="K63" i="15" s="1"/>
  <c r="O64" i="15"/>
  <c r="Q64" i="15"/>
  <c r="Q63" i="15" s="1"/>
  <c r="V64" i="15"/>
  <c r="G66" i="15"/>
  <c r="I66" i="15"/>
  <c r="K66" i="15"/>
  <c r="M66" i="15"/>
  <c r="O66" i="15"/>
  <c r="O63" i="15" s="1"/>
  <c r="Q66" i="15"/>
  <c r="V66" i="15"/>
  <c r="G68" i="15"/>
  <c r="I68" i="15"/>
  <c r="K68" i="15"/>
  <c r="M68" i="15"/>
  <c r="O68" i="15"/>
  <c r="Q68" i="15"/>
  <c r="V68" i="15"/>
  <c r="G69" i="15"/>
  <c r="I69" i="15"/>
  <c r="K69" i="15"/>
  <c r="M69" i="15"/>
  <c r="O69" i="15"/>
  <c r="Q69" i="15"/>
  <c r="V69" i="15"/>
  <c r="G70" i="15"/>
  <c r="I70" i="15"/>
  <c r="K70" i="15"/>
  <c r="M70" i="15"/>
  <c r="O70" i="15"/>
  <c r="Q70" i="15"/>
  <c r="V70" i="15"/>
  <c r="V63" i="15" s="1"/>
  <c r="G71" i="15"/>
  <c r="M71" i="15" s="1"/>
  <c r="I71" i="15"/>
  <c r="K71" i="15"/>
  <c r="O71" i="15"/>
  <c r="Q71" i="15"/>
  <c r="V71" i="15"/>
  <c r="G72" i="15"/>
  <c r="M72" i="15" s="1"/>
  <c r="I72" i="15"/>
  <c r="K72" i="15"/>
  <c r="O72" i="15"/>
  <c r="Q72" i="15"/>
  <c r="V72" i="15"/>
  <c r="I73" i="15"/>
  <c r="G74" i="15"/>
  <c r="G73" i="15" s="1"/>
  <c r="I74" i="15"/>
  <c r="K74" i="15"/>
  <c r="K73" i="15" s="1"/>
  <c r="O74" i="15"/>
  <c r="Q74" i="15"/>
  <c r="Q73" i="15" s="1"/>
  <c r="V74" i="15"/>
  <c r="G75" i="15"/>
  <c r="I75" i="15"/>
  <c r="K75" i="15"/>
  <c r="M75" i="15"/>
  <c r="O75" i="15"/>
  <c r="O73" i="15" s="1"/>
  <c r="Q75" i="15"/>
  <c r="V75" i="15"/>
  <c r="G76" i="15"/>
  <c r="I76" i="15"/>
  <c r="K76" i="15"/>
  <c r="M76" i="15"/>
  <c r="O76" i="15"/>
  <c r="Q76" i="15"/>
  <c r="V76" i="15"/>
  <c r="G77" i="15"/>
  <c r="I77" i="15"/>
  <c r="K77" i="15"/>
  <c r="M77" i="15"/>
  <c r="O77" i="15"/>
  <c r="Q77" i="15"/>
  <c r="V77" i="15"/>
  <c r="G78" i="15"/>
  <c r="I78" i="15"/>
  <c r="K78" i="15"/>
  <c r="M78" i="15"/>
  <c r="O78" i="15"/>
  <c r="Q78" i="15"/>
  <c r="V78" i="15"/>
  <c r="V73" i="15" s="1"/>
  <c r="G79" i="15"/>
  <c r="M79" i="15" s="1"/>
  <c r="I79" i="15"/>
  <c r="K79" i="15"/>
  <c r="O79" i="15"/>
  <c r="Q79" i="15"/>
  <c r="V79" i="15"/>
  <c r="G81" i="15"/>
  <c r="M81" i="15" s="1"/>
  <c r="I81" i="15"/>
  <c r="I80" i="15" s="1"/>
  <c r="K81" i="15"/>
  <c r="K80" i="15" s="1"/>
  <c r="O81" i="15"/>
  <c r="O80" i="15" s="1"/>
  <c r="Q81" i="15"/>
  <c r="V81" i="15"/>
  <c r="G82" i="15"/>
  <c r="M82" i="15" s="1"/>
  <c r="I82" i="15"/>
  <c r="K82" i="15"/>
  <c r="O82" i="15"/>
  <c r="Q82" i="15"/>
  <c r="V82" i="15"/>
  <c r="G83" i="15"/>
  <c r="I83" i="15"/>
  <c r="K83" i="15"/>
  <c r="M83" i="15"/>
  <c r="O83" i="15"/>
  <c r="Q83" i="15"/>
  <c r="V83" i="15"/>
  <c r="G84" i="15"/>
  <c r="I84" i="15"/>
  <c r="K84" i="15"/>
  <c r="M84" i="15"/>
  <c r="O84" i="15"/>
  <c r="Q84" i="15"/>
  <c r="V84" i="15"/>
  <c r="G85" i="15"/>
  <c r="I85" i="15"/>
  <c r="K85" i="15"/>
  <c r="M85" i="15"/>
  <c r="O85" i="15"/>
  <c r="Q85" i="15"/>
  <c r="Q80" i="15" s="1"/>
  <c r="V85" i="15"/>
  <c r="G86" i="15"/>
  <c r="I86" i="15"/>
  <c r="K86" i="15"/>
  <c r="M86" i="15"/>
  <c r="O86" i="15"/>
  <c r="Q86" i="15"/>
  <c r="V86" i="15"/>
  <c r="V80" i="15" s="1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K89" i="15"/>
  <c r="O89" i="15"/>
  <c r="Q89" i="15"/>
  <c r="V89" i="15"/>
  <c r="G91" i="15"/>
  <c r="I91" i="15"/>
  <c r="I90" i="15" s="1"/>
  <c r="K91" i="15"/>
  <c r="M91" i="15"/>
  <c r="O91" i="15"/>
  <c r="O90" i="15" s="1"/>
  <c r="Q91" i="15"/>
  <c r="Q90" i="15" s="1"/>
  <c r="V91" i="15"/>
  <c r="V90" i="15" s="1"/>
  <c r="G92" i="15"/>
  <c r="I92" i="15"/>
  <c r="K92" i="15"/>
  <c r="M92" i="15"/>
  <c r="O92" i="15"/>
  <c r="Q92" i="15"/>
  <c r="V92" i="15"/>
  <c r="G94" i="15"/>
  <c r="I94" i="15"/>
  <c r="K94" i="15"/>
  <c r="M94" i="15"/>
  <c r="O94" i="15"/>
  <c r="Q94" i="15"/>
  <c r="V94" i="15"/>
  <c r="G96" i="15"/>
  <c r="I96" i="15"/>
  <c r="K96" i="15"/>
  <c r="M96" i="15"/>
  <c r="O96" i="15"/>
  <c r="Q96" i="15"/>
  <c r="V96" i="15"/>
  <c r="G97" i="15"/>
  <c r="M97" i="15" s="1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M100" i="15" s="1"/>
  <c r="I100" i="15"/>
  <c r="K100" i="15"/>
  <c r="K90" i="15" s="1"/>
  <c r="O100" i="15"/>
  <c r="Q100" i="15"/>
  <c r="V100" i="15"/>
  <c r="G102" i="15"/>
  <c r="I102" i="15"/>
  <c r="K102" i="15"/>
  <c r="M102" i="15"/>
  <c r="O102" i="15"/>
  <c r="Q102" i="15"/>
  <c r="V102" i="15"/>
  <c r="G103" i="15"/>
  <c r="I103" i="15"/>
  <c r="K103" i="15"/>
  <c r="O103" i="15"/>
  <c r="G104" i="15"/>
  <c r="I104" i="15"/>
  <c r="K104" i="15"/>
  <c r="M104" i="15"/>
  <c r="M103" i="15" s="1"/>
  <c r="O104" i="15"/>
  <c r="Q104" i="15"/>
  <c r="Q103" i="15" s="1"/>
  <c r="V104" i="15"/>
  <c r="V103" i="15" s="1"/>
  <c r="O105" i="15"/>
  <c r="V105" i="15"/>
  <c r="G106" i="15"/>
  <c r="I106" i="15"/>
  <c r="I105" i="15" s="1"/>
  <c r="K106" i="15"/>
  <c r="M106" i="15"/>
  <c r="O106" i="15"/>
  <c r="Q106" i="15"/>
  <c r="Q105" i="15" s="1"/>
  <c r="V106" i="15"/>
  <c r="G108" i="15"/>
  <c r="G105" i="15" s="1"/>
  <c r="I108" i="15"/>
  <c r="K108" i="15"/>
  <c r="K105" i="15" s="1"/>
  <c r="O108" i="15"/>
  <c r="Q108" i="15"/>
  <c r="V108" i="15"/>
  <c r="G111" i="15"/>
  <c r="M111" i="15" s="1"/>
  <c r="I111" i="15"/>
  <c r="K111" i="15"/>
  <c r="O111" i="15"/>
  <c r="Q111" i="15"/>
  <c r="V111" i="15"/>
  <c r="G112" i="15"/>
  <c r="M112" i="15" s="1"/>
  <c r="I112" i="15"/>
  <c r="K112" i="15"/>
  <c r="O112" i="15"/>
  <c r="Q112" i="15"/>
  <c r="V112" i="15"/>
  <c r="G114" i="15"/>
  <c r="I114" i="15"/>
  <c r="M114" i="15"/>
  <c r="G115" i="15"/>
  <c r="I115" i="15"/>
  <c r="K115" i="15"/>
  <c r="K114" i="15" s="1"/>
  <c r="M115" i="15"/>
  <c r="O115" i="15"/>
  <c r="O114" i="15" s="1"/>
  <c r="Q115" i="15"/>
  <c r="V115" i="15"/>
  <c r="V114" i="15" s="1"/>
  <c r="G132" i="15"/>
  <c r="I132" i="15"/>
  <c r="K132" i="15"/>
  <c r="M132" i="15"/>
  <c r="O132" i="15"/>
  <c r="Q132" i="15"/>
  <c r="Q114" i="15" s="1"/>
  <c r="V132" i="15"/>
  <c r="G133" i="15"/>
  <c r="I133" i="15"/>
  <c r="K133" i="15"/>
  <c r="M133" i="15"/>
  <c r="O133" i="15"/>
  <c r="Q133" i="15"/>
  <c r="V133" i="15"/>
  <c r="G136" i="15"/>
  <c r="I136" i="15"/>
  <c r="K136" i="15"/>
  <c r="M136" i="15"/>
  <c r="O136" i="15"/>
  <c r="Q136" i="15"/>
  <c r="V136" i="15"/>
  <c r="G144" i="15"/>
  <c r="K144" i="15"/>
  <c r="O144" i="15"/>
  <c r="Q144" i="15"/>
  <c r="V144" i="15"/>
  <c r="G145" i="15"/>
  <c r="M145" i="15" s="1"/>
  <c r="M144" i="15" s="1"/>
  <c r="I145" i="15"/>
  <c r="I144" i="15" s="1"/>
  <c r="K145" i="15"/>
  <c r="O145" i="15"/>
  <c r="Q145" i="15"/>
  <c r="V145" i="15"/>
  <c r="G148" i="15"/>
  <c r="K148" i="15"/>
  <c r="O148" i="15"/>
  <c r="G149" i="15"/>
  <c r="I149" i="15"/>
  <c r="I148" i="15" s="1"/>
  <c r="K149" i="15"/>
  <c r="M149" i="15"/>
  <c r="M148" i="15" s="1"/>
  <c r="O149" i="15"/>
  <c r="Q149" i="15"/>
  <c r="Q148" i="15" s="1"/>
  <c r="V149" i="15"/>
  <c r="V148" i="15" s="1"/>
  <c r="G150" i="15"/>
  <c r="I150" i="15"/>
  <c r="K150" i="15"/>
  <c r="O150" i="15"/>
  <c r="V150" i="15"/>
  <c r="G151" i="15"/>
  <c r="I151" i="15"/>
  <c r="K151" i="15"/>
  <c r="M151" i="15"/>
  <c r="M150" i="15" s="1"/>
  <c r="O151" i="15"/>
  <c r="Q151" i="15"/>
  <c r="Q150" i="15" s="1"/>
  <c r="V151" i="15"/>
  <c r="G154" i="15"/>
  <c r="I154" i="15"/>
  <c r="I153" i="15" s="1"/>
  <c r="K154" i="15"/>
  <c r="M154" i="15"/>
  <c r="O154" i="15"/>
  <c r="Q154" i="15"/>
  <c r="Q153" i="15" s="1"/>
  <c r="V154" i="15"/>
  <c r="G155" i="15"/>
  <c r="G153" i="15" s="1"/>
  <c r="I155" i="15"/>
  <c r="K155" i="15"/>
  <c r="K153" i="15" s="1"/>
  <c r="O155" i="15"/>
  <c r="Q155" i="15"/>
  <c r="V155" i="15"/>
  <c r="G156" i="15"/>
  <c r="I156" i="15"/>
  <c r="K156" i="15"/>
  <c r="M156" i="15"/>
  <c r="O156" i="15"/>
  <c r="Q156" i="15"/>
  <c r="V156" i="15"/>
  <c r="G157" i="15"/>
  <c r="M157" i="15" s="1"/>
  <c r="I157" i="15"/>
  <c r="K157" i="15"/>
  <c r="O157" i="15"/>
  <c r="Q157" i="15"/>
  <c r="V157" i="15"/>
  <c r="G158" i="15"/>
  <c r="I158" i="15"/>
  <c r="K158" i="15"/>
  <c r="M158" i="15"/>
  <c r="O158" i="15"/>
  <c r="Q158" i="15"/>
  <c r="V158" i="15"/>
  <c r="G159" i="15"/>
  <c r="I159" i="15"/>
  <c r="K159" i="15"/>
  <c r="M159" i="15"/>
  <c r="O159" i="15"/>
  <c r="O153" i="15" s="1"/>
  <c r="Q159" i="15"/>
  <c r="V159" i="15"/>
  <c r="G160" i="15"/>
  <c r="I160" i="15"/>
  <c r="K160" i="15"/>
  <c r="M160" i="15"/>
  <c r="O160" i="15"/>
  <c r="Q160" i="15"/>
  <c r="V160" i="15"/>
  <c r="G161" i="15"/>
  <c r="I161" i="15"/>
  <c r="K161" i="15"/>
  <c r="M161" i="15"/>
  <c r="O161" i="15"/>
  <c r="Q161" i="15"/>
  <c r="V161" i="15"/>
  <c r="V153" i="15" s="1"/>
  <c r="G162" i="15"/>
  <c r="I162" i="15"/>
  <c r="K162" i="15"/>
  <c r="M162" i="15"/>
  <c r="O162" i="15"/>
  <c r="Q162" i="15"/>
  <c r="V162" i="15"/>
  <c r="G163" i="15"/>
  <c r="M163" i="15" s="1"/>
  <c r="I163" i="15"/>
  <c r="K163" i="15"/>
  <c r="O163" i="15"/>
  <c r="Q163" i="15"/>
  <c r="V163" i="15"/>
  <c r="G164" i="15"/>
  <c r="I164" i="15"/>
  <c r="K164" i="15"/>
  <c r="M164" i="15"/>
  <c r="O164" i="15"/>
  <c r="Q164" i="15"/>
  <c r="V164" i="15"/>
  <c r="G165" i="15"/>
  <c r="M165" i="15" s="1"/>
  <c r="I165" i="15"/>
  <c r="K165" i="15"/>
  <c r="O165" i="15"/>
  <c r="Q165" i="15"/>
  <c r="V165" i="15"/>
  <c r="G166" i="15"/>
  <c r="I166" i="15"/>
  <c r="K166" i="15"/>
  <c r="M166" i="15"/>
  <c r="O166" i="15"/>
  <c r="Q166" i="15"/>
  <c r="V166" i="15"/>
  <c r="G167" i="15"/>
  <c r="I167" i="15"/>
  <c r="K167" i="15"/>
  <c r="M167" i="15"/>
  <c r="O167" i="15"/>
  <c r="Q167" i="15"/>
  <c r="V167" i="15"/>
  <c r="G168" i="15"/>
  <c r="I168" i="15"/>
  <c r="K168" i="15"/>
  <c r="M168" i="15"/>
  <c r="O168" i="15"/>
  <c r="Q168" i="15"/>
  <c r="V168" i="15"/>
  <c r="G169" i="15"/>
  <c r="I169" i="15"/>
  <c r="K169" i="15"/>
  <c r="M169" i="15"/>
  <c r="O169" i="15"/>
  <c r="Q169" i="15"/>
  <c r="V169" i="15"/>
  <c r="G170" i="15"/>
  <c r="I170" i="15"/>
  <c r="K170" i="15"/>
  <c r="M170" i="15"/>
  <c r="O170" i="15"/>
  <c r="Q170" i="15"/>
  <c r="V170" i="15"/>
  <c r="G171" i="15"/>
  <c r="M171" i="15" s="1"/>
  <c r="I171" i="15"/>
  <c r="K171" i="15"/>
  <c r="O171" i="15"/>
  <c r="Q171" i="15"/>
  <c r="V171" i="15"/>
  <c r="G172" i="15"/>
  <c r="I172" i="15"/>
  <c r="K172" i="15"/>
  <c r="M172" i="15"/>
  <c r="O172" i="15"/>
  <c r="Q172" i="15"/>
  <c r="V172" i="15"/>
  <c r="G173" i="15"/>
  <c r="M173" i="15" s="1"/>
  <c r="I173" i="15"/>
  <c r="K173" i="15"/>
  <c r="O173" i="15"/>
  <c r="Q173" i="15"/>
  <c r="V173" i="15"/>
  <c r="G174" i="15"/>
  <c r="I174" i="15"/>
  <c r="K174" i="15"/>
  <c r="M174" i="15"/>
  <c r="O174" i="15"/>
  <c r="Q174" i="15"/>
  <c r="V174" i="15"/>
  <c r="G175" i="15"/>
  <c r="M175" i="15" s="1"/>
  <c r="I175" i="15"/>
  <c r="K175" i="15"/>
  <c r="O175" i="15"/>
  <c r="Q175" i="15"/>
  <c r="V175" i="15"/>
  <c r="G176" i="15"/>
  <c r="I176" i="15"/>
  <c r="K176" i="15"/>
  <c r="M176" i="15"/>
  <c r="O176" i="15"/>
  <c r="Q176" i="15"/>
  <c r="V176" i="15"/>
  <c r="G177" i="15"/>
  <c r="I177" i="15"/>
  <c r="K177" i="15"/>
  <c r="M177" i="15"/>
  <c r="O177" i="15"/>
  <c r="Q177" i="15"/>
  <c r="V177" i="15"/>
  <c r="G178" i="15"/>
  <c r="I178" i="15"/>
  <c r="K178" i="15"/>
  <c r="M178" i="15"/>
  <c r="O178" i="15"/>
  <c r="Q178" i="15"/>
  <c r="V178" i="15"/>
  <c r="G179" i="15"/>
  <c r="M179" i="15" s="1"/>
  <c r="I179" i="15"/>
  <c r="K179" i="15"/>
  <c r="O179" i="15"/>
  <c r="Q179" i="15"/>
  <c r="V179" i="15"/>
  <c r="G180" i="15"/>
  <c r="I180" i="15"/>
  <c r="K180" i="15"/>
  <c r="M180" i="15"/>
  <c r="O180" i="15"/>
  <c r="Q180" i="15"/>
  <c r="V180" i="15"/>
  <c r="G181" i="15"/>
  <c r="M181" i="15" s="1"/>
  <c r="I181" i="15"/>
  <c r="K181" i="15"/>
  <c r="O181" i="15"/>
  <c r="Q181" i="15"/>
  <c r="V181" i="15"/>
  <c r="G182" i="15"/>
  <c r="I182" i="15"/>
  <c r="K182" i="15"/>
  <c r="M182" i="15"/>
  <c r="O182" i="15"/>
  <c r="Q182" i="15"/>
  <c r="V182" i="15"/>
  <c r="G183" i="15"/>
  <c r="M183" i="15" s="1"/>
  <c r="I183" i="15"/>
  <c r="K183" i="15"/>
  <c r="O183" i="15"/>
  <c r="Q183" i="15"/>
  <c r="V183" i="15"/>
  <c r="G184" i="15"/>
  <c r="I184" i="15"/>
  <c r="K184" i="15"/>
  <c r="M184" i="15"/>
  <c r="O184" i="15"/>
  <c r="Q184" i="15"/>
  <c r="V184" i="15"/>
  <c r="G185" i="15"/>
  <c r="I185" i="15"/>
  <c r="K185" i="15"/>
  <c r="M185" i="15"/>
  <c r="O185" i="15"/>
  <c r="Q185" i="15"/>
  <c r="V185" i="15"/>
  <c r="G186" i="15"/>
  <c r="I186" i="15"/>
  <c r="K186" i="15"/>
  <c r="M186" i="15"/>
  <c r="O186" i="15"/>
  <c r="Q186" i="15"/>
  <c r="V186" i="15"/>
  <c r="G187" i="15"/>
  <c r="M187" i="15" s="1"/>
  <c r="I187" i="15"/>
  <c r="K187" i="15"/>
  <c r="O187" i="15"/>
  <c r="Q187" i="15"/>
  <c r="V187" i="15"/>
  <c r="G188" i="15"/>
  <c r="I188" i="15"/>
  <c r="K188" i="15"/>
  <c r="M188" i="15"/>
  <c r="O188" i="15"/>
  <c r="Q188" i="15"/>
  <c r="V188" i="15"/>
  <c r="G189" i="15"/>
  <c r="M189" i="15" s="1"/>
  <c r="I189" i="15"/>
  <c r="K189" i="15"/>
  <c r="O189" i="15"/>
  <c r="Q189" i="15"/>
  <c r="V189" i="15"/>
  <c r="G190" i="15"/>
  <c r="I190" i="15"/>
  <c r="K190" i="15"/>
  <c r="M190" i="15"/>
  <c r="O190" i="15"/>
  <c r="Q190" i="15"/>
  <c r="V190" i="15"/>
  <c r="G191" i="15"/>
  <c r="M191" i="15" s="1"/>
  <c r="I191" i="15"/>
  <c r="K191" i="15"/>
  <c r="O191" i="15"/>
  <c r="Q191" i="15"/>
  <c r="V191" i="15"/>
  <c r="K192" i="15"/>
  <c r="Q192" i="15"/>
  <c r="G193" i="15"/>
  <c r="G192" i="15" s="1"/>
  <c r="I193" i="15"/>
  <c r="K193" i="15"/>
  <c r="M193" i="15"/>
  <c r="O193" i="15"/>
  <c r="O192" i="15" s="1"/>
  <c r="Q193" i="15"/>
  <c r="V193" i="15"/>
  <c r="V192" i="15" s="1"/>
  <c r="G194" i="15"/>
  <c r="I194" i="15"/>
  <c r="I192" i="15" s="1"/>
  <c r="K194" i="15"/>
  <c r="M194" i="15"/>
  <c r="O194" i="15"/>
  <c r="Q194" i="15"/>
  <c r="V194" i="15"/>
  <c r="G195" i="15"/>
  <c r="M195" i="15" s="1"/>
  <c r="M192" i="15" s="1"/>
  <c r="I195" i="15"/>
  <c r="K195" i="15"/>
  <c r="O195" i="15"/>
  <c r="Q195" i="15"/>
  <c r="V195" i="15"/>
  <c r="G196" i="15"/>
  <c r="I196" i="15"/>
  <c r="K196" i="15"/>
  <c r="M196" i="15"/>
  <c r="O196" i="15"/>
  <c r="Q196" i="15"/>
  <c r="V196" i="15"/>
  <c r="G198" i="15"/>
  <c r="I198" i="15"/>
  <c r="I197" i="15" s="1"/>
  <c r="K198" i="15"/>
  <c r="M198" i="15"/>
  <c r="M197" i="15" s="1"/>
  <c r="O198" i="15"/>
  <c r="Q198" i="15"/>
  <c r="Q197" i="15" s="1"/>
  <c r="V198" i="15"/>
  <c r="G199" i="15"/>
  <c r="M199" i="15" s="1"/>
  <c r="I199" i="15"/>
  <c r="K199" i="15"/>
  <c r="O199" i="15"/>
  <c r="O197" i="15" s="1"/>
  <c r="Q199" i="15"/>
  <c r="V199" i="15"/>
  <c r="V197" i="15" s="1"/>
  <c r="G204" i="15"/>
  <c r="I204" i="15"/>
  <c r="K204" i="15"/>
  <c r="M204" i="15"/>
  <c r="O204" i="15"/>
  <c r="Q204" i="15"/>
  <c r="V204" i="15"/>
  <c r="G205" i="15"/>
  <c r="I205" i="15"/>
  <c r="K205" i="15"/>
  <c r="M205" i="15"/>
  <c r="O205" i="15"/>
  <c r="Q205" i="15"/>
  <c r="V205" i="15"/>
  <c r="G207" i="15"/>
  <c r="I207" i="15"/>
  <c r="K207" i="15"/>
  <c r="M207" i="15"/>
  <c r="O207" i="15"/>
  <c r="Q207" i="15"/>
  <c r="V207" i="15"/>
  <c r="G208" i="15"/>
  <c r="M208" i="15" s="1"/>
  <c r="I208" i="15"/>
  <c r="K208" i="15"/>
  <c r="O208" i="15"/>
  <c r="Q208" i="15"/>
  <c r="V208" i="15"/>
  <c r="G209" i="15"/>
  <c r="I209" i="15"/>
  <c r="K209" i="15"/>
  <c r="M209" i="15"/>
  <c r="O209" i="15"/>
  <c r="Q209" i="15"/>
  <c r="V209" i="15"/>
  <c r="G210" i="15"/>
  <c r="M210" i="15" s="1"/>
  <c r="I210" i="15"/>
  <c r="K210" i="15"/>
  <c r="K197" i="15" s="1"/>
  <c r="O210" i="15"/>
  <c r="Q210" i="15"/>
  <c r="V210" i="15"/>
  <c r="AF212" i="15"/>
  <c r="G214" i="14"/>
  <c r="BA204" i="14"/>
  <c r="G8" i="14"/>
  <c r="V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G11" i="14"/>
  <c r="M11" i="14" s="1"/>
  <c r="I11" i="14"/>
  <c r="K11" i="14"/>
  <c r="O11" i="14"/>
  <c r="Q11" i="14"/>
  <c r="V11" i="14"/>
  <c r="G13" i="14"/>
  <c r="M13" i="14" s="1"/>
  <c r="M12" i="14" s="1"/>
  <c r="I13" i="14"/>
  <c r="I12" i="14" s="1"/>
  <c r="K13" i="14"/>
  <c r="K12" i="14" s="1"/>
  <c r="O13" i="14"/>
  <c r="O12" i="14" s="1"/>
  <c r="Q13" i="14"/>
  <c r="Q12" i="14" s="1"/>
  <c r="V13" i="14"/>
  <c r="V12" i="14" s="1"/>
  <c r="G14" i="14"/>
  <c r="I14" i="14"/>
  <c r="K14" i="14"/>
  <c r="M14" i="14"/>
  <c r="O14" i="14"/>
  <c r="Q14" i="14"/>
  <c r="V14" i="14"/>
  <c r="G21" i="14"/>
  <c r="I21" i="14"/>
  <c r="K21" i="14"/>
  <c r="M21" i="14"/>
  <c r="O21" i="14"/>
  <c r="Q21" i="14"/>
  <c r="V21" i="14"/>
  <c r="G23" i="14"/>
  <c r="I23" i="14"/>
  <c r="K23" i="14"/>
  <c r="M23" i="14"/>
  <c r="O23" i="14"/>
  <c r="Q23" i="14"/>
  <c r="V23" i="14"/>
  <c r="G25" i="14"/>
  <c r="M25" i="14" s="1"/>
  <c r="I25" i="14"/>
  <c r="K25" i="14"/>
  <c r="O25" i="14"/>
  <c r="Q25" i="14"/>
  <c r="V25" i="14"/>
  <c r="G31" i="14"/>
  <c r="M31" i="14" s="1"/>
  <c r="I31" i="14"/>
  <c r="K31" i="14"/>
  <c r="O31" i="14"/>
  <c r="Q31" i="14"/>
  <c r="V31" i="14"/>
  <c r="K32" i="14"/>
  <c r="V32" i="14"/>
  <c r="G33" i="14"/>
  <c r="M33" i="14" s="1"/>
  <c r="M32" i="14" s="1"/>
  <c r="I33" i="14"/>
  <c r="I32" i="14" s="1"/>
  <c r="K33" i="14"/>
  <c r="O33" i="14"/>
  <c r="O32" i="14" s="1"/>
  <c r="Q33" i="14"/>
  <c r="Q32" i="14" s="1"/>
  <c r="V33" i="14"/>
  <c r="G34" i="14"/>
  <c r="I34" i="14"/>
  <c r="O34" i="14"/>
  <c r="G35" i="14"/>
  <c r="I35" i="14"/>
  <c r="K35" i="14"/>
  <c r="K34" i="14" s="1"/>
  <c r="M35" i="14"/>
  <c r="M34" i="14" s="1"/>
  <c r="O35" i="14"/>
  <c r="Q35" i="14"/>
  <c r="Q34" i="14" s="1"/>
  <c r="V35" i="14"/>
  <c r="V34" i="14" s="1"/>
  <c r="G36" i="14"/>
  <c r="I36" i="14"/>
  <c r="K36" i="14"/>
  <c r="M36" i="14"/>
  <c r="O36" i="14"/>
  <c r="Q36" i="14"/>
  <c r="V36" i="14"/>
  <c r="O37" i="14"/>
  <c r="G38" i="14"/>
  <c r="G37" i="14" s="1"/>
  <c r="I38" i="14"/>
  <c r="I37" i="14" s="1"/>
  <c r="K38" i="14"/>
  <c r="O38" i="14"/>
  <c r="Q38" i="14"/>
  <c r="Q37" i="14" s="1"/>
  <c r="V38" i="14"/>
  <c r="V37" i="14" s="1"/>
  <c r="G41" i="14"/>
  <c r="M41" i="14" s="1"/>
  <c r="I41" i="14"/>
  <c r="K41" i="14"/>
  <c r="K37" i="14" s="1"/>
  <c r="O41" i="14"/>
  <c r="Q41" i="14"/>
  <c r="V41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8" i="14"/>
  <c r="I48" i="14"/>
  <c r="K48" i="14"/>
  <c r="Q48" i="14"/>
  <c r="G49" i="14"/>
  <c r="I49" i="14"/>
  <c r="K49" i="14"/>
  <c r="M49" i="14"/>
  <c r="M48" i="14" s="1"/>
  <c r="O49" i="14"/>
  <c r="O48" i="14" s="1"/>
  <c r="Q49" i="14"/>
  <c r="V49" i="14"/>
  <c r="V48" i="14" s="1"/>
  <c r="O50" i="14"/>
  <c r="G51" i="14"/>
  <c r="G50" i="14" s="1"/>
  <c r="I51" i="14"/>
  <c r="I50" i="14" s="1"/>
  <c r="K51" i="14"/>
  <c r="O51" i="14"/>
  <c r="Q51" i="14"/>
  <c r="Q50" i="14" s="1"/>
  <c r="V51" i="14"/>
  <c r="V50" i="14" s="1"/>
  <c r="G53" i="14"/>
  <c r="I53" i="14"/>
  <c r="K53" i="14"/>
  <c r="K50" i="14" s="1"/>
  <c r="M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K57" i="14"/>
  <c r="G58" i="14"/>
  <c r="I58" i="14"/>
  <c r="K58" i="14"/>
  <c r="M58" i="14"/>
  <c r="O58" i="14"/>
  <c r="O57" i="14" s="1"/>
  <c r="Q58" i="14"/>
  <c r="V58" i="14"/>
  <c r="V57" i="14" s="1"/>
  <c r="G59" i="14"/>
  <c r="G57" i="14" s="1"/>
  <c r="I59" i="14"/>
  <c r="K59" i="14"/>
  <c r="O59" i="14"/>
  <c r="Q59" i="14"/>
  <c r="V59" i="14"/>
  <c r="G60" i="14"/>
  <c r="M60" i="14" s="1"/>
  <c r="I60" i="14"/>
  <c r="I57" i="14" s="1"/>
  <c r="K60" i="14"/>
  <c r="O60" i="14"/>
  <c r="Q60" i="14"/>
  <c r="Q57" i="14" s="1"/>
  <c r="V60" i="14"/>
  <c r="G61" i="14"/>
  <c r="I61" i="14"/>
  <c r="K61" i="14"/>
  <c r="M61" i="14"/>
  <c r="O61" i="14"/>
  <c r="Q61" i="14"/>
  <c r="V61" i="14"/>
  <c r="G62" i="14"/>
  <c r="M62" i="14" s="1"/>
  <c r="I62" i="14"/>
  <c r="K62" i="14"/>
  <c r="O62" i="14"/>
  <c r="Q62" i="14"/>
  <c r="V62" i="14"/>
  <c r="G63" i="14"/>
  <c r="G64" i="14"/>
  <c r="M64" i="14" s="1"/>
  <c r="M63" i="14" s="1"/>
  <c r="I64" i="14"/>
  <c r="I63" i="14" s="1"/>
  <c r="K64" i="14"/>
  <c r="K63" i="14" s="1"/>
  <c r="O64" i="14"/>
  <c r="O63" i="14" s="1"/>
  <c r="Q64" i="14"/>
  <c r="Q63" i="14" s="1"/>
  <c r="V64" i="14"/>
  <c r="G66" i="14"/>
  <c r="I66" i="14"/>
  <c r="K66" i="14"/>
  <c r="M66" i="14"/>
  <c r="O66" i="14"/>
  <c r="Q66" i="14"/>
  <c r="V66" i="14"/>
  <c r="V63" i="14" s="1"/>
  <c r="G67" i="14"/>
  <c r="I67" i="14"/>
  <c r="K67" i="14"/>
  <c r="M67" i="14"/>
  <c r="O67" i="14"/>
  <c r="Q67" i="14"/>
  <c r="V67" i="14"/>
  <c r="G69" i="14"/>
  <c r="G68" i="14" s="1"/>
  <c r="I69" i="14"/>
  <c r="I68" i="14" s="1"/>
  <c r="K69" i="14"/>
  <c r="O69" i="14"/>
  <c r="Q69" i="14"/>
  <c r="Q68" i="14" s="1"/>
  <c r="V69" i="14"/>
  <c r="V68" i="14" s="1"/>
  <c r="G70" i="14"/>
  <c r="M70" i="14" s="1"/>
  <c r="I70" i="14"/>
  <c r="K70" i="14"/>
  <c r="K68" i="14" s="1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4" i="14"/>
  <c r="M74" i="14" s="1"/>
  <c r="I74" i="14"/>
  <c r="K74" i="14"/>
  <c r="O74" i="14"/>
  <c r="Q74" i="14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V76" i="14"/>
  <c r="G77" i="14"/>
  <c r="M77" i="14" s="1"/>
  <c r="I77" i="14"/>
  <c r="K77" i="14"/>
  <c r="O77" i="14"/>
  <c r="O68" i="14" s="1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I80" i="14"/>
  <c r="K80" i="14"/>
  <c r="M80" i="14"/>
  <c r="O80" i="14"/>
  <c r="Q80" i="14"/>
  <c r="V80" i="14"/>
  <c r="G82" i="14"/>
  <c r="M82" i="14" s="1"/>
  <c r="I82" i="14"/>
  <c r="I81" i="14" s="1"/>
  <c r="K82" i="14"/>
  <c r="K81" i="14" s="1"/>
  <c r="O82" i="14"/>
  <c r="O81" i="14" s="1"/>
  <c r="Q82" i="14"/>
  <c r="Q81" i="14" s="1"/>
  <c r="V82" i="14"/>
  <c r="G83" i="14"/>
  <c r="I83" i="14"/>
  <c r="K83" i="14"/>
  <c r="M83" i="14"/>
  <c r="O83" i="14"/>
  <c r="Q83" i="14"/>
  <c r="V83" i="14"/>
  <c r="V81" i="14" s="1"/>
  <c r="G84" i="14"/>
  <c r="I84" i="14"/>
  <c r="K84" i="14"/>
  <c r="M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7" i="14"/>
  <c r="M87" i="14" s="1"/>
  <c r="I87" i="14"/>
  <c r="K87" i="14"/>
  <c r="O87" i="14"/>
  <c r="Q87" i="14"/>
  <c r="V87" i="14"/>
  <c r="G88" i="14"/>
  <c r="I88" i="14"/>
  <c r="K88" i="14"/>
  <c r="M88" i="14"/>
  <c r="O88" i="14"/>
  <c r="Q88" i="14"/>
  <c r="V88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2" i="14"/>
  <c r="I92" i="14"/>
  <c r="K92" i="14"/>
  <c r="M92" i="14"/>
  <c r="O92" i="14"/>
  <c r="O91" i="14" s="1"/>
  <c r="Q92" i="14"/>
  <c r="V92" i="14"/>
  <c r="V91" i="14" s="1"/>
  <c r="G93" i="14"/>
  <c r="G91" i="14" s="1"/>
  <c r="I93" i="14"/>
  <c r="K93" i="14"/>
  <c r="O93" i="14"/>
  <c r="Q93" i="14"/>
  <c r="V93" i="14"/>
  <c r="G94" i="14"/>
  <c r="M94" i="14" s="1"/>
  <c r="I94" i="14"/>
  <c r="I91" i="14" s="1"/>
  <c r="K94" i="14"/>
  <c r="O94" i="14"/>
  <c r="Q94" i="14"/>
  <c r="Q91" i="14" s="1"/>
  <c r="V94" i="14"/>
  <c r="G95" i="14"/>
  <c r="M95" i="14" s="1"/>
  <c r="I95" i="14"/>
  <c r="K95" i="14"/>
  <c r="O95" i="14"/>
  <c r="Q95" i="14"/>
  <c r="V95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99" i="14"/>
  <c r="I99" i="14"/>
  <c r="K99" i="14"/>
  <c r="K91" i="14" s="1"/>
  <c r="M99" i="14"/>
  <c r="O99" i="14"/>
  <c r="Q99" i="14"/>
  <c r="V99" i="14"/>
  <c r="G100" i="14"/>
  <c r="I100" i="14"/>
  <c r="K100" i="14"/>
  <c r="M100" i="14"/>
  <c r="O100" i="14"/>
  <c r="Q100" i="14"/>
  <c r="V100" i="14"/>
  <c r="O101" i="14"/>
  <c r="G102" i="14"/>
  <c r="G101" i="14" s="1"/>
  <c r="I102" i="14"/>
  <c r="I101" i="14" s="1"/>
  <c r="K102" i="14"/>
  <c r="O102" i="14"/>
  <c r="Q102" i="14"/>
  <c r="Q101" i="14" s="1"/>
  <c r="V102" i="14"/>
  <c r="V101" i="14" s="1"/>
  <c r="G106" i="14"/>
  <c r="I106" i="14"/>
  <c r="K106" i="14"/>
  <c r="K101" i="14" s="1"/>
  <c r="M106" i="14"/>
  <c r="O106" i="14"/>
  <c r="Q106" i="14"/>
  <c r="V106" i="14"/>
  <c r="G110" i="14"/>
  <c r="I110" i="14"/>
  <c r="K110" i="14"/>
  <c r="M110" i="14"/>
  <c r="O110" i="14"/>
  <c r="Q110" i="14"/>
  <c r="V110" i="14"/>
  <c r="G111" i="14"/>
  <c r="M111" i="14" s="1"/>
  <c r="I111" i="14"/>
  <c r="K111" i="14"/>
  <c r="O111" i="14"/>
  <c r="Q111" i="14"/>
  <c r="V111" i="14"/>
  <c r="I112" i="14"/>
  <c r="G113" i="14"/>
  <c r="I113" i="14"/>
  <c r="K113" i="14"/>
  <c r="K112" i="14" s="1"/>
  <c r="M113" i="14"/>
  <c r="O113" i="14"/>
  <c r="Q113" i="14"/>
  <c r="Q112" i="14" s="1"/>
  <c r="V113" i="14"/>
  <c r="V112" i="14" s="1"/>
  <c r="G115" i="14"/>
  <c r="I115" i="14"/>
  <c r="K115" i="14"/>
  <c r="M115" i="14"/>
  <c r="O115" i="14"/>
  <c r="Q115" i="14"/>
  <c r="V115" i="14"/>
  <c r="G116" i="14"/>
  <c r="G112" i="14" s="1"/>
  <c r="I116" i="14"/>
  <c r="K116" i="14"/>
  <c r="M116" i="14"/>
  <c r="O116" i="14"/>
  <c r="O112" i="14" s="1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I119" i="14"/>
  <c r="K119" i="14"/>
  <c r="M119" i="14"/>
  <c r="O119" i="14"/>
  <c r="Q119" i="14"/>
  <c r="V119" i="14"/>
  <c r="G123" i="14"/>
  <c r="M123" i="14" s="1"/>
  <c r="I123" i="14"/>
  <c r="K123" i="14"/>
  <c r="O123" i="14"/>
  <c r="Q123" i="14"/>
  <c r="V123" i="14"/>
  <c r="G124" i="14"/>
  <c r="I124" i="14"/>
  <c r="G125" i="14"/>
  <c r="I125" i="14"/>
  <c r="K125" i="14"/>
  <c r="K124" i="14" s="1"/>
  <c r="M125" i="14"/>
  <c r="M124" i="14" s="1"/>
  <c r="O125" i="14"/>
  <c r="Q125" i="14"/>
  <c r="Q124" i="14" s="1"/>
  <c r="V125" i="14"/>
  <c r="V124" i="14" s="1"/>
  <c r="G127" i="14"/>
  <c r="I127" i="14"/>
  <c r="K127" i="14"/>
  <c r="M127" i="14"/>
  <c r="O127" i="14"/>
  <c r="Q127" i="14"/>
  <c r="V127" i="14"/>
  <c r="G130" i="14"/>
  <c r="I130" i="14"/>
  <c r="K130" i="14"/>
  <c r="M130" i="14"/>
  <c r="O130" i="14"/>
  <c r="O124" i="14" s="1"/>
  <c r="Q130" i="14"/>
  <c r="V130" i="14"/>
  <c r="Q131" i="14"/>
  <c r="G132" i="14"/>
  <c r="M132" i="14" s="1"/>
  <c r="I132" i="14"/>
  <c r="I131" i="14" s="1"/>
  <c r="K132" i="14"/>
  <c r="K131" i="14" s="1"/>
  <c r="O132" i="14"/>
  <c r="Q132" i="14"/>
  <c r="V132" i="14"/>
  <c r="V131" i="14" s="1"/>
  <c r="G145" i="14"/>
  <c r="I145" i="14"/>
  <c r="K145" i="14"/>
  <c r="M145" i="14"/>
  <c r="O145" i="14"/>
  <c r="Q145" i="14"/>
  <c r="V145" i="14"/>
  <c r="G146" i="14"/>
  <c r="G131" i="14" s="1"/>
  <c r="I146" i="14"/>
  <c r="K146" i="14"/>
  <c r="O146" i="14"/>
  <c r="Q146" i="14"/>
  <c r="V146" i="14"/>
  <c r="G149" i="14"/>
  <c r="M149" i="14" s="1"/>
  <c r="I149" i="14"/>
  <c r="K149" i="14"/>
  <c r="O149" i="14"/>
  <c r="O131" i="14" s="1"/>
  <c r="Q149" i="14"/>
  <c r="V149" i="14"/>
  <c r="G156" i="14"/>
  <c r="I156" i="14"/>
  <c r="K156" i="14"/>
  <c r="M156" i="14"/>
  <c r="O156" i="14"/>
  <c r="O155" i="14" s="1"/>
  <c r="Q156" i="14"/>
  <c r="V156" i="14"/>
  <c r="V155" i="14" s="1"/>
  <c r="G157" i="14"/>
  <c r="G155" i="14" s="1"/>
  <c r="I157" i="14"/>
  <c r="K157" i="14"/>
  <c r="M157" i="14"/>
  <c r="O157" i="14"/>
  <c r="Q157" i="14"/>
  <c r="V157" i="14"/>
  <c r="G158" i="14"/>
  <c r="M158" i="14" s="1"/>
  <c r="I158" i="14"/>
  <c r="K158" i="14"/>
  <c r="O158" i="14"/>
  <c r="Q158" i="14"/>
  <c r="Q155" i="14" s="1"/>
  <c r="V158" i="14"/>
  <c r="G159" i="14"/>
  <c r="M159" i="14" s="1"/>
  <c r="I159" i="14"/>
  <c r="I155" i="14" s="1"/>
  <c r="K159" i="14"/>
  <c r="O159" i="14"/>
  <c r="Q159" i="14"/>
  <c r="V159" i="14"/>
  <c r="G160" i="14"/>
  <c r="I160" i="14"/>
  <c r="K160" i="14"/>
  <c r="M160" i="14"/>
  <c r="O160" i="14"/>
  <c r="Q160" i="14"/>
  <c r="V160" i="14"/>
  <c r="G161" i="14"/>
  <c r="M161" i="14" s="1"/>
  <c r="I161" i="14"/>
  <c r="K161" i="14"/>
  <c r="O161" i="14"/>
  <c r="Q161" i="14"/>
  <c r="V161" i="14"/>
  <c r="G162" i="14"/>
  <c r="M162" i="14" s="1"/>
  <c r="I162" i="14"/>
  <c r="K162" i="14"/>
  <c r="O162" i="14"/>
  <c r="Q162" i="14"/>
  <c r="V162" i="14"/>
  <c r="G163" i="14"/>
  <c r="I163" i="14"/>
  <c r="K163" i="14"/>
  <c r="K155" i="14" s="1"/>
  <c r="M163" i="14"/>
  <c r="O163" i="14"/>
  <c r="Q163" i="14"/>
  <c r="V163" i="14"/>
  <c r="G164" i="14"/>
  <c r="I164" i="14"/>
  <c r="K164" i="14"/>
  <c r="M164" i="14"/>
  <c r="O164" i="14"/>
  <c r="Q164" i="14"/>
  <c r="V164" i="14"/>
  <c r="G165" i="14"/>
  <c r="I165" i="14"/>
  <c r="K165" i="14"/>
  <c r="M165" i="14"/>
  <c r="O165" i="14"/>
  <c r="Q165" i="14"/>
  <c r="V165" i="14"/>
  <c r="G166" i="14"/>
  <c r="M166" i="14" s="1"/>
  <c r="I166" i="14"/>
  <c r="K166" i="14"/>
  <c r="O166" i="14"/>
  <c r="Q166" i="14"/>
  <c r="V166" i="14"/>
  <c r="G167" i="14"/>
  <c r="M167" i="14" s="1"/>
  <c r="I167" i="14"/>
  <c r="K167" i="14"/>
  <c r="O167" i="14"/>
  <c r="Q167" i="14"/>
  <c r="V167" i="14"/>
  <c r="G168" i="14"/>
  <c r="I168" i="14"/>
  <c r="K168" i="14"/>
  <c r="M168" i="14"/>
  <c r="O168" i="14"/>
  <c r="Q168" i="14"/>
  <c r="V168" i="14"/>
  <c r="G169" i="14"/>
  <c r="M169" i="14" s="1"/>
  <c r="I169" i="14"/>
  <c r="K169" i="14"/>
  <c r="O169" i="14"/>
  <c r="Q169" i="14"/>
  <c r="V169" i="14"/>
  <c r="G170" i="14"/>
  <c r="M170" i="14" s="1"/>
  <c r="I170" i="14"/>
  <c r="K170" i="14"/>
  <c r="O170" i="14"/>
  <c r="Q170" i="14"/>
  <c r="V170" i="14"/>
  <c r="G171" i="14"/>
  <c r="I171" i="14"/>
  <c r="K171" i="14"/>
  <c r="M171" i="14"/>
  <c r="O171" i="14"/>
  <c r="Q171" i="14"/>
  <c r="V171" i="14"/>
  <c r="G172" i="14"/>
  <c r="I172" i="14"/>
  <c r="K172" i="14"/>
  <c r="M172" i="14"/>
  <c r="O172" i="14"/>
  <c r="Q172" i="14"/>
  <c r="V172" i="14"/>
  <c r="G173" i="14"/>
  <c r="I173" i="14"/>
  <c r="K173" i="14"/>
  <c r="M173" i="14"/>
  <c r="O173" i="14"/>
  <c r="Q173" i="14"/>
  <c r="V173" i="14"/>
  <c r="G174" i="14"/>
  <c r="M174" i="14" s="1"/>
  <c r="I174" i="14"/>
  <c r="K174" i="14"/>
  <c r="O174" i="14"/>
  <c r="Q174" i="14"/>
  <c r="V174" i="14"/>
  <c r="G175" i="14"/>
  <c r="M175" i="14" s="1"/>
  <c r="I175" i="14"/>
  <c r="K175" i="14"/>
  <c r="O175" i="14"/>
  <c r="Q175" i="14"/>
  <c r="V175" i="14"/>
  <c r="G176" i="14"/>
  <c r="I176" i="14"/>
  <c r="K176" i="14"/>
  <c r="M176" i="14"/>
  <c r="O176" i="14"/>
  <c r="Q176" i="14"/>
  <c r="V176" i="14"/>
  <c r="G177" i="14"/>
  <c r="M177" i="14" s="1"/>
  <c r="I177" i="14"/>
  <c r="K177" i="14"/>
  <c r="O177" i="14"/>
  <c r="Q177" i="14"/>
  <c r="V177" i="14"/>
  <c r="G178" i="14"/>
  <c r="M178" i="14" s="1"/>
  <c r="I178" i="14"/>
  <c r="K178" i="14"/>
  <c r="O178" i="14"/>
  <c r="Q178" i="14"/>
  <c r="V178" i="14"/>
  <c r="G179" i="14"/>
  <c r="I179" i="14"/>
  <c r="K179" i="14"/>
  <c r="M179" i="14"/>
  <c r="O179" i="14"/>
  <c r="Q179" i="14"/>
  <c r="V179" i="14"/>
  <c r="G180" i="14"/>
  <c r="I180" i="14"/>
  <c r="K180" i="14"/>
  <c r="M180" i="14"/>
  <c r="O180" i="14"/>
  <c r="Q180" i="14"/>
  <c r="V180" i="14"/>
  <c r="G181" i="14"/>
  <c r="I181" i="14"/>
  <c r="K181" i="14"/>
  <c r="M181" i="14"/>
  <c r="O181" i="14"/>
  <c r="Q181" i="14"/>
  <c r="V181" i="14"/>
  <c r="G182" i="14"/>
  <c r="M182" i="14" s="1"/>
  <c r="I182" i="14"/>
  <c r="K182" i="14"/>
  <c r="O182" i="14"/>
  <c r="Q182" i="14"/>
  <c r="V182" i="14"/>
  <c r="G183" i="14"/>
  <c r="M183" i="14" s="1"/>
  <c r="I183" i="14"/>
  <c r="K183" i="14"/>
  <c r="O183" i="14"/>
  <c r="Q183" i="14"/>
  <c r="V183" i="14"/>
  <c r="G184" i="14"/>
  <c r="I184" i="14"/>
  <c r="K184" i="14"/>
  <c r="M184" i="14"/>
  <c r="O184" i="14"/>
  <c r="Q184" i="14"/>
  <c r="V184" i="14"/>
  <c r="G185" i="14"/>
  <c r="M185" i="14" s="1"/>
  <c r="I185" i="14"/>
  <c r="K185" i="14"/>
  <c r="O185" i="14"/>
  <c r="Q185" i="14"/>
  <c r="V185" i="14"/>
  <c r="G186" i="14"/>
  <c r="M186" i="14" s="1"/>
  <c r="I186" i="14"/>
  <c r="K186" i="14"/>
  <c r="O186" i="14"/>
  <c r="Q186" i="14"/>
  <c r="V186" i="14"/>
  <c r="G187" i="14"/>
  <c r="I187" i="14"/>
  <c r="K187" i="14"/>
  <c r="M187" i="14"/>
  <c r="O187" i="14"/>
  <c r="Q187" i="14"/>
  <c r="V187" i="14"/>
  <c r="G188" i="14"/>
  <c r="I188" i="14"/>
  <c r="K188" i="14"/>
  <c r="M188" i="14"/>
  <c r="O188" i="14"/>
  <c r="Q188" i="14"/>
  <c r="V188" i="14"/>
  <c r="G189" i="14"/>
  <c r="I189" i="14"/>
  <c r="K189" i="14"/>
  <c r="M189" i="14"/>
  <c r="O189" i="14"/>
  <c r="Q189" i="14"/>
  <c r="V189" i="14"/>
  <c r="G190" i="14"/>
  <c r="M190" i="14" s="1"/>
  <c r="I190" i="14"/>
  <c r="K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I192" i="14"/>
  <c r="K192" i="14"/>
  <c r="M192" i="14"/>
  <c r="O192" i="14"/>
  <c r="Q192" i="14"/>
  <c r="V192" i="14"/>
  <c r="G193" i="14"/>
  <c r="M193" i="14" s="1"/>
  <c r="I193" i="14"/>
  <c r="K193" i="14"/>
  <c r="O193" i="14"/>
  <c r="Q193" i="14"/>
  <c r="V193" i="14"/>
  <c r="G194" i="14"/>
  <c r="G195" i="14"/>
  <c r="I195" i="14"/>
  <c r="I194" i="14" s="1"/>
  <c r="K195" i="14"/>
  <c r="K194" i="14" s="1"/>
  <c r="M195" i="14"/>
  <c r="M194" i="14" s="1"/>
  <c r="O195" i="14"/>
  <c r="Q195" i="14"/>
  <c r="Q194" i="14" s="1"/>
  <c r="V195" i="14"/>
  <c r="V194" i="14" s="1"/>
  <c r="G196" i="14"/>
  <c r="I196" i="14"/>
  <c r="K196" i="14"/>
  <c r="M196" i="14"/>
  <c r="O196" i="14"/>
  <c r="Q196" i="14"/>
  <c r="V196" i="14"/>
  <c r="G197" i="14"/>
  <c r="I197" i="14"/>
  <c r="K197" i="14"/>
  <c r="M197" i="14"/>
  <c r="O197" i="14"/>
  <c r="O194" i="14" s="1"/>
  <c r="Q197" i="14"/>
  <c r="V197" i="14"/>
  <c r="G198" i="14"/>
  <c r="M198" i="14" s="1"/>
  <c r="I198" i="14"/>
  <c r="K198" i="14"/>
  <c r="O198" i="14"/>
  <c r="Q198" i="14"/>
  <c r="V198" i="14"/>
  <c r="G200" i="14"/>
  <c r="I200" i="14"/>
  <c r="K200" i="14"/>
  <c r="K199" i="14" s="1"/>
  <c r="M200" i="14"/>
  <c r="O200" i="14"/>
  <c r="O199" i="14" s="1"/>
  <c r="Q200" i="14"/>
  <c r="V200" i="14"/>
  <c r="V199" i="14" s="1"/>
  <c r="G201" i="14"/>
  <c r="G199" i="14" s="1"/>
  <c r="I201" i="14"/>
  <c r="K201" i="14"/>
  <c r="O201" i="14"/>
  <c r="Q201" i="14"/>
  <c r="V201" i="14"/>
  <c r="G206" i="14"/>
  <c r="M206" i="14" s="1"/>
  <c r="I206" i="14"/>
  <c r="I199" i="14" s="1"/>
  <c r="K206" i="14"/>
  <c r="O206" i="14"/>
  <c r="Q206" i="14"/>
  <c r="V206" i="14"/>
  <c r="G207" i="14"/>
  <c r="I207" i="14"/>
  <c r="K207" i="14"/>
  <c r="M207" i="14"/>
  <c r="O207" i="14"/>
  <c r="Q207" i="14"/>
  <c r="V207" i="14"/>
  <c r="G209" i="14"/>
  <c r="I209" i="14"/>
  <c r="K209" i="14"/>
  <c r="M209" i="14"/>
  <c r="O209" i="14"/>
  <c r="Q209" i="14"/>
  <c r="V209" i="14"/>
  <c r="G210" i="14"/>
  <c r="I210" i="14"/>
  <c r="K210" i="14"/>
  <c r="M210" i="14"/>
  <c r="O210" i="14"/>
  <c r="Q210" i="14"/>
  <c r="V210" i="14"/>
  <c r="G211" i="14"/>
  <c r="M211" i="14" s="1"/>
  <c r="I211" i="14"/>
  <c r="K211" i="14"/>
  <c r="O211" i="14"/>
  <c r="Q211" i="14"/>
  <c r="V211" i="14"/>
  <c r="G212" i="14"/>
  <c r="M212" i="14" s="1"/>
  <c r="I212" i="14"/>
  <c r="K212" i="14"/>
  <c r="O212" i="14"/>
  <c r="Q212" i="14"/>
  <c r="Q199" i="14" s="1"/>
  <c r="V212" i="14"/>
  <c r="AF214" i="14"/>
  <c r="G347" i="13"/>
  <c r="BA337" i="13"/>
  <c r="BA18" i="13"/>
  <c r="G8" i="13"/>
  <c r="G9" i="13"/>
  <c r="I9" i="13"/>
  <c r="I8" i="13" s="1"/>
  <c r="K9" i="13"/>
  <c r="K8" i="13" s="1"/>
  <c r="M9" i="13"/>
  <c r="O9" i="13"/>
  <c r="O8" i="13" s="1"/>
  <c r="Q9" i="13"/>
  <c r="V9" i="13"/>
  <c r="V8" i="13" s="1"/>
  <c r="G11" i="13"/>
  <c r="I11" i="13"/>
  <c r="K11" i="13"/>
  <c r="M11" i="13"/>
  <c r="O11" i="13"/>
  <c r="Q11" i="13"/>
  <c r="Q8" i="13" s="1"/>
  <c r="V11" i="13"/>
  <c r="G12" i="13"/>
  <c r="I12" i="13"/>
  <c r="K12" i="13"/>
  <c r="M12" i="13"/>
  <c r="O12" i="13"/>
  <c r="Q12" i="13"/>
  <c r="V12" i="13"/>
  <c r="G14" i="13"/>
  <c r="M14" i="13" s="1"/>
  <c r="M8" i="13" s="1"/>
  <c r="I14" i="13"/>
  <c r="K14" i="13"/>
  <c r="O14" i="13"/>
  <c r="Q14" i="13"/>
  <c r="V14" i="13"/>
  <c r="G20" i="13"/>
  <c r="Q20" i="13"/>
  <c r="G21" i="13"/>
  <c r="I21" i="13"/>
  <c r="I20" i="13" s="1"/>
  <c r="K21" i="13"/>
  <c r="M21" i="13"/>
  <c r="M20" i="13" s="1"/>
  <c r="O21" i="13"/>
  <c r="O20" i="13" s="1"/>
  <c r="Q21" i="13"/>
  <c r="V21" i="13"/>
  <c r="V20" i="13" s="1"/>
  <c r="G24" i="13"/>
  <c r="I24" i="13"/>
  <c r="K24" i="13"/>
  <c r="K20" i="13" s="1"/>
  <c r="M24" i="13"/>
  <c r="O24" i="13"/>
  <c r="Q24" i="13"/>
  <c r="V24" i="13"/>
  <c r="G25" i="13"/>
  <c r="I25" i="13"/>
  <c r="K25" i="13"/>
  <c r="M25" i="13"/>
  <c r="O25" i="13"/>
  <c r="Q25" i="13"/>
  <c r="V25" i="13"/>
  <c r="O27" i="13"/>
  <c r="G28" i="13"/>
  <c r="M28" i="13" s="1"/>
  <c r="M27" i="13" s="1"/>
  <c r="I28" i="13"/>
  <c r="K28" i="13"/>
  <c r="K27" i="13" s="1"/>
  <c r="O28" i="13"/>
  <c r="Q28" i="13"/>
  <c r="Q27" i="13" s="1"/>
  <c r="V28" i="13"/>
  <c r="G36" i="13"/>
  <c r="I36" i="13"/>
  <c r="K36" i="13"/>
  <c r="M36" i="13"/>
  <c r="O36" i="13"/>
  <c r="Q36" i="13"/>
  <c r="V36" i="13"/>
  <c r="V27" i="13" s="1"/>
  <c r="G38" i="13"/>
  <c r="I38" i="13"/>
  <c r="K38" i="13"/>
  <c r="M38" i="13"/>
  <c r="O38" i="13"/>
  <c r="Q38" i="13"/>
  <c r="V38" i="13"/>
  <c r="G40" i="13"/>
  <c r="M40" i="13" s="1"/>
  <c r="I40" i="13"/>
  <c r="K40" i="13"/>
  <c r="O40" i="13"/>
  <c r="Q40" i="13"/>
  <c r="V40" i="13"/>
  <c r="G43" i="13"/>
  <c r="I43" i="13"/>
  <c r="I27" i="13" s="1"/>
  <c r="K43" i="13"/>
  <c r="M43" i="13"/>
  <c r="O43" i="13"/>
  <c r="Q43" i="13"/>
  <c r="V43" i="13"/>
  <c r="K51" i="13"/>
  <c r="V51" i="13"/>
  <c r="G52" i="13"/>
  <c r="G51" i="13" s="1"/>
  <c r="I52" i="13"/>
  <c r="I51" i="13" s="1"/>
  <c r="K52" i="13"/>
  <c r="M52" i="13"/>
  <c r="M51" i="13" s="1"/>
  <c r="O52" i="13"/>
  <c r="Q52" i="13"/>
  <c r="Q51" i="13" s="1"/>
  <c r="V52" i="13"/>
  <c r="G54" i="13"/>
  <c r="M54" i="13" s="1"/>
  <c r="I54" i="13"/>
  <c r="K54" i="13"/>
  <c r="O54" i="13"/>
  <c r="O51" i="13" s="1"/>
  <c r="Q54" i="13"/>
  <c r="V54" i="13"/>
  <c r="G55" i="13"/>
  <c r="I55" i="13"/>
  <c r="K55" i="13"/>
  <c r="Q55" i="13"/>
  <c r="G56" i="13"/>
  <c r="I56" i="13"/>
  <c r="K56" i="13"/>
  <c r="M56" i="13"/>
  <c r="M55" i="13" s="1"/>
  <c r="O56" i="13"/>
  <c r="O55" i="13" s="1"/>
  <c r="Q56" i="13"/>
  <c r="V56" i="13"/>
  <c r="V55" i="13" s="1"/>
  <c r="G57" i="13"/>
  <c r="I57" i="13"/>
  <c r="K57" i="13"/>
  <c r="M57" i="13"/>
  <c r="O57" i="13"/>
  <c r="Q57" i="13"/>
  <c r="V57" i="13"/>
  <c r="G58" i="13"/>
  <c r="O58" i="13"/>
  <c r="Q58" i="13"/>
  <c r="G59" i="13"/>
  <c r="M59" i="13" s="1"/>
  <c r="M58" i="13" s="1"/>
  <c r="I59" i="13"/>
  <c r="I58" i="13" s="1"/>
  <c r="K59" i="13"/>
  <c r="K58" i="13" s="1"/>
  <c r="O59" i="13"/>
  <c r="Q59" i="13"/>
  <c r="V59" i="13"/>
  <c r="V58" i="13" s="1"/>
  <c r="K60" i="13"/>
  <c r="Q60" i="13"/>
  <c r="V60" i="13"/>
  <c r="G61" i="13"/>
  <c r="G60" i="13" s="1"/>
  <c r="I61" i="13"/>
  <c r="I60" i="13" s="1"/>
  <c r="K61" i="13"/>
  <c r="M61" i="13"/>
  <c r="M60" i="13" s="1"/>
  <c r="O61" i="13"/>
  <c r="O60" i="13" s="1"/>
  <c r="Q61" i="13"/>
  <c r="V61" i="13"/>
  <c r="G62" i="13"/>
  <c r="M62" i="13" s="1"/>
  <c r="I62" i="13"/>
  <c r="K62" i="13"/>
  <c r="O62" i="13"/>
  <c r="Q62" i="13"/>
  <c r="V62" i="13"/>
  <c r="G64" i="13"/>
  <c r="I64" i="13"/>
  <c r="I63" i="13" s="1"/>
  <c r="K64" i="13"/>
  <c r="M64" i="13"/>
  <c r="O64" i="13"/>
  <c r="O63" i="13" s="1"/>
  <c r="Q64" i="13"/>
  <c r="V64" i="13"/>
  <c r="V63" i="13" s="1"/>
  <c r="G66" i="13"/>
  <c r="I66" i="13"/>
  <c r="K66" i="13"/>
  <c r="M66" i="13"/>
  <c r="O66" i="13"/>
  <c r="Q66" i="13"/>
  <c r="V66" i="13"/>
  <c r="G68" i="13"/>
  <c r="G63" i="13" s="1"/>
  <c r="I68" i="13"/>
  <c r="K68" i="13"/>
  <c r="O68" i="13"/>
  <c r="Q68" i="13"/>
  <c r="V68" i="13"/>
  <c r="G70" i="13"/>
  <c r="I70" i="13"/>
  <c r="K70" i="13"/>
  <c r="M70" i="13"/>
  <c r="O70" i="13"/>
  <c r="Q70" i="13"/>
  <c r="V70" i="13"/>
  <c r="G72" i="13"/>
  <c r="M72" i="13" s="1"/>
  <c r="I72" i="13"/>
  <c r="K72" i="13"/>
  <c r="K63" i="13" s="1"/>
  <c r="O72" i="13"/>
  <c r="Q72" i="13"/>
  <c r="V72" i="13"/>
  <c r="G73" i="13"/>
  <c r="I73" i="13"/>
  <c r="K73" i="13"/>
  <c r="M73" i="13"/>
  <c r="O73" i="13"/>
  <c r="Q73" i="13"/>
  <c r="V73" i="13"/>
  <c r="G75" i="13"/>
  <c r="M75" i="13" s="1"/>
  <c r="I75" i="13"/>
  <c r="K75" i="13"/>
  <c r="O75" i="13"/>
  <c r="Q75" i="13"/>
  <c r="V75" i="13"/>
  <c r="G77" i="13"/>
  <c r="M77" i="13" s="1"/>
  <c r="I77" i="13"/>
  <c r="K77" i="13"/>
  <c r="O77" i="13"/>
  <c r="Q77" i="13"/>
  <c r="Q63" i="13" s="1"/>
  <c r="V77" i="13"/>
  <c r="G80" i="13"/>
  <c r="I80" i="13"/>
  <c r="K80" i="13"/>
  <c r="M80" i="13"/>
  <c r="O80" i="13"/>
  <c r="Q80" i="13"/>
  <c r="V80" i="13"/>
  <c r="G83" i="13"/>
  <c r="I83" i="13"/>
  <c r="K83" i="13"/>
  <c r="M83" i="13"/>
  <c r="O83" i="13"/>
  <c r="Q83" i="13"/>
  <c r="V83" i="13"/>
  <c r="G86" i="13"/>
  <c r="M86" i="13" s="1"/>
  <c r="I86" i="13"/>
  <c r="K86" i="13"/>
  <c r="O86" i="13"/>
  <c r="Q86" i="13"/>
  <c r="V86" i="13"/>
  <c r="G87" i="13"/>
  <c r="M87" i="13" s="1"/>
  <c r="I87" i="13"/>
  <c r="K87" i="13"/>
  <c r="O87" i="13"/>
  <c r="Q87" i="13"/>
  <c r="V87" i="13"/>
  <c r="G88" i="13"/>
  <c r="M88" i="13" s="1"/>
  <c r="I88" i="13"/>
  <c r="K88" i="13"/>
  <c r="O88" i="13"/>
  <c r="Q88" i="13"/>
  <c r="V88" i="13"/>
  <c r="G91" i="13"/>
  <c r="V91" i="13"/>
  <c r="G92" i="13"/>
  <c r="M92" i="13" s="1"/>
  <c r="M91" i="13" s="1"/>
  <c r="I92" i="13"/>
  <c r="I91" i="13" s="1"/>
  <c r="K92" i="13"/>
  <c r="K91" i="13" s="1"/>
  <c r="O92" i="13"/>
  <c r="O91" i="13" s="1"/>
  <c r="Q92" i="13"/>
  <c r="Q91" i="13" s="1"/>
  <c r="V92" i="13"/>
  <c r="Q93" i="13"/>
  <c r="G94" i="13"/>
  <c r="I94" i="13"/>
  <c r="I93" i="13" s="1"/>
  <c r="K94" i="13"/>
  <c r="M94" i="13"/>
  <c r="O94" i="13"/>
  <c r="O93" i="13" s="1"/>
  <c r="Q94" i="13"/>
  <c r="V94" i="13"/>
  <c r="V93" i="13" s="1"/>
  <c r="G95" i="13"/>
  <c r="I95" i="13"/>
  <c r="K95" i="13"/>
  <c r="M95" i="13"/>
  <c r="O95" i="13"/>
  <c r="Q95" i="13"/>
  <c r="V95" i="13"/>
  <c r="G96" i="13"/>
  <c r="G93" i="13" s="1"/>
  <c r="I96" i="13"/>
  <c r="K96" i="13"/>
  <c r="O96" i="13"/>
  <c r="Q96" i="13"/>
  <c r="V96" i="13"/>
  <c r="G97" i="13"/>
  <c r="M97" i="13" s="1"/>
  <c r="I97" i="13"/>
  <c r="K97" i="13"/>
  <c r="O97" i="13"/>
  <c r="Q97" i="13"/>
  <c r="V97" i="13"/>
  <c r="G98" i="13"/>
  <c r="M98" i="13" s="1"/>
  <c r="I98" i="13"/>
  <c r="K98" i="13"/>
  <c r="K93" i="13" s="1"/>
  <c r="O98" i="13"/>
  <c r="Q98" i="13"/>
  <c r="V98" i="13"/>
  <c r="G99" i="13"/>
  <c r="I99" i="13"/>
  <c r="K99" i="13"/>
  <c r="M99" i="13"/>
  <c r="O99" i="13"/>
  <c r="Q99" i="13"/>
  <c r="V99" i="13"/>
  <c r="O100" i="13"/>
  <c r="G101" i="13"/>
  <c r="G100" i="13" s="1"/>
  <c r="I101" i="13"/>
  <c r="K101" i="13"/>
  <c r="K100" i="13" s="1"/>
  <c r="O101" i="13"/>
  <c r="Q101" i="13"/>
  <c r="Q100" i="13" s="1"/>
  <c r="V101" i="13"/>
  <c r="V100" i="13" s="1"/>
  <c r="G102" i="13"/>
  <c r="I102" i="13"/>
  <c r="K102" i="13"/>
  <c r="M102" i="13"/>
  <c r="O102" i="13"/>
  <c r="Q102" i="13"/>
  <c r="V102" i="13"/>
  <c r="G103" i="13"/>
  <c r="I103" i="13"/>
  <c r="K103" i="13"/>
  <c r="M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M105" i="13" s="1"/>
  <c r="I105" i="13"/>
  <c r="I100" i="13" s="1"/>
  <c r="K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G108" i="13"/>
  <c r="M108" i="13" s="1"/>
  <c r="M107" i="13" s="1"/>
  <c r="I108" i="13"/>
  <c r="I107" i="13" s="1"/>
  <c r="K108" i="13"/>
  <c r="K107" i="13" s="1"/>
  <c r="O108" i="13"/>
  <c r="O107" i="13" s="1"/>
  <c r="Q108" i="13"/>
  <c r="Q107" i="13" s="1"/>
  <c r="V108" i="13"/>
  <c r="G110" i="13"/>
  <c r="M110" i="13" s="1"/>
  <c r="I110" i="13"/>
  <c r="K110" i="13"/>
  <c r="O110" i="13"/>
  <c r="Q110" i="13"/>
  <c r="V110" i="13"/>
  <c r="G111" i="13"/>
  <c r="I111" i="13"/>
  <c r="K111" i="13"/>
  <c r="M111" i="13"/>
  <c r="O111" i="13"/>
  <c r="Q111" i="13"/>
  <c r="V111" i="13"/>
  <c r="V107" i="13" s="1"/>
  <c r="G113" i="13"/>
  <c r="M113" i="13" s="1"/>
  <c r="I113" i="13"/>
  <c r="I112" i="13" s="1"/>
  <c r="K113" i="13"/>
  <c r="O113" i="13"/>
  <c r="Q113" i="13"/>
  <c r="Q112" i="13" s="1"/>
  <c r="V113" i="13"/>
  <c r="V112" i="13" s="1"/>
  <c r="G114" i="13"/>
  <c r="M114" i="13" s="1"/>
  <c r="I114" i="13"/>
  <c r="K114" i="13"/>
  <c r="O114" i="13"/>
  <c r="Q114" i="13"/>
  <c r="V114" i="13"/>
  <c r="G115" i="13"/>
  <c r="I115" i="13"/>
  <c r="K115" i="13"/>
  <c r="K112" i="13" s="1"/>
  <c r="M115" i="13"/>
  <c r="O115" i="13"/>
  <c r="Q115" i="13"/>
  <c r="V115" i="13"/>
  <c r="G116" i="13"/>
  <c r="I116" i="13"/>
  <c r="K116" i="13"/>
  <c r="M116" i="13"/>
  <c r="O116" i="13"/>
  <c r="Q116" i="13"/>
  <c r="V116" i="13"/>
  <c r="G117" i="13"/>
  <c r="M117" i="13" s="1"/>
  <c r="I117" i="13"/>
  <c r="K117" i="13"/>
  <c r="O117" i="13"/>
  <c r="O112" i="13" s="1"/>
  <c r="Q117" i="13"/>
  <c r="V117" i="13"/>
  <c r="G118" i="13"/>
  <c r="M118" i="13" s="1"/>
  <c r="I118" i="13"/>
  <c r="K118" i="13"/>
  <c r="O118" i="13"/>
  <c r="Q118" i="13"/>
  <c r="V118" i="13"/>
  <c r="G119" i="13"/>
  <c r="I119" i="13"/>
  <c r="K119" i="13"/>
  <c r="M119" i="13"/>
  <c r="O119" i="13"/>
  <c r="Q119" i="13"/>
  <c r="V119" i="13"/>
  <c r="G120" i="13"/>
  <c r="I120" i="13"/>
  <c r="K120" i="13"/>
  <c r="M120" i="13"/>
  <c r="O120" i="13"/>
  <c r="Q120" i="13"/>
  <c r="V120" i="13"/>
  <c r="G121" i="13"/>
  <c r="M121" i="13" s="1"/>
  <c r="I121" i="13"/>
  <c r="K121" i="13"/>
  <c r="O121" i="13"/>
  <c r="Q121" i="13"/>
  <c r="V121" i="13"/>
  <c r="G122" i="13"/>
  <c r="M122" i="13" s="1"/>
  <c r="I122" i="13"/>
  <c r="K122" i="13"/>
  <c r="O122" i="13"/>
  <c r="Q122" i="13"/>
  <c r="V122" i="13"/>
  <c r="G123" i="13"/>
  <c r="I123" i="13"/>
  <c r="K123" i="13"/>
  <c r="M123" i="13"/>
  <c r="O123" i="13"/>
  <c r="Q123" i="13"/>
  <c r="V123" i="13"/>
  <c r="G124" i="13"/>
  <c r="I124" i="13"/>
  <c r="K124" i="13"/>
  <c r="M124" i="13"/>
  <c r="O124" i="13"/>
  <c r="Q124" i="13"/>
  <c r="V124" i="13"/>
  <c r="G125" i="13"/>
  <c r="M125" i="13" s="1"/>
  <c r="I125" i="13"/>
  <c r="K125" i="13"/>
  <c r="O125" i="13"/>
  <c r="Q125" i="13"/>
  <c r="V125" i="13"/>
  <c r="G126" i="13"/>
  <c r="M126" i="13" s="1"/>
  <c r="I126" i="13"/>
  <c r="K126" i="13"/>
  <c r="O126" i="13"/>
  <c r="Q126" i="13"/>
  <c r="V126" i="13"/>
  <c r="G127" i="13"/>
  <c r="I127" i="13"/>
  <c r="K127" i="13"/>
  <c r="M127" i="13"/>
  <c r="O127" i="13"/>
  <c r="Q127" i="13"/>
  <c r="V127" i="13"/>
  <c r="G128" i="13"/>
  <c r="M128" i="13" s="1"/>
  <c r="I128" i="13"/>
  <c r="K128" i="13"/>
  <c r="O128" i="13"/>
  <c r="Q128" i="13"/>
  <c r="V128" i="13"/>
  <c r="G129" i="13"/>
  <c r="M129" i="13" s="1"/>
  <c r="I129" i="13"/>
  <c r="K129" i="13"/>
  <c r="O129" i="13"/>
  <c r="Q129" i="13"/>
  <c r="V129" i="13"/>
  <c r="G131" i="13"/>
  <c r="I131" i="13"/>
  <c r="K131" i="13"/>
  <c r="M131" i="13"/>
  <c r="O131" i="13"/>
  <c r="Q131" i="13"/>
  <c r="V131" i="13"/>
  <c r="G132" i="13"/>
  <c r="I132" i="13"/>
  <c r="K132" i="13"/>
  <c r="M132" i="13"/>
  <c r="O132" i="13"/>
  <c r="Q132" i="13"/>
  <c r="V132" i="13"/>
  <c r="G133" i="13"/>
  <c r="I133" i="13"/>
  <c r="K133" i="13"/>
  <c r="M133" i="13"/>
  <c r="O133" i="13"/>
  <c r="Q133" i="13"/>
  <c r="V133" i="13"/>
  <c r="G134" i="13"/>
  <c r="M134" i="13" s="1"/>
  <c r="I134" i="13"/>
  <c r="K134" i="13"/>
  <c r="O134" i="13"/>
  <c r="Q134" i="13"/>
  <c r="V134" i="13"/>
  <c r="G135" i="13"/>
  <c r="M135" i="13" s="1"/>
  <c r="I135" i="13"/>
  <c r="K135" i="13"/>
  <c r="O135" i="13"/>
  <c r="Q135" i="13"/>
  <c r="V135" i="13"/>
  <c r="G136" i="13"/>
  <c r="I136" i="13"/>
  <c r="K136" i="13"/>
  <c r="M136" i="13"/>
  <c r="O136" i="13"/>
  <c r="Q136" i="13"/>
  <c r="V136" i="13"/>
  <c r="G137" i="13"/>
  <c r="M137" i="13" s="1"/>
  <c r="I137" i="13"/>
  <c r="K137" i="13"/>
  <c r="O137" i="13"/>
  <c r="Q137" i="13"/>
  <c r="V137" i="13"/>
  <c r="G138" i="13"/>
  <c r="M138" i="13" s="1"/>
  <c r="I138" i="13"/>
  <c r="K138" i="13"/>
  <c r="O138" i="13"/>
  <c r="Q138" i="13"/>
  <c r="V138" i="13"/>
  <c r="G139" i="13"/>
  <c r="M139" i="13" s="1"/>
  <c r="I139" i="13"/>
  <c r="K139" i="13"/>
  <c r="O139" i="13"/>
  <c r="Q139" i="13"/>
  <c r="V139" i="13"/>
  <c r="G140" i="13"/>
  <c r="I140" i="13"/>
  <c r="K140" i="13"/>
  <c r="M140" i="13"/>
  <c r="O140" i="13"/>
  <c r="Q140" i="13"/>
  <c r="V140" i="13"/>
  <c r="G141" i="13"/>
  <c r="I141" i="13"/>
  <c r="K141" i="13"/>
  <c r="M141" i="13"/>
  <c r="O141" i="13"/>
  <c r="Q141" i="13"/>
  <c r="V141" i="13"/>
  <c r="G142" i="13"/>
  <c r="M142" i="13" s="1"/>
  <c r="I142" i="13"/>
  <c r="K142" i="13"/>
  <c r="O142" i="13"/>
  <c r="Q142" i="13"/>
  <c r="V142" i="13"/>
  <c r="G143" i="13"/>
  <c r="M143" i="13" s="1"/>
  <c r="I143" i="13"/>
  <c r="K143" i="13"/>
  <c r="O143" i="13"/>
  <c r="Q143" i="13"/>
  <c r="V143" i="13"/>
  <c r="G145" i="13"/>
  <c r="M145" i="13" s="1"/>
  <c r="I145" i="13"/>
  <c r="I144" i="13" s="1"/>
  <c r="K145" i="13"/>
  <c r="K144" i="13" s="1"/>
  <c r="O145" i="13"/>
  <c r="O144" i="13" s="1"/>
  <c r="Q145" i="13"/>
  <c r="Q144" i="13" s="1"/>
  <c r="V145" i="13"/>
  <c r="G146" i="13"/>
  <c r="M146" i="13" s="1"/>
  <c r="I146" i="13"/>
  <c r="K146" i="13"/>
  <c r="O146" i="13"/>
  <c r="Q146" i="13"/>
  <c r="V146" i="13"/>
  <c r="G147" i="13"/>
  <c r="I147" i="13"/>
  <c r="K147" i="13"/>
  <c r="M147" i="13"/>
  <c r="O147" i="13"/>
  <c r="Q147" i="13"/>
  <c r="V147" i="13"/>
  <c r="G148" i="13"/>
  <c r="I148" i="13"/>
  <c r="K148" i="13"/>
  <c r="M148" i="13"/>
  <c r="O148" i="13"/>
  <c r="Q148" i="13"/>
  <c r="V148" i="13"/>
  <c r="G149" i="13"/>
  <c r="I149" i="13"/>
  <c r="K149" i="13"/>
  <c r="M149" i="13"/>
  <c r="O149" i="13"/>
  <c r="Q149" i="13"/>
  <c r="V149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V151" i="13"/>
  <c r="G152" i="13"/>
  <c r="I152" i="13"/>
  <c r="K152" i="13"/>
  <c r="M152" i="13"/>
  <c r="O152" i="13"/>
  <c r="Q152" i="13"/>
  <c r="V152" i="13"/>
  <c r="V144" i="13" s="1"/>
  <c r="G153" i="13"/>
  <c r="M153" i="13" s="1"/>
  <c r="I153" i="13"/>
  <c r="K153" i="13"/>
  <c r="O153" i="13"/>
  <c r="Q153" i="13"/>
  <c r="V153" i="13"/>
  <c r="G154" i="13"/>
  <c r="Q154" i="13"/>
  <c r="G155" i="13"/>
  <c r="I155" i="13"/>
  <c r="I154" i="13" s="1"/>
  <c r="K155" i="13"/>
  <c r="K154" i="13" s="1"/>
  <c r="M155" i="13"/>
  <c r="M154" i="13" s="1"/>
  <c r="O155" i="13"/>
  <c r="O154" i="13" s="1"/>
  <c r="Q155" i="13"/>
  <c r="V155" i="13"/>
  <c r="V154" i="13" s="1"/>
  <c r="G156" i="13"/>
  <c r="I156" i="13"/>
  <c r="K156" i="13"/>
  <c r="M156" i="13"/>
  <c r="O156" i="13"/>
  <c r="Q156" i="13"/>
  <c r="V156" i="13"/>
  <c r="G157" i="13"/>
  <c r="G158" i="13"/>
  <c r="M158" i="13" s="1"/>
  <c r="M157" i="13" s="1"/>
  <c r="I158" i="13"/>
  <c r="I157" i="13" s="1"/>
  <c r="K158" i="13"/>
  <c r="K157" i="13" s="1"/>
  <c r="O158" i="13"/>
  <c r="O157" i="13" s="1"/>
  <c r="Q158" i="13"/>
  <c r="V158" i="13"/>
  <c r="V157" i="13" s="1"/>
  <c r="G159" i="13"/>
  <c r="M159" i="13" s="1"/>
  <c r="I159" i="13"/>
  <c r="K159" i="13"/>
  <c r="O159" i="13"/>
  <c r="Q159" i="13"/>
  <c r="Q157" i="13" s="1"/>
  <c r="V159" i="13"/>
  <c r="G160" i="13"/>
  <c r="I160" i="13"/>
  <c r="K160" i="13"/>
  <c r="M160" i="13"/>
  <c r="O160" i="13"/>
  <c r="Q160" i="13"/>
  <c r="V160" i="13"/>
  <c r="G162" i="13"/>
  <c r="M162" i="13" s="1"/>
  <c r="M161" i="13" s="1"/>
  <c r="I162" i="13"/>
  <c r="I161" i="13" s="1"/>
  <c r="K162" i="13"/>
  <c r="K161" i="13" s="1"/>
  <c r="O162" i="13"/>
  <c r="Q162" i="13"/>
  <c r="Q161" i="13" s="1"/>
  <c r="V162" i="13"/>
  <c r="V161" i="13" s="1"/>
  <c r="G163" i="13"/>
  <c r="I163" i="13"/>
  <c r="K163" i="13"/>
  <c r="M163" i="13"/>
  <c r="O163" i="13"/>
  <c r="Q163" i="13"/>
  <c r="V163" i="13"/>
  <c r="G164" i="13"/>
  <c r="I164" i="13"/>
  <c r="K164" i="13"/>
  <c r="M164" i="13"/>
  <c r="O164" i="13"/>
  <c r="Q164" i="13"/>
  <c r="V164" i="13"/>
  <c r="G165" i="13"/>
  <c r="I165" i="13"/>
  <c r="K165" i="13"/>
  <c r="M165" i="13"/>
  <c r="O165" i="13"/>
  <c r="Q165" i="13"/>
  <c r="V165" i="13"/>
  <c r="G166" i="13"/>
  <c r="M166" i="13" s="1"/>
  <c r="I166" i="13"/>
  <c r="K166" i="13"/>
  <c r="O166" i="13"/>
  <c r="O161" i="13" s="1"/>
  <c r="Q166" i="13"/>
  <c r="V166" i="13"/>
  <c r="G168" i="13"/>
  <c r="I168" i="13"/>
  <c r="I167" i="13" s="1"/>
  <c r="K168" i="13"/>
  <c r="M168" i="13"/>
  <c r="O168" i="13"/>
  <c r="O167" i="13" s="1"/>
  <c r="Q168" i="13"/>
  <c r="V168" i="13"/>
  <c r="V167" i="13" s="1"/>
  <c r="G169" i="13"/>
  <c r="G167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1" i="13"/>
  <c r="I171" i="13"/>
  <c r="K171" i="13"/>
  <c r="M171" i="13"/>
  <c r="O171" i="13"/>
  <c r="Q171" i="13"/>
  <c r="V171" i="13"/>
  <c r="G172" i="13"/>
  <c r="I172" i="13"/>
  <c r="K172" i="13"/>
  <c r="K167" i="13" s="1"/>
  <c r="M172" i="13"/>
  <c r="O172" i="13"/>
  <c r="Q172" i="13"/>
  <c r="V172" i="13"/>
  <c r="G173" i="13"/>
  <c r="I173" i="13"/>
  <c r="K173" i="13"/>
  <c r="M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M175" i="13" s="1"/>
  <c r="I175" i="13"/>
  <c r="K175" i="13"/>
  <c r="O175" i="13"/>
  <c r="Q175" i="13"/>
  <c r="Q167" i="13" s="1"/>
  <c r="V175" i="13"/>
  <c r="G176" i="13"/>
  <c r="I176" i="13"/>
  <c r="K176" i="13"/>
  <c r="M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M178" i="13" s="1"/>
  <c r="I178" i="13"/>
  <c r="K178" i="13"/>
  <c r="O178" i="13"/>
  <c r="Q178" i="13"/>
  <c r="V178" i="13"/>
  <c r="G179" i="13"/>
  <c r="I179" i="13"/>
  <c r="K179" i="13"/>
  <c r="M179" i="13"/>
  <c r="O179" i="13"/>
  <c r="Q179" i="13"/>
  <c r="V179" i="13"/>
  <c r="G180" i="13"/>
  <c r="I180" i="13"/>
  <c r="K180" i="13"/>
  <c r="M180" i="13"/>
  <c r="O180" i="13"/>
  <c r="Q180" i="13"/>
  <c r="V180" i="13"/>
  <c r="G181" i="13"/>
  <c r="I181" i="13"/>
  <c r="K181" i="13"/>
  <c r="M181" i="13"/>
  <c r="O181" i="13"/>
  <c r="Q181" i="13"/>
  <c r="V181" i="13"/>
  <c r="G183" i="13"/>
  <c r="M183" i="13" s="1"/>
  <c r="M182" i="13" s="1"/>
  <c r="I183" i="13"/>
  <c r="K183" i="13"/>
  <c r="K182" i="13" s="1"/>
  <c r="O183" i="13"/>
  <c r="Q183" i="13"/>
  <c r="Q182" i="13" s="1"/>
  <c r="V183" i="13"/>
  <c r="V182" i="13" s="1"/>
  <c r="G185" i="13"/>
  <c r="I185" i="13"/>
  <c r="K185" i="13"/>
  <c r="M185" i="13"/>
  <c r="O185" i="13"/>
  <c r="Q185" i="13"/>
  <c r="V185" i="13"/>
  <c r="G186" i="13"/>
  <c r="G182" i="13" s="1"/>
  <c r="I186" i="13"/>
  <c r="K186" i="13"/>
  <c r="M186" i="13"/>
  <c r="O186" i="13"/>
  <c r="Q186" i="13"/>
  <c r="V186" i="13"/>
  <c r="G187" i="13"/>
  <c r="M187" i="13" s="1"/>
  <c r="I187" i="13"/>
  <c r="K187" i="13"/>
  <c r="O187" i="13"/>
  <c r="Q187" i="13"/>
  <c r="V187" i="13"/>
  <c r="G188" i="13"/>
  <c r="I188" i="13"/>
  <c r="I182" i="13" s="1"/>
  <c r="K188" i="13"/>
  <c r="M188" i="13"/>
  <c r="O188" i="13"/>
  <c r="Q188" i="13"/>
  <c r="V188" i="13"/>
  <c r="G190" i="13"/>
  <c r="I190" i="13"/>
  <c r="K190" i="13"/>
  <c r="M190" i="13"/>
  <c r="O190" i="13"/>
  <c r="Q190" i="13"/>
  <c r="V190" i="13"/>
  <c r="G191" i="13"/>
  <c r="I191" i="13"/>
  <c r="K191" i="13"/>
  <c r="M191" i="13"/>
  <c r="O191" i="13"/>
  <c r="Q191" i="13"/>
  <c r="V191" i="13"/>
  <c r="G192" i="13"/>
  <c r="M192" i="13" s="1"/>
  <c r="I192" i="13"/>
  <c r="K192" i="13"/>
  <c r="O192" i="13"/>
  <c r="O182" i="13" s="1"/>
  <c r="Q192" i="13"/>
  <c r="V192" i="13"/>
  <c r="G196" i="13"/>
  <c r="M196" i="13" s="1"/>
  <c r="I196" i="13"/>
  <c r="K196" i="13"/>
  <c r="O196" i="13"/>
  <c r="Q196" i="13"/>
  <c r="V196" i="13"/>
  <c r="G198" i="13"/>
  <c r="I198" i="13"/>
  <c r="K198" i="13"/>
  <c r="M198" i="13"/>
  <c r="O198" i="13"/>
  <c r="Q198" i="13"/>
  <c r="V198" i="13"/>
  <c r="G200" i="13"/>
  <c r="M200" i="13" s="1"/>
  <c r="I200" i="13"/>
  <c r="I199" i="13" s="1"/>
  <c r="K200" i="13"/>
  <c r="O200" i="13"/>
  <c r="Q200" i="13"/>
  <c r="Q199" i="13" s="1"/>
  <c r="V200" i="13"/>
  <c r="V199" i="13" s="1"/>
  <c r="G207" i="13"/>
  <c r="M207" i="13" s="1"/>
  <c r="I207" i="13"/>
  <c r="K207" i="13"/>
  <c r="K199" i="13" s="1"/>
  <c r="O207" i="13"/>
  <c r="Q207" i="13"/>
  <c r="V207" i="13"/>
  <c r="G208" i="13"/>
  <c r="I208" i="13"/>
  <c r="K208" i="13"/>
  <c r="M208" i="13"/>
  <c r="O208" i="13"/>
  <c r="Q208" i="13"/>
  <c r="V208" i="13"/>
  <c r="G215" i="13"/>
  <c r="I215" i="13"/>
  <c r="K215" i="13"/>
  <c r="M215" i="13"/>
  <c r="O215" i="13"/>
  <c r="Q215" i="13"/>
  <c r="V215" i="13"/>
  <c r="G216" i="13"/>
  <c r="M216" i="13" s="1"/>
  <c r="I216" i="13"/>
  <c r="K216" i="13"/>
  <c r="O216" i="13"/>
  <c r="O199" i="13" s="1"/>
  <c r="Q216" i="13"/>
  <c r="V216" i="13"/>
  <c r="G218" i="13"/>
  <c r="M218" i="13" s="1"/>
  <c r="I218" i="13"/>
  <c r="K218" i="13"/>
  <c r="O218" i="13"/>
  <c r="Q218" i="13"/>
  <c r="V218" i="13"/>
  <c r="G227" i="13"/>
  <c r="I227" i="13"/>
  <c r="K227" i="13"/>
  <c r="M227" i="13"/>
  <c r="O227" i="13"/>
  <c r="Q227" i="13"/>
  <c r="V227" i="13"/>
  <c r="G228" i="13"/>
  <c r="M228" i="13" s="1"/>
  <c r="I228" i="13"/>
  <c r="K228" i="13"/>
  <c r="O228" i="13"/>
  <c r="Q228" i="13"/>
  <c r="V228" i="13"/>
  <c r="G229" i="13"/>
  <c r="M229" i="13" s="1"/>
  <c r="I229" i="13"/>
  <c r="K229" i="13"/>
  <c r="O229" i="13"/>
  <c r="Q229" i="13"/>
  <c r="V229" i="13"/>
  <c r="G231" i="13"/>
  <c r="I231" i="13"/>
  <c r="K231" i="13"/>
  <c r="K230" i="13" s="1"/>
  <c r="M231" i="13"/>
  <c r="O231" i="13"/>
  <c r="O230" i="13" s="1"/>
  <c r="Q231" i="13"/>
  <c r="V231" i="13"/>
  <c r="G234" i="13"/>
  <c r="I234" i="13"/>
  <c r="K234" i="13"/>
  <c r="M234" i="13"/>
  <c r="O234" i="13"/>
  <c r="Q234" i="13"/>
  <c r="V234" i="13"/>
  <c r="G235" i="13"/>
  <c r="I235" i="13"/>
  <c r="K235" i="13"/>
  <c r="M235" i="13"/>
  <c r="O235" i="13"/>
  <c r="Q235" i="13"/>
  <c r="Q230" i="13" s="1"/>
  <c r="V235" i="13"/>
  <c r="G236" i="13"/>
  <c r="M236" i="13" s="1"/>
  <c r="I236" i="13"/>
  <c r="K236" i="13"/>
  <c r="O236" i="13"/>
  <c r="Q236" i="13"/>
  <c r="V236" i="13"/>
  <c r="V230" i="13" s="1"/>
  <c r="G237" i="13"/>
  <c r="I237" i="13"/>
  <c r="K237" i="13"/>
  <c r="M237" i="13"/>
  <c r="O237" i="13"/>
  <c r="Q237" i="13"/>
  <c r="V237" i="13"/>
  <c r="G238" i="13"/>
  <c r="M238" i="13" s="1"/>
  <c r="I238" i="13"/>
  <c r="K238" i="13"/>
  <c r="O238" i="13"/>
  <c r="Q238" i="13"/>
  <c r="V238" i="13"/>
  <c r="G242" i="13"/>
  <c r="M242" i="13" s="1"/>
  <c r="I242" i="13"/>
  <c r="K242" i="13"/>
  <c r="O242" i="13"/>
  <c r="Q242" i="13"/>
  <c r="V242" i="13"/>
  <c r="G243" i="13"/>
  <c r="M243" i="13" s="1"/>
  <c r="I243" i="13"/>
  <c r="I230" i="13" s="1"/>
  <c r="K243" i="13"/>
  <c r="O243" i="13"/>
  <c r="Q243" i="13"/>
  <c r="V243" i="13"/>
  <c r="I244" i="13"/>
  <c r="K244" i="13"/>
  <c r="G245" i="13"/>
  <c r="G244" i="13" s="1"/>
  <c r="I245" i="13"/>
  <c r="K245" i="13"/>
  <c r="M245" i="13"/>
  <c r="O245" i="13"/>
  <c r="O244" i="13" s="1"/>
  <c r="Q245" i="13"/>
  <c r="Q244" i="13" s="1"/>
  <c r="V245" i="13"/>
  <c r="V244" i="13" s="1"/>
  <c r="G247" i="13"/>
  <c r="I247" i="13"/>
  <c r="K247" i="13"/>
  <c r="M247" i="13"/>
  <c r="O247" i="13"/>
  <c r="Q247" i="13"/>
  <c r="V247" i="13"/>
  <c r="G250" i="13"/>
  <c r="I250" i="13"/>
  <c r="K250" i="13"/>
  <c r="M250" i="13"/>
  <c r="O250" i="13"/>
  <c r="Q250" i="13"/>
  <c r="V250" i="13"/>
  <c r="G251" i="13"/>
  <c r="I251" i="13"/>
  <c r="K251" i="13"/>
  <c r="M251" i="13"/>
  <c r="O251" i="13"/>
  <c r="Q251" i="13"/>
  <c r="V251" i="13"/>
  <c r="G253" i="13"/>
  <c r="M253" i="13" s="1"/>
  <c r="I253" i="13"/>
  <c r="K253" i="13"/>
  <c r="O253" i="13"/>
  <c r="Q253" i="13"/>
  <c r="V253" i="13"/>
  <c r="G254" i="13"/>
  <c r="G255" i="13"/>
  <c r="M255" i="13" s="1"/>
  <c r="I255" i="13"/>
  <c r="I254" i="13" s="1"/>
  <c r="K255" i="13"/>
  <c r="K254" i="13" s="1"/>
  <c r="O255" i="13"/>
  <c r="O254" i="13" s="1"/>
  <c r="Q255" i="13"/>
  <c r="V255" i="13"/>
  <c r="V254" i="13" s="1"/>
  <c r="G272" i="13"/>
  <c r="M272" i="13" s="1"/>
  <c r="I272" i="13"/>
  <c r="K272" i="13"/>
  <c r="O272" i="13"/>
  <c r="Q272" i="13"/>
  <c r="V272" i="13"/>
  <c r="G273" i="13"/>
  <c r="I273" i="13"/>
  <c r="K273" i="13"/>
  <c r="M273" i="13"/>
  <c r="O273" i="13"/>
  <c r="Q273" i="13"/>
  <c r="Q254" i="13" s="1"/>
  <c r="V273" i="13"/>
  <c r="G276" i="13"/>
  <c r="I276" i="13"/>
  <c r="K276" i="13"/>
  <c r="M276" i="13"/>
  <c r="O276" i="13"/>
  <c r="Q276" i="13"/>
  <c r="V276" i="13"/>
  <c r="G284" i="13"/>
  <c r="K284" i="13"/>
  <c r="O284" i="13"/>
  <c r="Q284" i="13"/>
  <c r="G285" i="13"/>
  <c r="I285" i="13"/>
  <c r="I284" i="13" s="1"/>
  <c r="K285" i="13"/>
  <c r="M285" i="13"/>
  <c r="M284" i="13" s="1"/>
  <c r="O285" i="13"/>
  <c r="Q285" i="13"/>
  <c r="V285" i="13"/>
  <c r="V284" i="13" s="1"/>
  <c r="G289" i="13"/>
  <c r="M289" i="13" s="1"/>
  <c r="I289" i="13"/>
  <c r="I288" i="13" s="1"/>
  <c r="K289" i="13"/>
  <c r="O289" i="13"/>
  <c r="O288" i="13" s="1"/>
  <c r="Q289" i="13"/>
  <c r="Q288" i="13" s="1"/>
  <c r="V289" i="13"/>
  <c r="G290" i="13"/>
  <c r="M290" i="13" s="1"/>
  <c r="I290" i="13"/>
  <c r="K290" i="13"/>
  <c r="K288" i="13" s="1"/>
  <c r="O290" i="13"/>
  <c r="Q290" i="13"/>
  <c r="V290" i="13"/>
  <c r="G291" i="13"/>
  <c r="I291" i="13"/>
  <c r="K291" i="13"/>
  <c r="M291" i="13"/>
  <c r="O291" i="13"/>
  <c r="Q291" i="13"/>
  <c r="V291" i="13"/>
  <c r="G292" i="13"/>
  <c r="I292" i="13"/>
  <c r="K292" i="13"/>
  <c r="M292" i="13"/>
  <c r="O292" i="13"/>
  <c r="Q292" i="13"/>
  <c r="V292" i="13"/>
  <c r="G293" i="13"/>
  <c r="I293" i="13"/>
  <c r="K293" i="13"/>
  <c r="M293" i="13"/>
  <c r="O293" i="13"/>
  <c r="Q293" i="13"/>
  <c r="V293" i="13"/>
  <c r="G294" i="13"/>
  <c r="M294" i="13" s="1"/>
  <c r="I294" i="13"/>
  <c r="K294" i="13"/>
  <c r="O294" i="13"/>
  <c r="Q294" i="13"/>
  <c r="V294" i="13"/>
  <c r="G295" i="13"/>
  <c r="M295" i="13" s="1"/>
  <c r="I295" i="13"/>
  <c r="K295" i="13"/>
  <c r="O295" i="13"/>
  <c r="Q295" i="13"/>
  <c r="V295" i="13"/>
  <c r="V288" i="13" s="1"/>
  <c r="G296" i="13"/>
  <c r="M296" i="13" s="1"/>
  <c r="I296" i="13"/>
  <c r="K296" i="13"/>
  <c r="O296" i="13"/>
  <c r="Q296" i="13"/>
  <c r="V296" i="13"/>
  <c r="G297" i="13"/>
  <c r="M297" i="13" s="1"/>
  <c r="I297" i="13"/>
  <c r="K297" i="13"/>
  <c r="O297" i="13"/>
  <c r="Q297" i="13"/>
  <c r="V297" i="13"/>
  <c r="G298" i="13"/>
  <c r="M298" i="13" s="1"/>
  <c r="I298" i="13"/>
  <c r="K298" i="13"/>
  <c r="O298" i="13"/>
  <c r="Q298" i="13"/>
  <c r="V298" i="13"/>
  <c r="G299" i="13"/>
  <c r="I299" i="13"/>
  <c r="K299" i="13"/>
  <c r="M299" i="13"/>
  <c r="O299" i="13"/>
  <c r="Q299" i="13"/>
  <c r="V299" i="13"/>
  <c r="G300" i="13"/>
  <c r="I300" i="13"/>
  <c r="K300" i="13"/>
  <c r="M300" i="13"/>
  <c r="O300" i="13"/>
  <c r="Q300" i="13"/>
  <c r="V300" i="13"/>
  <c r="G301" i="13"/>
  <c r="I301" i="13"/>
  <c r="K301" i="13"/>
  <c r="M301" i="13"/>
  <c r="O301" i="13"/>
  <c r="Q301" i="13"/>
  <c r="V301" i="13"/>
  <c r="G302" i="13"/>
  <c r="M302" i="13" s="1"/>
  <c r="I302" i="13"/>
  <c r="K302" i="13"/>
  <c r="O302" i="13"/>
  <c r="Q302" i="13"/>
  <c r="V302" i="13"/>
  <c r="G303" i="13"/>
  <c r="M303" i="13" s="1"/>
  <c r="I303" i="13"/>
  <c r="K303" i="13"/>
  <c r="O303" i="13"/>
  <c r="Q303" i="13"/>
  <c r="V303" i="13"/>
  <c r="G304" i="13"/>
  <c r="M304" i="13" s="1"/>
  <c r="I304" i="13"/>
  <c r="K304" i="13"/>
  <c r="O304" i="13"/>
  <c r="Q304" i="13"/>
  <c r="V304" i="13"/>
  <c r="G305" i="13"/>
  <c r="M305" i="13" s="1"/>
  <c r="I305" i="13"/>
  <c r="K305" i="13"/>
  <c r="O305" i="13"/>
  <c r="Q305" i="13"/>
  <c r="V305" i="13"/>
  <c r="G306" i="13"/>
  <c r="M306" i="13" s="1"/>
  <c r="I306" i="13"/>
  <c r="K306" i="13"/>
  <c r="O306" i="13"/>
  <c r="Q306" i="13"/>
  <c r="V306" i="13"/>
  <c r="G307" i="13"/>
  <c r="I307" i="13"/>
  <c r="K307" i="13"/>
  <c r="M307" i="13"/>
  <c r="O307" i="13"/>
  <c r="Q307" i="13"/>
  <c r="V307" i="13"/>
  <c r="G308" i="13"/>
  <c r="I308" i="13"/>
  <c r="K308" i="13"/>
  <c r="M308" i="13"/>
  <c r="O308" i="13"/>
  <c r="Q308" i="13"/>
  <c r="V308" i="13"/>
  <c r="G309" i="13"/>
  <c r="I309" i="13"/>
  <c r="K309" i="13"/>
  <c r="M309" i="13"/>
  <c r="O309" i="13"/>
  <c r="Q309" i="13"/>
  <c r="V309" i="13"/>
  <c r="G310" i="13"/>
  <c r="M310" i="13" s="1"/>
  <c r="I310" i="13"/>
  <c r="K310" i="13"/>
  <c r="O310" i="13"/>
  <c r="Q310" i="13"/>
  <c r="V310" i="13"/>
  <c r="G311" i="13"/>
  <c r="I311" i="13"/>
  <c r="K311" i="13"/>
  <c r="M311" i="13"/>
  <c r="O311" i="13"/>
  <c r="Q311" i="13"/>
  <c r="V311" i="13"/>
  <c r="G312" i="13"/>
  <c r="M312" i="13" s="1"/>
  <c r="I312" i="13"/>
  <c r="K312" i="13"/>
  <c r="O312" i="13"/>
  <c r="Q312" i="13"/>
  <c r="V312" i="13"/>
  <c r="G313" i="13"/>
  <c r="M313" i="13" s="1"/>
  <c r="I313" i="13"/>
  <c r="K313" i="13"/>
  <c r="O313" i="13"/>
  <c r="Q313" i="13"/>
  <c r="V313" i="13"/>
  <c r="G314" i="13"/>
  <c r="M314" i="13" s="1"/>
  <c r="I314" i="13"/>
  <c r="K314" i="13"/>
  <c r="O314" i="13"/>
  <c r="Q314" i="13"/>
  <c r="V314" i="13"/>
  <c r="G315" i="13"/>
  <c r="M315" i="13" s="1"/>
  <c r="I315" i="13"/>
  <c r="K315" i="13"/>
  <c r="O315" i="13"/>
  <c r="Q315" i="13"/>
  <c r="V315" i="13"/>
  <c r="G316" i="13"/>
  <c r="I316" i="13"/>
  <c r="K316" i="13"/>
  <c r="M316" i="13"/>
  <c r="O316" i="13"/>
  <c r="Q316" i="13"/>
  <c r="V316" i="13"/>
  <c r="G317" i="13"/>
  <c r="I317" i="13"/>
  <c r="K317" i="13"/>
  <c r="M317" i="13"/>
  <c r="O317" i="13"/>
  <c r="Q317" i="13"/>
  <c r="V317" i="13"/>
  <c r="G318" i="13"/>
  <c r="M318" i="13" s="1"/>
  <c r="I318" i="13"/>
  <c r="K318" i="13"/>
  <c r="O318" i="13"/>
  <c r="Q318" i="13"/>
  <c r="V318" i="13"/>
  <c r="G319" i="13"/>
  <c r="I319" i="13"/>
  <c r="K319" i="13"/>
  <c r="M319" i="13"/>
  <c r="O319" i="13"/>
  <c r="Q319" i="13"/>
  <c r="V319" i="13"/>
  <c r="G320" i="13"/>
  <c r="M320" i="13" s="1"/>
  <c r="I320" i="13"/>
  <c r="K320" i="13"/>
  <c r="O320" i="13"/>
  <c r="Q320" i="13"/>
  <c r="V320" i="13"/>
  <c r="G321" i="13"/>
  <c r="M321" i="13" s="1"/>
  <c r="I321" i="13"/>
  <c r="K321" i="13"/>
  <c r="O321" i="13"/>
  <c r="Q321" i="13"/>
  <c r="V321" i="13"/>
  <c r="G322" i="13"/>
  <c r="M322" i="13" s="1"/>
  <c r="I322" i="13"/>
  <c r="K322" i="13"/>
  <c r="O322" i="13"/>
  <c r="Q322" i="13"/>
  <c r="V322" i="13"/>
  <c r="G323" i="13"/>
  <c r="M323" i="13" s="1"/>
  <c r="I323" i="13"/>
  <c r="K323" i="13"/>
  <c r="O323" i="13"/>
  <c r="Q323" i="13"/>
  <c r="V323" i="13"/>
  <c r="G324" i="13"/>
  <c r="I324" i="13"/>
  <c r="K324" i="13"/>
  <c r="M324" i="13"/>
  <c r="O324" i="13"/>
  <c r="Q324" i="13"/>
  <c r="V324" i="13"/>
  <c r="G325" i="13"/>
  <c r="I325" i="13"/>
  <c r="K325" i="13"/>
  <c r="M325" i="13"/>
  <c r="O325" i="13"/>
  <c r="Q325" i="13"/>
  <c r="V325" i="13"/>
  <c r="G326" i="13"/>
  <c r="M326" i="13" s="1"/>
  <c r="I326" i="13"/>
  <c r="K326" i="13"/>
  <c r="O326" i="13"/>
  <c r="Q326" i="13"/>
  <c r="V326" i="13"/>
  <c r="V327" i="13"/>
  <c r="G328" i="13"/>
  <c r="M328" i="13" s="1"/>
  <c r="I328" i="13"/>
  <c r="I327" i="13" s="1"/>
  <c r="K328" i="13"/>
  <c r="K327" i="13" s="1"/>
  <c r="O328" i="13"/>
  <c r="O327" i="13" s="1"/>
  <c r="Q328" i="13"/>
  <c r="V328" i="13"/>
  <c r="G329" i="13"/>
  <c r="M329" i="13" s="1"/>
  <c r="I329" i="13"/>
  <c r="K329" i="13"/>
  <c r="O329" i="13"/>
  <c r="Q329" i="13"/>
  <c r="Q327" i="13" s="1"/>
  <c r="V329" i="13"/>
  <c r="G330" i="13"/>
  <c r="I330" i="13"/>
  <c r="K330" i="13"/>
  <c r="M330" i="13"/>
  <c r="O330" i="13"/>
  <c r="Q330" i="13"/>
  <c r="V330" i="13"/>
  <c r="G331" i="13"/>
  <c r="M331" i="13" s="1"/>
  <c r="I331" i="13"/>
  <c r="K331" i="13"/>
  <c r="O331" i="13"/>
  <c r="Q331" i="13"/>
  <c r="V331" i="13"/>
  <c r="G333" i="13"/>
  <c r="I333" i="13"/>
  <c r="I332" i="13" s="1"/>
  <c r="K333" i="13"/>
  <c r="M333" i="13"/>
  <c r="O333" i="13"/>
  <c r="O332" i="13" s="1"/>
  <c r="Q333" i="13"/>
  <c r="V333" i="13"/>
  <c r="V332" i="13" s="1"/>
  <c r="G334" i="13"/>
  <c r="M334" i="13" s="1"/>
  <c r="I334" i="13"/>
  <c r="K334" i="13"/>
  <c r="K332" i="13" s="1"/>
  <c r="O334" i="13"/>
  <c r="Q334" i="13"/>
  <c r="Q332" i="13" s="1"/>
  <c r="V334" i="13"/>
  <c r="G339" i="13"/>
  <c r="I339" i="13"/>
  <c r="K339" i="13"/>
  <c r="M339" i="13"/>
  <c r="O339" i="13"/>
  <c r="Q339" i="13"/>
  <c r="V339" i="13"/>
  <c r="G340" i="13"/>
  <c r="M340" i="13" s="1"/>
  <c r="I340" i="13"/>
  <c r="K340" i="13"/>
  <c r="O340" i="13"/>
  <c r="Q340" i="13"/>
  <c r="V340" i="13"/>
  <c r="G342" i="13"/>
  <c r="M342" i="13" s="1"/>
  <c r="I342" i="13"/>
  <c r="K342" i="13"/>
  <c r="O342" i="13"/>
  <c r="Q342" i="13"/>
  <c r="V342" i="13"/>
  <c r="G343" i="13"/>
  <c r="I343" i="13"/>
  <c r="K343" i="13"/>
  <c r="M343" i="13"/>
  <c r="O343" i="13"/>
  <c r="Q343" i="13"/>
  <c r="V343" i="13"/>
  <c r="G344" i="13"/>
  <c r="I344" i="13"/>
  <c r="K344" i="13"/>
  <c r="M344" i="13"/>
  <c r="O344" i="13"/>
  <c r="Q344" i="13"/>
  <c r="V344" i="13"/>
  <c r="G345" i="13"/>
  <c r="I345" i="13"/>
  <c r="K345" i="13"/>
  <c r="M345" i="13"/>
  <c r="O345" i="13"/>
  <c r="Q345" i="13"/>
  <c r="V345" i="13"/>
  <c r="AF347" i="13"/>
  <c r="BA266" i="12"/>
  <c r="BA13" i="12"/>
  <c r="Q8" i="12"/>
  <c r="G9" i="12"/>
  <c r="M9" i="12" s="1"/>
  <c r="M8" i="12" s="1"/>
  <c r="I9" i="12"/>
  <c r="I8" i="12" s="1"/>
  <c r="K9" i="12"/>
  <c r="K8" i="12" s="1"/>
  <c r="O9" i="12"/>
  <c r="O8" i="12" s="1"/>
  <c r="Q9" i="12"/>
  <c r="V9" i="12"/>
  <c r="V8" i="12" s="1"/>
  <c r="G15" i="12"/>
  <c r="Q15" i="12"/>
  <c r="G16" i="12"/>
  <c r="I16" i="12"/>
  <c r="I15" i="12" s="1"/>
  <c r="K16" i="12"/>
  <c r="M16" i="12"/>
  <c r="O16" i="12"/>
  <c r="O15" i="12" s="1"/>
  <c r="Q16" i="12"/>
  <c r="V16" i="12"/>
  <c r="V15" i="12" s="1"/>
  <c r="G18" i="12"/>
  <c r="M18" i="12" s="1"/>
  <c r="I18" i="12"/>
  <c r="K18" i="12"/>
  <c r="K15" i="12" s="1"/>
  <c r="O18" i="12"/>
  <c r="Q18" i="12"/>
  <c r="V18" i="12"/>
  <c r="G20" i="12"/>
  <c r="I20" i="12"/>
  <c r="I19" i="12" s="1"/>
  <c r="K20" i="12"/>
  <c r="M20" i="12"/>
  <c r="O20" i="12"/>
  <c r="O19" i="12" s="1"/>
  <c r="Q20" i="12"/>
  <c r="V20" i="12"/>
  <c r="V19" i="12" s="1"/>
  <c r="G27" i="12"/>
  <c r="I27" i="12"/>
  <c r="K27" i="12"/>
  <c r="K19" i="12" s="1"/>
  <c r="M27" i="12"/>
  <c r="O27" i="12"/>
  <c r="Q27" i="12"/>
  <c r="Q19" i="12" s="1"/>
  <c r="V27" i="12"/>
  <c r="G29" i="12"/>
  <c r="G19" i="12" s="1"/>
  <c r="I29" i="12"/>
  <c r="K29" i="12"/>
  <c r="O29" i="12"/>
  <c r="Q29" i="12"/>
  <c r="V29" i="12"/>
  <c r="G31" i="12"/>
  <c r="I31" i="12"/>
  <c r="K31" i="12"/>
  <c r="M31" i="12"/>
  <c r="O31" i="12"/>
  <c r="Q31" i="12"/>
  <c r="V31" i="12"/>
  <c r="G37" i="12"/>
  <c r="K37" i="12"/>
  <c r="Q37" i="12"/>
  <c r="G38" i="12"/>
  <c r="I38" i="12"/>
  <c r="I37" i="12" s="1"/>
  <c r="K38" i="12"/>
  <c r="M38" i="12"/>
  <c r="M37" i="12" s="1"/>
  <c r="O38" i="12"/>
  <c r="O37" i="12" s="1"/>
  <c r="Q38" i="12"/>
  <c r="V38" i="12"/>
  <c r="V37" i="12" s="1"/>
  <c r="G40" i="12"/>
  <c r="K40" i="12"/>
  <c r="O40" i="12"/>
  <c r="G41" i="12"/>
  <c r="I41" i="12"/>
  <c r="I40" i="12" s="1"/>
  <c r="K41" i="12"/>
  <c r="M41" i="12"/>
  <c r="M40" i="12" s="1"/>
  <c r="O41" i="12"/>
  <c r="Q41" i="12"/>
  <c r="Q40" i="12" s="1"/>
  <c r="V41" i="12"/>
  <c r="V40" i="12" s="1"/>
  <c r="I42" i="12"/>
  <c r="K42" i="12"/>
  <c r="G43" i="12"/>
  <c r="I43" i="12"/>
  <c r="K43" i="12"/>
  <c r="M43" i="12"/>
  <c r="O43" i="12"/>
  <c r="Q43" i="12"/>
  <c r="Q42" i="12" s="1"/>
  <c r="V43" i="12"/>
  <c r="G44" i="12"/>
  <c r="G42" i="12" s="1"/>
  <c r="I44" i="12"/>
  <c r="K44" i="12"/>
  <c r="O44" i="12"/>
  <c r="O42" i="12" s="1"/>
  <c r="Q44" i="12"/>
  <c r="V44" i="12"/>
  <c r="V42" i="12" s="1"/>
  <c r="Q45" i="12"/>
  <c r="G46" i="12"/>
  <c r="G45" i="12" s="1"/>
  <c r="I46" i="12"/>
  <c r="K46" i="12"/>
  <c r="K45" i="12" s="1"/>
  <c r="O46" i="12"/>
  <c r="Q46" i="12"/>
  <c r="V46" i="12"/>
  <c r="V45" i="12" s="1"/>
  <c r="G47" i="12"/>
  <c r="I47" i="12"/>
  <c r="I45" i="12" s="1"/>
  <c r="K47" i="12"/>
  <c r="M47" i="12"/>
  <c r="O47" i="12"/>
  <c r="Q47" i="12"/>
  <c r="V47" i="12"/>
  <c r="G50" i="12"/>
  <c r="M50" i="12" s="1"/>
  <c r="I50" i="12"/>
  <c r="K50" i="12"/>
  <c r="O50" i="12"/>
  <c r="O45" i="12" s="1"/>
  <c r="Q50" i="12"/>
  <c r="V50" i="12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7" i="12"/>
  <c r="K57" i="12"/>
  <c r="O57" i="12"/>
  <c r="V57" i="12"/>
  <c r="G58" i="12"/>
  <c r="M58" i="12" s="1"/>
  <c r="M57" i="12" s="1"/>
  <c r="I58" i="12"/>
  <c r="I57" i="12" s="1"/>
  <c r="K58" i="12"/>
  <c r="O58" i="12"/>
  <c r="Q58" i="12"/>
  <c r="Q57" i="12" s="1"/>
  <c r="V58" i="12"/>
  <c r="V59" i="12"/>
  <c r="G60" i="12"/>
  <c r="I60" i="12"/>
  <c r="I59" i="12" s="1"/>
  <c r="K60" i="12"/>
  <c r="M60" i="12"/>
  <c r="O60" i="12"/>
  <c r="Q60" i="12"/>
  <c r="V60" i="12"/>
  <c r="G61" i="12"/>
  <c r="G59" i="12" s="1"/>
  <c r="I61" i="12"/>
  <c r="K61" i="12"/>
  <c r="K59" i="12" s="1"/>
  <c r="O61" i="12"/>
  <c r="O59" i="12" s="1"/>
  <c r="Q61" i="12"/>
  <c r="V61" i="12"/>
  <c r="G62" i="12"/>
  <c r="I62" i="12"/>
  <c r="K62" i="12"/>
  <c r="M62" i="12"/>
  <c r="O62" i="12"/>
  <c r="Q62" i="12"/>
  <c r="Q59" i="12" s="1"/>
  <c r="V62" i="12"/>
  <c r="G63" i="12"/>
  <c r="M63" i="12" s="1"/>
  <c r="I63" i="12"/>
  <c r="K63" i="12"/>
  <c r="O63" i="12"/>
  <c r="Q63" i="12"/>
  <c r="V63" i="12"/>
  <c r="G64" i="12"/>
  <c r="I64" i="12"/>
  <c r="K64" i="12"/>
  <c r="M64" i="12"/>
  <c r="O64" i="12"/>
  <c r="Q64" i="12"/>
  <c r="V64" i="12"/>
  <c r="G66" i="12"/>
  <c r="I66" i="12"/>
  <c r="I65" i="12" s="1"/>
  <c r="K66" i="12"/>
  <c r="M66" i="12"/>
  <c r="O66" i="12"/>
  <c r="Q66" i="12"/>
  <c r="Q65" i="12" s="1"/>
  <c r="V66" i="12"/>
  <c r="G69" i="12"/>
  <c r="G65" i="12" s="1"/>
  <c r="I69" i="12"/>
  <c r="K69" i="12"/>
  <c r="K65" i="12" s="1"/>
  <c r="O69" i="12"/>
  <c r="Q69" i="12"/>
  <c r="V69" i="12"/>
  <c r="V65" i="12" s="1"/>
  <c r="G71" i="12"/>
  <c r="I71" i="12"/>
  <c r="K71" i="12"/>
  <c r="M71" i="12"/>
  <c r="O71" i="12"/>
  <c r="Q71" i="12"/>
  <c r="V71" i="12"/>
  <c r="G73" i="12"/>
  <c r="M73" i="12" s="1"/>
  <c r="I73" i="12"/>
  <c r="K73" i="12"/>
  <c r="O73" i="12"/>
  <c r="Q73" i="12"/>
  <c r="V73" i="12"/>
  <c r="G75" i="12"/>
  <c r="I75" i="12"/>
  <c r="K75" i="12"/>
  <c r="M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O65" i="12" s="1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K87" i="12"/>
  <c r="G88" i="12"/>
  <c r="I88" i="12"/>
  <c r="I87" i="12" s="1"/>
  <c r="K88" i="12"/>
  <c r="M88" i="12"/>
  <c r="O88" i="12"/>
  <c r="Q88" i="12"/>
  <c r="Q87" i="12" s="1"/>
  <c r="V88" i="12"/>
  <c r="G90" i="12"/>
  <c r="G87" i="12" s="1"/>
  <c r="I90" i="12"/>
  <c r="K90" i="12"/>
  <c r="O90" i="12"/>
  <c r="O87" i="12" s="1"/>
  <c r="Q90" i="12"/>
  <c r="V90" i="12"/>
  <c r="V87" i="12" s="1"/>
  <c r="G91" i="12"/>
  <c r="I91" i="12"/>
  <c r="K91" i="12"/>
  <c r="M91" i="12"/>
  <c r="O91" i="12"/>
  <c r="Q91" i="12"/>
  <c r="V91" i="12"/>
  <c r="G93" i="12"/>
  <c r="I93" i="12"/>
  <c r="I92" i="12" s="1"/>
  <c r="K93" i="12"/>
  <c r="M93" i="12"/>
  <c r="O93" i="12"/>
  <c r="Q93" i="12"/>
  <c r="Q92" i="12" s="1"/>
  <c r="V93" i="12"/>
  <c r="G94" i="12"/>
  <c r="G92" i="12" s="1"/>
  <c r="I94" i="12"/>
  <c r="K94" i="12"/>
  <c r="K92" i="12" s="1"/>
  <c r="O94" i="12"/>
  <c r="O92" i="12" s="1"/>
  <c r="Q94" i="12"/>
  <c r="V94" i="12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7" i="12"/>
  <c r="I97" i="12"/>
  <c r="K97" i="12"/>
  <c r="M97" i="12"/>
  <c r="O97" i="12"/>
  <c r="Q97" i="12"/>
  <c r="V97" i="12"/>
  <c r="G98" i="12"/>
  <c r="M98" i="12" s="1"/>
  <c r="I98" i="12"/>
  <c r="K98" i="12"/>
  <c r="O98" i="12"/>
  <c r="Q98" i="12"/>
  <c r="V98" i="12"/>
  <c r="G99" i="12"/>
  <c r="I99" i="12"/>
  <c r="K99" i="12"/>
  <c r="M99" i="12"/>
  <c r="O99" i="12"/>
  <c r="Q99" i="12"/>
  <c r="V99" i="12"/>
  <c r="G100" i="12"/>
  <c r="M100" i="12" s="1"/>
  <c r="I100" i="12"/>
  <c r="K100" i="12"/>
  <c r="O100" i="12"/>
  <c r="Q100" i="12"/>
  <c r="V100" i="12"/>
  <c r="V92" i="12" s="1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Q109" i="12"/>
  <c r="V109" i="12"/>
  <c r="G110" i="12"/>
  <c r="I110" i="12"/>
  <c r="K110" i="12"/>
  <c r="M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I112" i="12"/>
  <c r="K112" i="12"/>
  <c r="M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I114" i="12"/>
  <c r="K114" i="12"/>
  <c r="M114" i="12"/>
  <c r="O114" i="12"/>
  <c r="Q114" i="12"/>
  <c r="V114" i="12"/>
  <c r="G116" i="12"/>
  <c r="I116" i="12"/>
  <c r="I115" i="12" s="1"/>
  <c r="K116" i="12"/>
  <c r="M116" i="12"/>
  <c r="O116" i="12"/>
  <c r="Q116" i="12"/>
  <c r="Q115" i="12" s="1"/>
  <c r="V116" i="12"/>
  <c r="G117" i="12"/>
  <c r="G115" i="12" s="1"/>
  <c r="I117" i="12"/>
  <c r="K117" i="12"/>
  <c r="K115" i="12" s="1"/>
  <c r="O117" i="12"/>
  <c r="Q117" i="12"/>
  <c r="V117" i="12"/>
  <c r="V115" i="12" s="1"/>
  <c r="G118" i="12"/>
  <c r="I118" i="12"/>
  <c r="K118" i="12"/>
  <c r="M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I120" i="12"/>
  <c r="K120" i="12"/>
  <c r="M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I122" i="12"/>
  <c r="K122" i="12"/>
  <c r="M122" i="12"/>
  <c r="O122" i="12"/>
  <c r="Q122" i="12"/>
  <c r="V122" i="12"/>
  <c r="G123" i="12"/>
  <c r="M123" i="12" s="1"/>
  <c r="I123" i="12"/>
  <c r="K123" i="12"/>
  <c r="O123" i="12"/>
  <c r="O115" i="12" s="1"/>
  <c r="Q123" i="12"/>
  <c r="V123" i="12"/>
  <c r="G124" i="12"/>
  <c r="I124" i="12"/>
  <c r="K124" i="12"/>
  <c r="M124" i="12"/>
  <c r="O124" i="12"/>
  <c r="Q124" i="12"/>
  <c r="V124" i="12"/>
  <c r="V125" i="12"/>
  <c r="G126" i="12"/>
  <c r="I126" i="12"/>
  <c r="I125" i="12" s="1"/>
  <c r="K126" i="12"/>
  <c r="M126" i="12"/>
  <c r="O126" i="12"/>
  <c r="Q126" i="12"/>
  <c r="Q125" i="12" s="1"/>
  <c r="V126" i="12"/>
  <c r="G128" i="12"/>
  <c r="G125" i="12" s="1"/>
  <c r="I128" i="12"/>
  <c r="K128" i="12"/>
  <c r="K125" i="12" s="1"/>
  <c r="O128" i="12"/>
  <c r="O125" i="12" s="1"/>
  <c r="Q128" i="12"/>
  <c r="V128" i="12"/>
  <c r="I129" i="12"/>
  <c r="G130" i="12"/>
  <c r="M130" i="12" s="1"/>
  <c r="I130" i="12"/>
  <c r="K130" i="12"/>
  <c r="K129" i="12" s="1"/>
  <c r="O130" i="12"/>
  <c r="O129" i="12" s="1"/>
  <c r="Q130" i="12"/>
  <c r="V130" i="12"/>
  <c r="V129" i="12" s="1"/>
  <c r="G131" i="12"/>
  <c r="I131" i="12"/>
  <c r="K131" i="12"/>
  <c r="M131" i="12"/>
  <c r="O131" i="12"/>
  <c r="Q131" i="12"/>
  <c r="Q129" i="12" s="1"/>
  <c r="V131" i="12"/>
  <c r="G132" i="12"/>
  <c r="G129" i="12" s="1"/>
  <c r="I132" i="12"/>
  <c r="K132" i="12"/>
  <c r="O132" i="12"/>
  <c r="Q132" i="12"/>
  <c r="V132" i="12"/>
  <c r="Q133" i="12"/>
  <c r="G134" i="12"/>
  <c r="G133" i="12" s="1"/>
  <c r="I134" i="12"/>
  <c r="K134" i="12"/>
  <c r="K133" i="12" s="1"/>
  <c r="O134" i="12"/>
  <c r="Q134" i="12"/>
  <c r="V134" i="12"/>
  <c r="V133" i="12" s="1"/>
  <c r="G135" i="12"/>
  <c r="I135" i="12"/>
  <c r="I133" i="12" s="1"/>
  <c r="K135" i="12"/>
  <c r="M135" i="12"/>
  <c r="O135" i="12"/>
  <c r="Q135" i="12"/>
  <c r="V135" i="12"/>
  <c r="G136" i="12"/>
  <c r="M136" i="12" s="1"/>
  <c r="I136" i="12"/>
  <c r="K136" i="12"/>
  <c r="O136" i="12"/>
  <c r="O133" i="12" s="1"/>
  <c r="Q136" i="12"/>
  <c r="V136" i="12"/>
  <c r="G137" i="12"/>
  <c r="I137" i="12"/>
  <c r="K137" i="12"/>
  <c r="M137" i="12"/>
  <c r="O137" i="12"/>
  <c r="Q137" i="12"/>
  <c r="V137" i="12"/>
  <c r="G139" i="12"/>
  <c r="I139" i="12"/>
  <c r="I138" i="12" s="1"/>
  <c r="K139" i="12"/>
  <c r="M139" i="12"/>
  <c r="O139" i="12"/>
  <c r="Q139" i="12"/>
  <c r="Q138" i="12" s="1"/>
  <c r="V139" i="12"/>
  <c r="G140" i="12"/>
  <c r="G138" i="12" s="1"/>
  <c r="I140" i="12"/>
  <c r="K140" i="12"/>
  <c r="O140" i="12"/>
  <c r="O138" i="12" s="1"/>
  <c r="Q140" i="12"/>
  <c r="V140" i="12"/>
  <c r="V138" i="12" s="1"/>
  <c r="G142" i="12"/>
  <c r="I142" i="12"/>
  <c r="K142" i="12"/>
  <c r="M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I144" i="12"/>
  <c r="K144" i="12"/>
  <c r="M144" i="12"/>
  <c r="O144" i="12"/>
  <c r="Q144" i="12"/>
  <c r="V144" i="12"/>
  <c r="G145" i="12"/>
  <c r="M145" i="12" s="1"/>
  <c r="I145" i="12"/>
  <c r="K145" i="12"/>
  <c r="K138" i="12" s="1"/>
  <c r="O145" i="12"/>
  <c r="Q145" i="12"/>
  <c r="V145" i="12"/>
  <c r="G146" i="12"/>
  <c r="I146" i="12"/>
  <c r="K146" i="12"/>
  <c r="M146" i="12"/>
  <c r="O146" i="12"/>
  <c r="Q146" i="12"/>
  <c r="V146" i="12"/>
  <c r="G159" i="12"/>
  <c r="M159" i="12" s="1"/>
  <c r="I159" i="12"/>
  <c r="K159" i="12"/>
  <c r="O159" i="12"/>
  <c r="Q159" i="12"/>
  <c r="V159" i="12"/>
  <c r="G160" i="12"/>
  <c r="I160" i="12"/>
  <c r="K160" i="12"/>
  <c r="M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I162" i="12"/>
  <c r="K162" i="12"/>
  <c r="M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I164" i="12"/>
  <c r="K164" i="12"/>
  <c r="M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I166" i="12"/>
  <c r="K166" i="12"/>
  <c r="M166" i="12"/>
  <c r="O166" i="12"/>
  <c r="Q166" i="12"/>
  <c r="V166" i="12"/>
  <c r="K167" i="12"/>
  <c r="G168" i="12"/>
  <c r="I168" i="12"/>
  <c r="I167" i="12" s="1"/>
  <c r="K168" i="12"/>
  <c r="M168" i="12"/>
  <c r="O168" i="12"/>
  <c r="Q168" i="12"/>
  <c r="Q167" i="12" s="1"/>
  <c r="V168" i="12"/>
  <c r="G170" i="12"/>
  <c r="G167" i="12" s="1"/>
  <c r="I170" i="12"/>
  <c r="K170" i="12"/>
  <c r="O170" i="12"/>
  <c r="O167" i="12" s="1"/>
  <c r="Q170" i="12"/>
  <c r="V170" i="12"/>
  <c r="V167" i="12" s="1"/>
  <c r="G171" i="12"/>
  <c r="I171" i="12"/>
  <c r="K171" i="12"/>
  <c r="M171" i="12"/>
  <c r="O171" i="12"/>
  <c r="Q171" i="12"/>
  <c r="V171" i="12"/>
  <c r="G173" i="12"/>
  <c r="I173" i="12"/>
  <c r="I172" i="12" s="1"/>
  <c r="K173" i="12"/>
  <c r="M173" i="12"/>
  <c r="O173" i="12"/>
  <c r="Q173" i="12"/>
  <c r="Q172" i="12" s="1"/>
  <c r="V173" i="12"/>
  <c r="G175" i="12"/>
  <c r="G172" i="12" s="1"/>
  <c r="I175" i="12"/>
  <c r="K175" i="12"/>
  <c r="K172" i="12" s="1"/>
  <c r="O175" i="12"/>
  <c r="O172" i="12" s="1"/>
  <c r="Q175" i="12"/>
  <c r="V175" i="12"/>
  <c r="G176" i="12"/>
  <c r="I176" i="12"/>
  <c r="K176" i="12"/>
  <c r="M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I178" i="12"/>
  <c r="K178" i="12"/>
  <c r="M178" i="12"/>
  <c r="O178" i="12"/>
  <c r="Q178" i="12"/>
  <c r="V178" i="12"/>
  <c r="G179" i="12"/>
  <c r="M179" i="12" s="1"/>
  <c r="I179" i="12"/>
  <c r="K179" i="12"/>
  <c r="O179" i="12"/>
  <c r="Q179" i="12"/>
  <c r="V179" i="12"/>
  <c r="V172" i="12" s="1"/>
  <c r="G183" i="12"/>
  <c r="I183" i="12"/>
  <c r="K183" i="12"/>
  <c r="M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G186" i="12"/>
  <c r="M186" i="12" s="1"/>
  <c r="M185" i="12" s="1"/>
  <c r="I186" i="12"/>
  <c r="I185" i="12" s="1"/>
  <c r="K186" i="12"/>
  <c r="K185" i="12" s="1"/>
  <c r="O186" i="12"/>
  <c r="O185" i="12" s="1"/>
  <c r="Q186" i="12"/>
  <c r="V186" i="12"/>
  <c r="V185" i="12" s="1"/>
  <c r="G188" i="12"/>
  <c r="I188" i="12"/>
  <c r="K188" i="12"/>
  <c r="M188" i="12"/>
  <c r="O188" i="12"/>
  <c r="Q188" i="12"/>
  <c r="Q185" i="12" s="1"/>
  <c r="V188" i="12"/>
  <c r="G191" i="12"/>
  <c r="I191" i="12"/>
  <c r="K191" i="12"/>
  <c r="M191" i="12"/>
  <c r="O191" i="12"/>
  <c r="Q191" i="12"/>
  <c r="V191" i="12"/>
  <c r="O193" i="12"/>
  <c r="G194" i="12"/>
  <c r="M194" i="12" s="1"/>
  <c r="I194" i="12"/>
  <c r="I193" i="12" s="1"/>
  <c r="K194" i="12"/>
  <c r="K193" i="12" s="1"/>
  <c r="O194" i="12"/>
  <c r="Q194" i="12"/>
  <c r="Q193" i="12" s="1"/>
  <c r="V194" i="12"/>
  <c r="V193" i="12" s="1"/>
  <c r="G207" i="12"/>
  <c r="I207" i="12"/>
  <c r="K207" i="12"/>
  <c r="M207" i="12"/>
  <c r="O207" i="12"/>
  <c r="Q207" i="12"/>
  <c r="V207" i="12"/>
  <c r="G208" i="12"/>
  <c r="G193" i="12" s="1"/>
  <c r="I208" i="12"/>
  <c r="K208" i="12"/>
  <c r="M208" i="12"/>
  <c r="O208" i="12"/>
  <c r="Q208" i="12"/>
  <c r="V208" i="12"/>
  <c r="G211" i="12"/>
  <c r="M211" i="12" s="1"/>
  <c r="I211" i="12"/>
  <c r="K211" i="12"/>
  <c r="O211" i="12"/>
  <c r="Q211" i="12"/>
  <c r="V211" i="12"/>
  <c r="G218" i="12"/>
  <c r="I218" i="12"/>
  <c r="K218" i="12"/>
  <c r="K217" i="12" s="1"/>
  <c r="M218" i="12"/>
  <c r="O218" i="12"/>
  <c r="Q218" i="12"/>
  <c r="V218" i="12"/>
  <c r="V217" i="12" s="1"/>
  <c r="G219" i="12"/>
  <c r="I219" i="12"/>
  <c r="K219" i="12"/>
  <c r="M219" i="12"/>
  <c r="O219" i="12"/>
  <c r="O217" i="12" s="1"/>
  <c r="Q219" i="12"/>
  <c r="V219" i="12"/>
  <c r="G220" i="12"/>
  <c r="G217" i="12" s="1"/>
  <c r="I220" i="12"/>
  <c r="K220" i="12"/>
  <c r="M220" i="12"/>
  <c r="O220" i="12"/>
  <c r="Q220" i="12"/>
  <c r="V220" i="12"/>
  <c r="G221" i="12"/>
  <c r="M221" i="12" s="1"/>
  <c r="I221" i="12"/>
  <c r="K221" i="12"/>
  <c r="O221" i="12"/>
  <c r="Q221" i="12"/>
  <c r="Q217" i="12" s="1"/>
  <c r="V221" i="12"/>
  <c r="G222" i="12"/>
  <c r="I222" i="12"/>
  <c r="K222" i="12"/>
  <c r="M222" i="12"/>
  <c r="O222" i="12"/>
  <c r="Q222" i="12"/>
  <c r="V222" i="12"/>
  <c r="G223" i="12"/>
  <c r="I223" i="12"/>
  <c r="K223" i="12"/>
  <c r="M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I217" i="12" s="1"/>
  <c r="K225" i="12"/>
  <c r="O225" i="12"/>
  <c r="Q225" i="12"/>
  <c r="V225" i="12"/>
  <c r="G226" i="12"/>
  <c r="I226" i="12"/>
  <c r="K226" i="12"/>
  <c r="M226" i="12"/>
  <c r="O226" i="12"/>
  <c r="Q226" i="12"/>
  <c r="V226" i="12"/>
  <c r="G227" i="12"/>
  <c r="I227" i="12"/>
  <c r="K227" i="12"/>
  <c r="M227" i="12"/>
  <c r="O227" i="12"/>
  <c r="Q227" i="12"/>
  <c r="V227" i="12"/>
  <c r="G228" i="12"/>
  <c r="I228" i="12"/>
  <c r="K228" i="12"/>
  <c r="M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I230" i="12"/>
  <c r="K230" i="12"/>
  <c r="M230" i="12"/>
  <c r="O230" i="12"/>
  <c r="Q230" i="12"/>
  <c r="V230" i="12"/>
  <c r="G231" i="12"/>
  <c r="I231" i="12"/>
  <c r="K231" i="12"/>
  <c r="M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I234" i="12"/>
  <c r="K234" i="12"/>
  <c r="M234" i="12"/>
  <c r="O234" i="12"/>
  <c r="Q234" i="12"/>
  <c r="V234" i="12"/>
  <c r="G235" i="12"/>
  <c r="I235" i="12"/>
  <c r="K235" i="12"/>
  <c r="M235" i="12"/>
  <c r="O235" i="12"/>
  <c r="Q235" i="12"/>
  <c r="V235" i="12"/>
  <c r="G236" i="12"/>
  <c r="I236" i="12"/>
  <c r="K236" i="12"/>
  <c r="M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I238" i="12"/>
  <c r="K238" i="12"/>
  <c r="M238" i="12"/>
  <c r="O238" i="12"/>
  <c r="Q238" i="12"/>
  <c r="V238" i="12"/>
  <c r="G239" i="12"/>
  <c r="I239" i="12"/>
  <c r="K239" i="12"/>
  <c r="M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I242" i="12"/>
  <c r="K242" i="12"/>
  <c r="M242" i="12"/>
  <c r="O242" i="12"/>
  <c r="Q242" i="12"/>
  <c r="V242" i="12"/>
  <c r="G243" i="12"/>
  <c r="I243" i="12"/>
  <c r="K243" i="12"/>
  <c r="M243" i="12"/>
  <c r="O243" i="12"/>
  <c r="Q243" i="12"/>
  <c r="V243" i="12"/>
  <c r="G244" i="12"/>
  <c r="I244" i="12"/>
  <c r="K244" i="12"/>
  <c r="M244" i="12"/>
  <c r="O244" i="12"/>
  <c r="Q244" i="12"/>
  <c r="V244" i="12"/>
  <c r="G245" i="12"/>
  <c r="M245" i="12" s="1"/>
  <c r="I245" i="12"/>
  <c r="K245" i="12"/>
  <c r="O245" i="12"/>
  <c r="Q245" i="12"/>
  <c r="V245" i="12"/>
  <c r="G246" i="12"/>
  <c r="I246" i="12"/>
  <c r="K246" i="12"/>
  <c r="M246" i="12"/>
  <c r="O246" i="12"/>
  <c r="Q246" i="12"/>
  <c r="V246" i="12"/>
  <c r="G247" i="12"/>
  <c r="I247" i="12"/>
  <c r="K247" i="12"/>
  <c r="M247" i="12"/>
  <c r="O247" i="12"/>
  <c r="Q247" i="12"/>
  <c r="V247" i="12"/>
  <c r="G248" i="12"/>
  <c r="M248" i="12" s="1"/>
  <c r="I248" i="12"/>
  <c r="K248" i="12"/>
  <c r="O248" i="12"/>
  <c r="Q248" i="12"/>
  <c r="V248" i="12"/>
  <c r="G249" i="12"/>
  <c r="M249" i="12" s="1"/>
  <c r="I249" i="12"/>
  <c r="K249" i="12"/>
  <c r="O249" i="12"/>
  <c r="Q249" i="12"/>
  <c r="V249" i="12"/>
  <c r="G250" i="12"/>
  <c r="I250" i="12"/>
  <c r="K250" i="12"/>
  <c r="M250" i="12"/>
  <c r="O250" i="12"/>
  <c r="Q250" i="12"/>
  <c r="V250" i="12"/>
  <c r="G251" i="12"/>
  <c r="I251" i="12"/>
  <c r="K251" i="12"/>
  <c r="M251" i="12"/>
  <c r="O251" i="12"/>
  <c r="Q251" i="12"/>
  <c r="V251" i="12"/>
  <c r="G252" i="12"/>
  <c r="M252" i="12" s="1"/>
  <c r="I252" i="12"/>
  <c r="K252" i="12"/>
  <c r="O252" i="12"/>
  <c r="Q252" i="12"/>
  <c r="V252" i="12"/>
  <c r="G253" i="12"/>
  <c r="M253" i="12" s="1"/>
  <c r="I253" i="12"/>
  <c r="K253" i="12"/>
  <c r="O253" i="12"/>
  <c r="Q253" i="12"/>
  <c r="V253" i="12"/>
  <c r="G254" i="12"/>
  <c r="I254" i="12"/>
  <c r="K254" i="12"/>
  <c r="M254" i="12"/>
  <c r="O254" i="12"/>
  <c r="Q254" i="12"/>
  <c r="V254" i="12"/>
  <c r="G255" i="12"/>
  <c r="I255" i="12"/>
  <c r="K255" i="12"/>
  <c r="M255" i="12"/>
  <c r="O255" i="12"/>
  <c r="Q255" i="12"/>
  <c r="V255" i="12"/>
  <c r="G256" i="12"/>
  <c r="G257" i="12"/>
  <c r="M257" i="12" s="1"/>
  <c r="I257" i="12"/>
  <c r="I256" i="12" s="1"/>
  <c r="K257" i="12"/>
  <c r="K256" i="12" s="1"/>
  <c r="O257" i="12"/>
  <c r="Q257" i="12"/>
  <c r="Q256" i="12" s="1"/>
  <c r="V257" i="12"/>
  <c r="V256" i="12" s="1"/>
  <c r="G258" i="12"/>
  <c r="I258" i="12"/>
  <c r="K258" i="12"/>
  <c r="M258" i="12"/>
  <c r="O258" i="12"/>
  <c r="Q258" i="12"/>
  <c r="V258" i="12"/>
  <c r="G259" i="12"/>
  <c r="I259" i="12"/>
  <c r="K259" i="12"/>
  <c r="M259" i="12"/>
  <c r="O259" i="12"/>
  <c r="Q259" i="12"/>
  <c r="V259" i="12"/>
  <c r="G260" i="12"/>
  <c r="M260" i="12" s="1"/>
  <c r="I260" i="12"/>
  <c r="K260" i="12"/>
  <c r="O260" i="12"/>
  <c r="O256" i="12" s="1"/>
  <c r="Q260" i="12"/>
  <c r="V260" i="12"/>
  <c r="G262" i="12"/>
  <c r="I262" i="12"/>
  <c r="K262" i="12"/>
  <c r="K261" i="12" s="1"/>
  <c r="M262" i="12"/>
  <c r="O262" i="12"/>
  <c r="Q262" i="12"/>
  <c r="V262" i="12"/>
  <c r="V261" i="12" s="1"/>
  <c r="G263" i="12"/>
  <c r="G261" i="12" s="1"/>
  <c r="I263" i="12"/>
  <c r="K263" i="12"/>
  <c r="M263" i="12"/>
  <c r="O263" i="12"/>
  <c r="Q263" i="12"/>
  <c r="V263" i="12"/>
  <c r="G268" i="12"/>
  <c r="M268" i="12" s="1"/>
  <c r="I268" i="12"/>
  <c r="K268" i="12"/>
  <c r="O268" i="12"/>
  <c r="O261" i="12" s="1"/>
  <c r="Q268" i="12"/>
  <c r="V268" i="12"/>
  <c r="G269" i="12"/>
  <c r="M269" i="12" s="1"/>
  <c r="I269" i="12"/>
  <c r="I261" i="12" s="1"/>
  <c r="K269" i="12"/>
  <c r="O269" i="12"/>
  <c r="Q269" i="12"/>
  <c r="V269" i="12"/>
  <c r="G271" i="12"/>
  <c r="I271" i="12"/>
  <c r="K271" i="12"/>
  <c r="M271" i="12"/>
  <c r="O271" i="12"/>
  <c r="Q271" i="12"/>
  <c r="V271" i="12"/>
  <c r="G272" i="12"/>
  <c r="I272" i="12"/>
  <c r="K272" i="12"/>
  <c r="M272" i="12"/>
  <c r="O272" i="12"/>
  <c r="Q272" i="12"/>
  <c r="V272" i="12"/>
  <c r="G273" i="12"/>
  <c r="M273" i="12" s="1"/>
  <c r="I273" i="12"/>
  <c r="K273" i="12"/>
  <c r="O273" i="12"/>
  <c r="Q273" i="12"/>
  <c r="V273" i="12"/>
  <c r="G274" i="12"/>
  <c r="M274" i="12" s="1"/>
  <c r="I274" i="12"/>
  <c r="K274" i="12"/>
  <c r="O274" i="12"/>
  <c r="Q274" i="12"/>
  <c r="Q261" i="12" s="1"/>
  <c r="V274" i="12"/>
  <c r="AF276" i="12"/>
  <c r="G42" i="1" s="1"/>
  <c r="I20" i="1"/>
  <c r="I19" i="1"/>
  <c r="I18" i="1"/>
  <c r="I17" i="1"/>
  <c r="H55" i="1"/>
  <c r="I54" i="1"/>
  <c r="I53" i="1"/>
  <c r="I52" i="1"/>
  <c r="I51" i="1"/>
  <c r="I50" i="1"/>
  <c r="I49" i="1"/>
  <c r="I48" i="1"/>
  <c r="I47" i="1"/>
  <c r="I46" i="1"/>
  <c r="I45" i="1"/>
  <c r="I44" i="1"/>
  <c r="I43" i="1"/>
  <c r="J28" i="1"/>
  <c r="J26" i="1"/>
  <c r="G38" i="1"/>
  <c r="F38" i="1"/>
  <c r="J23" i="1"/>
  <c r="J24" i="1"/>
  <c r="J25" i="1"/>
  <c r="J27" i="1"/>
  <c r="E24" i="1"/>
  <c r="G24" i="1"/>
  <c r="E26" i="1"/>
  <c r="G26" i="1"/>
  <c r="AE276" i="12" l="1"/>
  <c r="F42" i="1" s="1"/>
  <c r="I42" i="1" s="1"/>
  <c r="G8" i="12"/>
  <c r="I62" i="1" s="1"/>
  <c r="I16" i="1" s="1"/>
  <c r="I21" i="1" s="1"/>
  <c r="G39" i="1"/>
  <c r="G55" i="1" s="1"/>
  <c r="G25" i="1" s="1"/>
  <c r="G41" i="1"/>
  <c r="M8" i="18"/>
  <c r="M43" i="17"/>
  <c r="M42" i="17" s="1"/>
  <c r="G40" i="17"/>
  <c r="M47" i="17"/>
  <c r="M46" i="17" s="1"/>
  <c r="M39" i="17"/>
  <c r="M38" i="17" s="1"/>
  <c r="M89" i="16"/>
  <c r="M52" i="16"/>
  <c r="M198" i="16"/>
  <c r="M242" i="16"/>
  <c r="M137" i="16"/>
  <c r="M113" i="16"/>
  <c r="M62" i="16"/>
  <c r="M12" i="16"/>
  <c r="G237" i="16"/>
  <c r="G52" i="16"/>
  <c r="G32" i="16"/>
  <c r="G198" i="16"/>
  <c r="G113" i="16"/>
  <c r="G62" i="16"/>
  <c r="G12" i="16"/>
  <c r="M175" i="16"/>
  <c r="M174" i="16" s="1"/>
  <c r="G89" i="16"/>
  <c r="M57" i="16"/>
  <c r="M56" i="16" s="1"/>
  <c r="M110" i="16"/>
  <c r="M107" i="16" s="1"/>
  <c r="M50" i="16"/>
  <c r="M49" i="16" s="1"/>
  <c r="M38" i="16"/>
  <c r="M37" i="16" s="1"/>
  <c r="G242" i="16"/>
  <c r="G137" i="16"/>
  <c r="M104" i="16"/>
  <c r="M103" i="16" s="1"/>
  <c r="M12" i="15"/>
  <c r="M80" i="15"/>
  <c r="M90" i="15"/>
  <c r="M74" i="15"/>
  <c r="M73" i="15" s="1"/>
  <c r="M64" i="15"/>
  <c r="M63" i="15" s="1"/>
  <c r="M51" i="15"/>
  <c r="M50" i="15" s="1"/>
  <c r="M39" i="15"/>
  <c r="M38" i="15" s="1"/>
  <c r="G36" i="15"/>
  <c r="G80" i="15"/>
  <c r="G197" i="15"/>
  <c r="G90" i="15"/>
  <c r="AE212" i="15"/>
  <c r="G52" i="15"/>
  <c r="M155" i="15"/>
  <c r="M153" i="15" s="1"/>
  <c r="M108" i="15"/>
  <c r="M105" i="15" s="1"/>
  <c r="M155" i="14"/>
  <c r="M81" i="14"/>
  <c r="M91" i="14"/>
  <c r="M112" i="14"/>
  <c r="AE214" i="14"/>
  <c r="G32" i="14"/>
  <c r="G81" i="14"/>
  <c r="G12" i="14"/>
  <c r="M93" i="14"/>
  <c r="M59" i="14"/>
  <c r="M57" i="14" s="1"/>
  <c r="M102" i="14"/>
  <c r="M101" i="14" s="1"/>
  <c r="M69" i="14"/>
  <c r="M68" i="14" s="1"/>
  <c r="M51" i="14"/>
  <c r="M50" i="14" s="1"/>
  <c r="M38" i="14"/>
  <c r="M37" i="14" s="1"/>
  <c r="M201" i="14"/>
  <c r="M199" i="14" s="1"/>
  <c r="M146" i="14"/>
  <c r="M131" i="14" s="1"/>
  <c r="M199" i="13"/>
  <c r="M288" i="13"/>
  <c r="M230" i="13"/>
  <c r="M332" i="13"/>
  <c r="M327" i="13"/>
  <c r="M144" i="13"/>
  <c r="M254" i="13"/>
  <c r="M244" i="13"/>
  <c r="M112" i="13"/>
  <c r="G327" i="13"/>
  <c r="G144" i="13"/>
  <c r="G288" i="13"/>
  <c r="G199" i="13"/>
  <c r="G161" i="13"/>
  <c r="G112" i="13"/>
  <c r="G230" i="13"/>
  <c r="M101" i="13"/>
  <c r="M100" i="13" s="1"/>
  <c r="G332" i="13"/>
  <c r="AE347" i="13"/>
  <c r="M169" i="13"/>
  <c r="M167" i="13" s="1"/>
  <c r="G27" i="13"/>
  <c r="M96" i="13"/>
  <c r="M93" i="13" s="1"/>
  <c r="M68" i="13"/>
  <c r="M63" i="13" s="1"/>
  <c r="M256" i="12"/>
  <c r="M87" i="12"/>
  <c r="M261" i="12"/>
  <c r="M138" i="12"/>
  <c r="M129" i="12"/>
  <c r="M15" i="12"/>
  <c r="M217" i="12"/>
  <c r="M193" i="12"/>
  <c r="M170" i="12"/>
  <c r="M167" i="12" s="1"/>
  <c r="M140" i="12"/>
  <c r="M132" i="12"/>
  <c r="M90" i="12"/>
  <c r="M44" i="12"/>
  <c r="M42" i="12" s="1"/>
  <c r="M29" i="12"/>
  <c r="M19" i="12" s="1"/>
  <c r="M134" i="12"/>
  <c r="M133" i="12" s="1"/>
  <c r="M117" i="12"/>
  <c r="M115" i="12" s="1"/>
  <c r="M69" i="12"/>
  <c r="M65" i="12" s="1"/>
  <c r="M46" i="12"/>
  <c r="M45" i="12" s="1"/>
  <c r="M175" i="12"/>
  <c r="M172" i="12" s="1"/>
  <c r="M128" i="12"/>
  <c r="M125" i="12" s="1"/>
  <c r="M94" i="12"/>
  <c r="M92" i="12" s="1"/>
  <c r="M61" i="12"/>
  <c r="M59" i="12" s="1"/>
  <c r="F41" i="1" l="1"/>
  <c r="I41" i="1" s="1"/>
  <c r="F39" i="1"/>
  <c r="I39" i="1" s="1"/>
  <c r="I55" i="1" s="1"/>
  <c r="I95" i="1"/>
  <c r="G276" i="12"/>
  <c r="F55" i="1"/>
  <c r="G23" i="1" s="1"/>
  <c r="A27" i="1" s="1"/>
  <c r="A28" i="1" s="1"/>
  <c r="J94" i="1" l="1"/>
  <c r="J79" i="1"/>
  <c r="J81" i="1"/>
  <c r="J80" i="1"/>
  <c r="J86" i="1"/>
  <c r="J70" i="1"/>
  <c r="J78" i="1"/>
  <c r="J82" i="1"/>
  <c r="J66" i="1"/>
  <c r="J68" i="1"/>
  <c r="J69" i="1"/>
  <c r="J89" i="1"/>
  <c r="J87" i="1"/>
  <c r="J76" i="1"/>
  <c r="J84" i="1"/>
  <c r="J67" i="1"/>
  <c r="J72" i="1"/>
  <c r="J93" i="1"/>
  <c r="J71" i="1"/>
  <c r="J83" i="1"/>
  <c r="J65" i="1"/>
  <c r="J75" i="1"/>
  <c r="J92" i="1"/>
  <c r="J63" i="1"/>
  <c r="J73" i="1"/>
  <c r="J91" i="1"/>
  <c r="J88" i="1"/>
  <c r="J77" i="1"/>
  <c r="J85" i="1"/>
  <c r="J64" i="1"/>
  <c r="J74" i="1"/>
  <c r="J62" i="1"/>
  <c r="J95" i="1" s="1"/>
  <c r="J90" i="1"/>
  <c r="J48" i="1"/>
  <c r="J43" i="1"/>
  <c r="J45" i="1"/>
  <c r="J47" i="1"/>
  <c r="J44" i="1"/>
  <c r="J49" i="1"/>
  <c r="J51" i="1"/>
  <c r="J53" i="1"/>
  <c r="J39" i="1"/>
  <c r="J55" i="1" s="1"/>
  <c r="J41" i="1"/>
  <c r="J46" i="1"/>
  <c r="J52" i="1"/>
  <c r="J50" i="1"/>
  <c r="J42" i="1"/>
  <c r="J54" i="1"/>
  <c r="G28" i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0C62309B-0C6A-49A2-A789-5C79ACFD594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8A17A0F-769F-4234-A4DB-62498F75CA0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62CF1B24-A216-4B75-ADE4-F443617C640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80761D-E8FD-4846-974B-846383C06D3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4308A957-4BBB-4145-A809-E5F46314A7E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0C52B9-94F6-4091-9A74-EE167A72D5E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40EBC2E0-D7E4-4D57-A327-6CDB62BFAD7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9532718-BF46-465A-A90A-1C43E9737AF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0C8B8A93-FC5D-45AE-B63D-2B87E0BBD21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55D81F0-2EAA-491D-B0BD-7B8399735EB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43888580-357E-48AF-90C5-033FBB5C90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4F8D30-30C9-40EE-A2DA-06625155BC9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62E8314C-048F-48A8-A86E-A24E8317391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B99A156-FFAE-4221-87AA-9070D911727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<sst xmlns="http://schemas.openxmlformats.org/spreadsheetml/2006/main" count="7262" uniqueCount="952">
  <si>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</si>
  <si>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</si>
  <si>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</si>
  <si>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</si>
  <si>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</si>
  <si>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</si>
  <si>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</si>
  <si>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</si>
  <si>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</si>
  <si>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</si>
  <si>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</si>
  <si>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</si>
  <si>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</si>
  <si>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</si>
  <si>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</si>
  <si>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</si>
  <si>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</si>
  <si>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</si>
  <si>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</si>
  <si>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</si>
  <si>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</si>
  <si>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</si>
  <si>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</si>
  <si>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</si>
  <si>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</si>
  <si>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</si>
  <si>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</si>
  <si>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</si>
  <si>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</si>
  <si>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</si>
  <si>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</si>
  <si>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</si>
  <si>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</si>
  <si>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</si>
  <si>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</si>
  <si>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</si>
  <si>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</si>
  <si>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</si>
  <si>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</si>
  <si>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</si>
  <si>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</si>
  <si>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</si>
  <si>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</si>
  <si>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K028/2022</t>
  </si>
  <si>
    <t>Rekonstrukce bytů Hlubčická 2191/28</t>
  </si>
  <si>
    <t>Město Krnov</t>
  </si>
  <si>
    <t>Hlavní náměsti 96/1</t>
  </si>
  <si>
    <t>Krnov</t>
  </si>
  <si>
    <t>79401</t>
  </si>
  <si>
    <t>00296139</t>
  </si>
  <si>
    <t>CZ00296139</t>
  </si>
  <si>
    <t>Stavba</t>
  </si>
  <si>
    <t>Stavební objekt</t>
  </si>
  <si>
    <t>01</t>
  </si>
  <si>
    <t>byt č.58</t>
  </si>
  <si>
    <t>A</t>
  </si>
  <si>
    <t>Stavební rozpočet</t>
  </si>
  <si>
    <t>02</t>
  </si>
  <si>
    <t>byt č.65</t>
  </si>
  <si>
    <t>03</t>
  </si>
  <si>
    <t>byt č.70</t>
  </si>
  <si>
    <t>04</t>
  </si>
  <si>
    <t>byt č.71</t>
  </si>
  <si>
    <t>05</t>
  </si>
  <si>
    <t>byt č.72</t>
  </si>
  <si>
    <t>06</t>
  </si>
  <si>
    <t>Přívody kabelů</t>
  </si>
  <si>
    <t>Přívody elektro do bytů</t>
  </si>
  <si>
    <t>VRN</t>
  </si>
  <si>
    <t>Celkem za stavbu</t>
  </si>
  <si>
    <t>CZK</t>
  </si>
  <si>
    <t>Rekapitulace dílů</t>
  </si>
  <si>
    <t>Typ dílu</t>
  </si>
  <si>
    <t>3</t>
  </si>
  <si>
    <t>Svislé a kompletní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</si>
  <si>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</si>
  <si>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</si>
  <si>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</si>
  <si>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</si>
  <si>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</si>
  <si>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</si>
  <si>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</si>
  <si>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</si>
  <si>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</si>
  <si>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</si>
  <si>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</si>
  <si>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</si>
  <si>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</si>
  <si>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</si>
  <si>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</si>
  <si>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</si>
  <si>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</si>
  <si>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</si>
  <si>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</si>
  <si>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</si>
  <si>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</si>
  <si>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Rozvod potrubí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</si>
  <si>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</si>
  <si>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</si>
  <si>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</si>
  <si>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</si>
  <si>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</si>
  <si>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</si>
  <si>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</si>
  <si>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733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</si>
  <si>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</si>
  <si>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</si>
  <si>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</si>
  <si>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</si>
  <si>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</si>
  <si>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</si>
  <si>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</si>
  <si>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</si>
  <si>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</si>
  <si>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</si>
  <si>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</si>
  <si>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</si>
  <si>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</si>
  <si>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</si>
  <si>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</si>
  <si>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</si>
  <si>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</si>
  <si>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</si>
  <si>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786</t>
  </si>
  <si>
    <t>Zastiňující technika</t>
  </si>
  <si>
    <t>787</t>
  </si>
  <si>
    <t>Zasklívání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</si>
  <si>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</si>
  <si>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</si>
  <si>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</si>
  <si>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</si>
  <si>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</si>
  <si>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</si>
  <si>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</si>
  <si>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</si>
  <si>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</si>
  <si>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</si>
  <si>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</si>
  <si>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</si>
  <si>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</si>
  <si>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</si>
  <si>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</si>
  <si>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</si>
  <si>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</si>
  <si>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</si>
  <si>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</si>
  <si>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</si>
  <si>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</si>
  <si>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</si>
  <si>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</si>
  <si>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</si>
  <si>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</si>
  <si>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</si>
  <si>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</si>
  <si>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</si>
  <si>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</si>
  <si>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</si>
  <si>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</si>
  <si>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</si>
  <si>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</si>
  <si>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</si>
  <si>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</si>
  <si>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</si>
  <si>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</si>
  <si>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347015113R00</t>
  </si>
  <si>
    <t>Předstěna SDK,tl.65mm,oc.kce CW,1x RBI 12,5mm,izol</t>
  </si>
  <si>
    <t>m2</t>
  </si>
  <si>
    <t>Vlastní</t>
  </si>
  <si>
    <t>Indiv</t>
  </si>
  <si>
    <t>Práce</t>
  </si>
  <si>
    <t>POL1_</t>
  </si>
  <si>
    <t>Včetně:</t>
  </si>
  <si>
    <t>POP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</si>
  <si>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</si>
  <si>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</si>
  <si>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</si>
  <si>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za wc : 0,80*1,20</t>
  </si>
  <si>
    <t>VV</t>
  </si>
  <si>
    <t>416021121R00</t>
  </si>
  <si>
    <t>Podhledy SDK, kovová.kce CD. 1x deska RB 12,5 mm</t>
  </si>
  <si>
    <t>s úpravou rohů, koutů a hran konstrukcí, přebroušení a tmelení spár,</t>
  </si>
  <si>
    <t>342264098R00</t>
  </si>
  <si>
    <t>Příplatek k podhledu sádrokart. za plochu do 10 m2</t>
  </si>
  <si>
    <t>611421231R00</t>
  </si>
  <si>
    <t>Oprava váp.omítek stropů do 10% plochy - štukových</t>
  </si>
  <si>
    <t>Včetně pomocného pracovního lešení o výšce podlahy do 1900 mm a pro zatížení do 1,5 kPa.</t>
  </si>
  <si>
    <t>zádveří : 2,98</t>
  </si>
  <si>
    <t>předsíň : 7,65</t>
  </si>
  <si>
    <t>pokoj : 21,06</t>
  </si>
  <si>
    <t>kuchyň : 7,69</t>
  </si>
  <si>
    <t>koupelna : 4,32</t>
  </si>
  <si>
    <t>612403380R00</t>
  </si>
  <si>
    <t>Hrubá výplň rýh ve stěnách do 3x3 cm maltou ze SMS</t>
  </si>
  <si>
    <t>m</t>
  </si>
  <si>
    <t>elektro : 80</t>
  </si>
  <si>
    <t>612403386R00</t>
  </si>
  <si>
    <t>Hrubá výplň rýh ve stěnách do 10x10cm maltou z SMS</t>
  </si>
  <si>
    <t>voda a kanalizace : 10</t>
  </si>
  <si>
    <t>612421231R00</t>
  </si>
  <si>
    <t>Oprava vápen.omítek stěn do 10 % pl. - štukových</t>
  </si>
  <si>
    <t>zádveří : 2*(1,40+1,90)*2,80-2*0,80*2,00</t>
  </si>
  <si>
    <t>předsíň : (2,80+2,90+1,80+1,40+1,90)*2,80-4*0,80*2,00</t>
  </si>
  <si>
    <t>pokoj : 2*(5,40+3,90)*2,80-0,80*2,00-2,40*1,50</t>
  </si>
  <si>
    <t>kuchyň : (2,40+3,40+1,40+1,40+2,40)*2,80-0,80*2,00-1,20*1,50</t>
  </si>
  <si>
    <t>koupelna : 2*(1,80+2,40)*(2,80-2,00)</t>
  </si>
  <si>
    <t>913      R00</t>
  </si>
  <si>
    <t>Hzs - Stavební dělník</t>
  </si>
  <si>
    <t>h</t>
  </si>
  <si>
    <t>HZS</t>
  </si>
  <si>
    <t>POL10_</t>
  </si>
  <si>
    <t>demontážní práce - garnyže, hodiny, věšák : 2</t>
  </si>
  <si>
    <t>941955001R00</t>
  </si>
  <si>
    <t>Lešení lehké pomocné, výška podlahy do 1,2 m</t>
  </si>
  <si>
    <t>952901111R00</t>
  </si>
  <si>
    <t>Vyčištění budov o výšce podlaží do 4 m</t>
  </si>
  <si>
    <t>POL1_1</t>
  </si>
  <si>
    <t>952901110R00</t>
  </si>
  <si>
    <t>Čištění mytím vnějších ploch oken a dveří</t>
  </si>
  <si>
    <t>968061125R00</t>
  </si>
  <si>
    <t>Vyvěšení dřevěných dveřních křídel pl. do 2 m2</t>
  </si>
  <si>
    <t>kus</t>
  </si>
  <si>
    <t>974031121R00</t>
  </si>
  <si>
    <t>Vysekání rýh ve zdi cihelné 3 x 3 cm</t>
  </si>
  <si>
    <t>Včetně pomocného lešení o výšce podlahy do 1900 mm a pro zatížení do 1,5 kPa  (150 kg/m2).</t>
  </si>
  <si>
    <t>974031153R00</t>
  </si>
  <si>
    <t>Vysekání rýh ve zdi cihelné 10 x 10 cm</t>
  </si>
  <si>
    <t>978011121R00</t>
  </si>
  <si>
    <t>Otlučení omítek vnitřních vápenných stropů do 10 %</t>
  </si>
  <si>
    <t>978013121R00</t>
  </si>
  <si>
    <t>Otlučení omítek vnitřních stěn v rozsahu do 10 %</t>
  </si>
  <si>
    <t>978059521R00</t>
  </si>
  <si>
    <t>Odsekání vnitřních obkladů stěn do 2 m2</t>
  </si>
  <si>
    <t>kuchyň : 2,50</t>
  </si>
  <si>
    <t>999281111R00</t>
  </si>
  <si>
    <t>Přesun hmot pro opravy a údržbu do výšky 25 m</t>
  </si>
  <si>
    <t>t</t>
  </si>
  <si>
    <t>721176113R00</t>
  </si>
  <si>
    <t>Potrubí HT odpadní svislé D 50 x 1,8 mm</t>
  </si>
  <si>
    <t>POL1_7</t>
  </si>
  <si>
    <t>721194104R00</t>
  </si>
  <si>
    <t>Vyvedení odpadních výpustek D 40 x 1,8</t>
  </si>
  <si>
    <t>721290111R00</t>
  </si>
  <si>
    <t>Zkouška těsnosti kanalizace vodou DN 125</t>
  </si>
  <si>
    <t>72145488</t>
  </si>
  <si>
    <t>Práce spojené s demontáži rozvodů - voda, kanalizace</t>
  </si>
  <si>
    <t>hod</t>
  </si>
  <si>
    <t>998721203R00</t>
  </si>
  <si>
    <t>Přesun hmot pro vnitřní kanalizaci, výšky do 24 m</t>
  </si>
  <si>
    <t>722172311R00</t>
  </si>
  <si>
    <t>Potrubí plastové PP-R Instaplast, včetně zednických výpomocí, D 20 x 2,8 mm, PN 16</t>
  </si>
  <si>
    <t>Potrubí včetně tvarovek a zednických výpomocí.</t>
  </si>
  <si>
    <t>Včetně pomocného lešení o výšce podlahy do 1900 mm a pro zatížení do 1,5 kPa.</t>
  </si>
  <si>
    <t>722181213R00</t>
  </si>
  <si>
    <t>Izolace návleková MIRELON PRO tl. stěny 13 mm</t>
  </si>
  <si>
    <t>V položce je kalkulována dodávka izolační trubice, spon a lepicí pásky.</t>
  </si>
  <si>
    <t>722220111R00</t>
  </si>
  <si>
    <t>Nástěnka K 247, pro výtokový ventil G 1/2"</t>
  </si>
  <si>
    <t>Včetněi vyvedení a upevnění výpustek.</t>
  </si>
  <si>
    <t>722220121R00</t>
  </si>
  <si>
    <t>Nástěnka K 247, pro baterii G 1/2"</t>
  </si>
  <si>
    <t>pár</t>
  </si>
  <si>
    <t>733190107</t>
  </si>
  <si>
    <t>Tlaková zkouška potrubí  DN 40</t>
  </si>
  <si>
    <t>722220872R00</t>
  </si>
  <si>
    <t>Demontáž armatur se závitem a šroubením G 3/4"</t>
  </si>
  <si>
    <t>722229102R00</t>
  </si>
  <si>
    <t>Montáž vodovodních armatur,1závit, G 3/4"</t>
  </si>
  <si>
    <t>722260812R00</t>
  </si>
  <si>
    <t>Demontáž vodoměrů závitových G 3/4"</t>
  </si>
  <si>
    <t>722260922R00</t>
  </si>
  <si>
    <t>Zpětná montáž vodoměrů závitových G 3/4"</t>
  </si>
  <si>
    <t>900      RT1</t>
  </si>
  <si>
    <t>HZS Práce v tarifní třídě 4 (např. tesař)</t>
  </si>
  <si>
    <t>vyhledání hlavních uzávěrů vody v objektu : 4/5</t>
  </si>
  <si>
    <t>vypuštění, zpětné napuštění vody do stoupaček : 2/5</t>
  </si>
  <si>
    <t>zaplombování vodoměrů : 1/5</t>
  </si>
  <si>
    <t>551.Rpol</t>
  </si>
  <si>
    <t>Šroubení vodoměrné plombovací DN15 1/2´x384´mosazné</t>
  </si>
  <si>
    <t>Specifikace</t>
  </si>
  <si>
    <t>POL3_</t>
  </si>
  <si>
    <t>55113525.AR</t>
  </si>
  <si>
    <t>Kohout kulový R250D, PN 42 3/4" páčka, Giacomini</t>
  </si>
  <si>
    <t>998722202R00</t>
  </si>
  <si>
    <t>Přesun hmot pro vnitřní vodovod, výšky do 12 m</t>
  </si>
  <si>
    <t>723160204R00</t>
  </si>
  <si>
    <t>Přípojka k plynoměru, závitová bez ochozu G 1"</t>
  </si>
  <si>
    <t>soubor</t>
  </si>
  <si>
    <t>Včetně potřebného počtu uzavíracích armatur, tvarovek, upevňovacího a těsnícího materiálu.</t>
  </si>
  <si>
    <t>723191102R00</t>
  </si>
  <si>
    <t>Hadice flexibilní pro napojení spotřebičů 1/2" FxRS, délky 1000 mm</t>
  </si>
  <si>
    <t>723548777</t>
  </si>
  <si>
    <t>Revize plynu</t>
  </si>
  <si>
    <t>kpl</t>
  </si>
  <si>
    <t>725110811R00</t>
  </si>
  <si>
    <t>Demontáž klozetů splachovacích</t>
  </si>
  <si>
    <t>725119305R00</t>
  </si>
  <si>
    <t>Montáž klozetových mís kombinovaných</t>
  </si>
  <si>
    <t>725013138R00</t>
  </si>
  <si>
    <t>Klozet kombi OLYMP, nádrž s armaturou, odpad svislý, bílý</t>
  </si>
  <si>
    <t>725299101R00</t>
  </si>
  <si>
    <t>Montáž koupelnových doplňků - mýdelníků, držáků ap</t>
  </si>
  <si>
    <t>725619101R00</t>
  </si>
  <si>
    <t>Montáž sporáků</t>
  </si>
  <si>
    <t>725610810R00</t>
  </si>
  <si>
    <t>Demontáž sporáku pro další použití včetně očištění</t>
  </si>
  <si>
    <t>725810402R00</t>
  </si>
  <si>
    <t>Ventil rohový bez přípojovací trubičky TE 66 G 1/2"</t>
  </si>
  <si>
    <t>725814122R00</t>
  </si>
  <si>
    <t>Ventil pračkový se zpětnou klapkou IVAR.08101 DN 15 mm x DN 20 mm</t>
  </si>
  <si>
    <t>725823114R00</t>
  </si>
  <si>
    <t>Baterie dřezová stojánková ruční, bez otvírání odpadu</t>
  </si>
  <si>
    <t>725820801R00</t>
  </si>
  <si>
    <t>Demontáž baterie nástěnné do G 3/4"</t>
  </si>
  <si>
    <t>725829301R00</t>
  </si>
  <si>
    <t>Montáž baterie umyvadlové a dřezové stojánkové</t>
  </si>
  <si>
    <t>725860188RT1</t>
  </si>
  <si>
    <t>Sifon pračkový HL440, D 40/50 mm podomítkový, suchá zápachová klapka</t>
  </si>
  <si>
    <t>725860201</t>
  </si>
  <si>
    <t>Sifon dřezový HL100, 6/4 ", přípoj myčka, pračka</t>
  </si>
  <si>
    <t>787911111R00</t>
  </si>
  <si>
    <t>Montáž zrcadla na stěnu, na lepidlo, pl. do 2 m2</t>
  </si>
  <si>
    <t>včetně dodávky lepidla.</t>
  </si>
  <si>
    <t>42377000R</t>
  </si>
  <si>
    <t>Dvojháček chrom lesklá</t>
  </si>
  <si>
    <t>5491570R</t>
  </si>
  <si>
    <t>Závěs sprchový včetně teleskopické tyče 130x210cm</t>
  </si>
  <si>
    <t>551789001R</t>
  </si>
  <si>
    <t>Držák toaletního papíru chrom</t>
  </si>
  <si>
    <t>63465124R</t>
  </si>
  <si>
    <t>Zrcadlo nemontované čiré tl. 4 mm 40x60cm</t>
  </si>
  <si>
    <t>SPC725001</t>
  </si>
  <si>
    <t>Mýdelník nerez do sprchy</t>
  </si>
  <si>
    <t>998725203R00</t>
  </si>
  <si>
    <t>Přesun hmot pro zařizovací předměty, výšky do 24 m</t>
  </si>
  <si>
    <t>877353121R00</t>
  </si>
  <si>
    <t>Montáž tvarovek odboč. plast. gum. kroužek DN 200 včetně dodávky odbočky PVC 110/110 mm</t>
  </si>
  <si>
    <t>728115211R00</t>
  </si>
  <si>
    <t>Montáž potrubí ohebného neizolovaného z PVC do d 100 mm</t>
  </si>
  <si>
    <t>728415112R00</t>
  </si>
  <si>
    <t>Montáž mřížky větrací nebo ventilační do 0,10 m2</t>
  </si>
  <si>
    <t>728611211R00</t>
  </si>
  <si>
    <t>Montáž ventilátoru radiálního nízkotlakého potrubního do d 100 mm</t>
  </si>
  <si>
    <t>728611862R00</t>
  </si>
  <si>
    <t>Demontáž ventilátoru radiálního nízkotlakého nástěnného do d 200 mm včetně zaslepení otvoru</t>
  </si>
  <si>
    <t>28611773.AR</t>
  </si>
  <si>
    <t>PVC ventilační trubka ohebná DN 100mm</t>
  </si>
  <si>
    <t>429148013R</t>
  </si>
  <si>
    <t>Ventilátor radiální do koupelny s automatickou žaluzií - radiální d=100</t>
  </si>
  <si>
    <t>429724811R</t>
  </si>
  <si>
    <t>Větrací mřížka 60x400mm plast bílá</t>
  </si>
  <si>
    <t>998728202R00</t>
  </si>
  <si>
    <t>Přesun hmot pro vzduchotechniku, výšky do 12 m</t>
  </si>
  <si>
    <t>733163101R00</t>
  </si>
  <si>
    <t>Potrubí z měděných trubek vytápění D 12 x 1,0 mm</t>
  </si>
  <si>
    <t>733173101</t>
  </si>
  <si>
    <t>Úprava potrubí pro přemístění tělesa</t>
  </si>
  <si>
    <t>734223111RT2</t>
  </si>
  <si>
    <t>Ventil termostatický, rohový, IVAR.VS DN 10 s termostatickou hlavicí IVAR.T 5000</t>
  </si>
  <si>
    <t>734370061</t>
  </si>
  <si>
    <t>Uzavíratelné šroubení pro VK tělesa 1/2" rohové</t>
  </si>
  <si>
    <t>998734203R00</t>
  </si>
  <si>
    <t>Přesun hmot pro armatury, výšky do 24 m</t>
  </si>
  <si>
    <t>735179110R00</t>
  </si>
  <si>
    <t>Montáž otopných těles koupelnových (žebříků) včetně nových konzol</t>
  </si>
  <si>
    <t>735191910R00</t>
  </si>
  <si>
    <t>Napuštění vody do otopného systému</t>
  </si>
  <si>
    <t>735494811R00</t>
  </si>
  <si>
    <t>Vypuštění vody z otopných těles</t>
  </si>
  <si>
    <t>484517202R</t>
  </si>
  <si>
    <t>Radiátor koupelnový výška 695 mm, délka 500 mm (žebřík)</t>
  </si>
  <si>
    <t>766661112R00</t>
  </si>
  <si>
    <t>Montáž dveří do zárubně,otevíravých 1kř.do 0,8 m</t>
  </si>
  <si>
    <t>766661412R00</t>
  </si>
  <si>
    <t>Montáž dveří protipožár.1kř.do 80 cm, s kukátkem s bezpečnostním kováním</t>
  </si>
  <si>
    <t>Dveře s protipožární odolností do 30 minut.</t>
  </si>
  <si>
    <t>766662811R00</t>
  </si>
  <si>
    <t>Demontáž prahů dveří 1křídlových</t>
  </si>
  <si>
    <t>766695213R00</t>
  </si>
  <si>
    <t>Montáž prahů dveří jednokřídlových š. nad 10 cm</t>
  </si>
  <si>
    <t>D+M Odsavač par bílý 630W rekuperační</t>
  </si>
  <si>
    <t>7665488</t>
  </si>
  <si>
    <t>Vystěhování bytu - kuchyňská linka, skříň špajz včetně odvozu a poplatku za skládku</t>
  </si>
  <si>
    <t>766877115R00</t>
  </si>
  <si>
    <t>D+M Kuchyňské linky spodní a vrchní skříňky dl. 1200mm + 600mm skříňka nad digestoří</t>
  </si>
  <si>
    <t xml:space="preserve">Lamino barvy dle požadavku invesotra, hrany ABS, dekor dřeva (sonoma) : </t>
  </si>
  <si>
    <t xml:space="preserve">'dolní i horní skříňky, dřez se stojánkovou baterií : </t>
  </si>
  <si>
    <t xml:space="preserve">výškově stavitelné nožky se soklovou lištou : </t>
  </si>
  <si>
    <t xml:space="preserve">- pracovní deska vysokotlaký HPL tl. 38mm, korpus tl. min. 18mm : : </t>
  </si>
  <si>
    <t xml:space="preserve">- v horní části skříněk počítat s digestoří : : </t>
  </si>
  <si>
    <t xml:space="preserve">- obkladový panel i pracovní deska - šedá  (bez rohové lišty) /transparentní tmel : </t>
  </si>
  <si>
    <t xml:space="preserve">- dvířka i šuplíky osadit kvalitním systémem pro tlumení : : </t>
  </si>
  <si>
    <t xml:space="preserve">- výstroj šuplíků : : </t>
  </si>
  <si>
    <t xml:space="preserve">- nerezové úchyty skříněk dl=200mm : : </t>
  </si>
  <si>
    <t xml:space="preserve">- osvětlení led páskem v zafrézované AL liště : : </t>
  </si>
  <si>
    <t xml:space="preserve">- nerezový dřez (chromnikl) 340 mm x 400 mm x 150 mm : : </t>
  </si>
  <si>
    <t>- pod dřezem prostor pro uzavřené nádoby na tříděný odpad : : 1,80</t>
  </si>
  <si>
    <t>766999111KR1</t>
  </si>
  <si>
    <t>Dodávka a montáž nových dvířek šatní skříně - ABS hrana, barva dekor dřevo - sonoma včetně madel 1200x2800mm, včetně polic 5x1200x600</t>
  </si>
  <si>
    <t>766999112KR1</t>
  </si>
  <si>
    <t>Seřízení oken</t>
  </si>
  <si>
    <t>766999113KR1</t>
  </si>
  <si>
    <t>D+M kuchyň. špíze - laminát včetně madla barva dle kuchyň. linky (sonoma) nerez úchytky včetně dvířek a polic dle stávající skříně 600x600x2700</t>
  </si>
  <si>
    <t>61160603</t>
  </si>
  <si>
    <t>Dveře vnitřní hladké 2/3 sklo 1kř. 80x197 bílé včetně kování</t>
  </si>
  <si>
    <t>POL3_0</t>
  </si>
  <si>
    <t>611656049R</t>
  </si>
  <si>
    <t>Dveře protipožární EI30 plné 90x197 cm dekor dřevo včetně bezpečnostního kování</t>
  </si>
  <si>
    <t>61187161R</t>
  </si>
  <si>
    <t>Prah dubový dl. 800 mm, š. 150 mm, tl. 20 mm</t>
  </si>
  <si>
    <t>611899999</t>
  </si>
  <si>
    <t>Kukátko pro dveře protipožární</t>
  </si>
  <si>
    <t>998766203R00</t>
  </si>
  <si>
    <t>Přesun hmot pro truhlářské konstr., výšky do 24 m</t>
  </si>
  <si>
    <t>776981101R00</t>
  </si>
  <si>
    <t>Montáž přechodové, podlahové lišty samolepicí</t>
  </si>
  <si>
    <t>4*0,80</t>
  </si>
  <si>
    <t>5537000111R</t>
  </si>
  <si>
    <t>Lišta přechodová Al 30/A lepicí l=93 cm stříbro š 30 mm</t>
  </si>
  <si>
    <t>998776203R00</t>
  </si>
  <si>
    <t>Přesun hmot pro podlahy povlakové, výšky do 24 m</t>
  </si>
  <si>
    <t>781101210R00</t>
  </si>
  <si>
    <t>Penetrace podkladu pod obklady</t>
  </si>
  <si>
    <t>781419711R00</t>
  </si>
  <si>
    <t>Příplatek k obkladu stěn za plochu do 10 m2 jedntl</t>
  </si>
  <si>
    <t>781475120R00</t>
  </si>
  <si>
    <t>Obklad vnitřní stěn keramický, do tmele, 20x40 cm</t>
  </si>
  <si>
    <t>781479705R00</t>
  </si>
  <si>
    <t>Přípl.za spárovací hmotu-plošně,keram.vnitř.obklad</t>
  </si>
  <si>
    <t>781491001RT1</t>
  </si>
  <si>
    <t>Montáž lišt k obkladům rohových, koutových i dilatačních</t>
  </si>
  <si>
    <t>Keramický obklad 20x40 - předpoklad ceny 350Kč/m2</t>
  </si>
  <si>
    <t>Začátek provozního součtu</t>
  </si>
  <si>
    <t>Konec provozního součtu</t>
  </si>
  <si>
    <t>2,50*1,1</t>
  </si>
  <si>
    <t>59760720.AR</t>
  </si>
  <si>
    <t>Lišta obkl/dlažba plast v barvě obkladu</t>
  </si>
  <si>
    <t>998781203R00</t>
  </si>
  <si>
    <t>Přesun hmot pro obklady keramické, výšky do 24 m</t>
  </si>
  <si>
    <t>783112510R00</t>
  </si>
  <si>
    <t>Nátěr olejový OK "A" 2x + 1x email</t>
  </si>
  <si>
    <t>0,16*0,60*2*31</t>
  </si>
  <si>
    <t>783222100R00</t>
  </si>
  <si>
    <t>Nátěr syntetický kovových konstrukcí dvojnásobný</t>
  </si>
  <si>
    <t>včetně pomocného lešení.</t>
  </si>
  <si>
    <t>zárubně : 5*(0,80+2*2,00)*0,25</t>
  </si>
  <si>
    <t>783622900R00</t>
  </si>
  <si>
    <t>Údržba, nátěr syntetický truhl. výrobků 2x</t>
  </si>
  <si>
    <t>konstrukce šatní skříně : 2,00</t>
  </si>
  <si>
    <t>784403801R00</t>
  </si>
  <si>
    <t>Odstranění maleb omytím v místnosti H do 3,8 m</t>
  </si>
  <si>
    <t xml:space="preserve">strop : </t>
  </si>
  <si>
    <t xml:space="preserve">stěny : </t>
  </si>
  <si>
    <t>zádveří : 2*(1,40+1,90)*2,80</t>
  </si>
  <si>
    <t>předsíň : (2,80+2,90+1,80+1,40+1,90)*2,80</t>
  </si>
  <si>
    <t>pokoj : 2*(5,40+3,90)*2,80</t>
  </si>
  <si>
    <t>kuchyň : (2,40+3,40+1,40+1,40+2,40)*2,80</t>
  </si>
  <si>
    <t>784191101R00</t>
  </si>
  <si>
    <t>Penetrace podkladu univerzální 1x</t>
  </si>
  <si>
    <t>784195112R00</t>
  </si>
  <si>
    <t>Malba Standard, bílá, bez penetrace, 2x</t>
  </si>
  <si>
    <t>Stropy :</t>
  </si>
  <si>
    <t>Stěny :</t>
  </si>
  <si>
    <t>784011222R00</t>
  </si>
  <si>
    <t>Zakrytí podlah, včetně odstranění</t>
  </si>
  <si>
    <t>210100001R00</t>
  </si>
  <si>
    <t>Ukončení vodičů v rozvaděči + zapojení do 2,5 mm2</t>
  </si>
  <si>
    <t>POL1_9</t>
  </si>
  <si>
    <t>210100002R00</t>
  </si>
  <si>
    <t>Ukončení vodičů v rozvaděči + zapojení do 6 mm2</t>
  </si>
  <si>
    <t>210110001R00</t>
  </si>
  <si>
    <t>Spínač nástěnný jednopól.- řaz. 1, obyč.prostředí</t>
  </si>
  <si>
    <t>210111014RT7</t>
  </si>
  <si>
    <t>Zásuvka domovní zapuštěná - provedení 2x (2P+PE) včetně dodávky zásuvky s natočenou dutin.a rámečku</t>
  </si>
  <si>
    <t>210120561R00</t>
  </si>
  <si>
    <t>Jistič jednopólový do 25 A se zapojením</t>
  </si>
  <si>
    <t>210160011R00</t>
  </si>
  <si>
    <t>Spínač časový, včetně zapojení</t>
  </si>
  <si>
    <t>210191532R00</t>
  </si>
  <si>
    <t>Usazení rozvaděče ER 1.0 +1.1</t>
  </si>
  <si>
    <t>210201514R00</t>
  </si>
  <si>
    <t>Svítidlo LED bytové stropní závěsné 4 upevňov.body</t>
  </si>
  <si>
    <t>210800004R00</t>
  </si>
  <si>
    <t>Vodič CYY 6 mm2 uložený pod omítkou</t>
  </si>
  <si>
    <t>210800666R00</t>
  </si>
  <si>
    <t>Vodič H07V-K (CYA)  6 mm2 uložený v rozvaděčích</t>
  </si>
  <si>
    <t>210800105RT1</t>
  </si>
  <si>
    <t>Kabel CYKY 750 V 3x1,5 mm2 uložený pod omítkou včetně dodávky kabelu</t>
  </si>
  <si>
    <t>210800106RT1</t>
  </si>
  <si>
    <t>Kabel CYKY 750 V 3x2,5 mm2 uložený pod omítkou včetně dodávky kabelu</t>
  </si>
  <si>
    <t>210800118RT1</t>
  </si>
  <si>
    <t>Kabel CYKY 750 V 5 žil uložený pod omítkou včetně dodávky kabelu 5x6 mm2</t>
  </si>
  <si>
    <t>222260020R00</t>
  </si>
  <si>
    <t>Krabice KU 68 pod omítku + vysekání</t>
  </si>
  <si>
    <t>650063611R00</t>
  </si>
  <si>
    <t>Montáž chrániče proudového dvoupólového do 25 A</t>
  </si>
  <si>
    <t>210120599KR1</t>
  </si>
  <si>
    <t>Výměna jistič do 25 A</t>
  </si>
  <si>
    <t>210544888</t>
  </si>
  <si>
    <t>Napojení v hlavním rozvaděči</t>
  </si>
  <si>
    <t>2145877558</t>
  </si>
  <si>
    <t>Demontáž stávající elektroinstalace</t>
  </si>
  <si>
    <t>21547455</t>
  </si>
  <si>
    <t>Stavební přípomoce HZS včetně materiálu</t>
  </si>
  <si>
    <t>21548777</t>
  </si>
  <si>
    <t>Revize ELEKTRO vč. přívodu a hlavního jističe</t>
  </si>
  <si>
    <t>34141303R</t>
  </si>
  <si>
    <t>Vodič silový pevné uložení CYY 6,0 mm2</t>
  </si>
  <si>
    <t>34142157R</t>
  </si>
  <si>
    <t>Vodič silový pevné uložení CYA 6,00 mm2</t>
  </si>
  <si>
    <t>34535400R</t>
  </si>
  <si>
    <t>Strojek spínače 1pólového Tango 3558-A01340 řaz.1</t>
  </si>
  <si>
    <t>34535900</t>
  </si>
  <si>
    <t>Spínač 10A časový SA 10/220/1</t>
  </si>
  <si>
    <t>34536490R</t>
  </si>
  <si>
    <t>Kryt spínače Tango 3558A-A651</t>
  </si>
  <si>
    <t>34536700R</t>
  </si>
  <si>
    <t>Rámeček pro spínače a zásuvky Tango 3901A-B10</t>
  </si>
  <si>
    <t>345601050000R</t>
  </si>
  <si>
    <t>Lišta upevňovací   6035-84</t>
  </si>
  <si>
    <t>34571519</t>
  </si>
  <si>
    <t>Krabice univerzální z PH  KU 68</t>
  </si>
  <si>
    <t>348241102R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</si>
  <si>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</si>
  <si>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</si>
  <si>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</si>
  <si>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</si>
  <si>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</si>
  <si>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35822001013R</t>
  </si>
  <si>
    <t>Jistič do 80 A 1 pól. charakteristika B, LTN-10B-1</t>
  </si>
  <si>
    <t>35822001014R</t>
  </si>
  <si>
    <t>Jistič do 80 A 1 pól. charakteristika B, LTN-13B-1</t>
  </si>
  <si>
    <t>35822001015R</t>
  </si>
  <si>
    <t>Jistič do 80 A 1 pól. charakteristika B, LTN-16B-1</t>
  </si>
  <si>
    <t>35822003015R</t>
  </si>
  <si>
    <t>Jistič S203M-B16, 3pólový, 16A/B, 10kA</t>
  </si>
  <si>
    <t>35822003099</t>
  </si>
  <si>
    <t>Dodávka jističe v hlavním rozvaděči</t>
  </si>
  <si>
    <t>358890405R</t>
  </si>
  <si>
    <t>Proudový chránič PF6-25/2/0,03 na DIN lištu</t>
  </si>
  <si>
    <t>58541252</t>
  </si>
  <si>
    <t>Sádra stavební bilá         5 kg           bal.</t>
  </si>
  <si>
    <t>kg</t>
  </si>
  <si>
    <t>220300642R00</t>
  </si>
  <si>
    <t>Ukončení koaxiálního kabelu do D 10 mm</t>
  </si>
  <si>
    <t>222323307R00</t>
  </si>
  <si>
    <t>Domácí videotelefon analog.s koaxem, na úchyt.body</t>
  </si>
  <si>
    <t>222730001R00</t>
  </si>
  <si>
    <t>Účastnická zásuvka TV+R+SAT koncová pod omítku</t>
  </si>
  <si>
    <t>371202024</t>
  </si>
  <si>
    <t>Zásuvka TV+R koncová, bílá</t>
  </si>
  <si>
    <t>979097011R00</t>
  </si>
  <si>
    <t>Pronájem kontejneru 4 t</t>
  </si>
  <si>
    <t xml:space="preserve">den   </t>
  </si>
  <si>
    <t>979086112R00</t>
  </si>
  <si>
    <t>Nakládání nebo překládání suti a vybouraných hmot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</si>
  <si>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</si>
  <si>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</si>
  <si>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</si>
  <si>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979011211R00</t>
  </si>
  <si>
    <t>Svislá doprava suti a vybour. hmot za 2.NP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</si>
  <si>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</si>
  <si>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</si>
  <si>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</si>
  <si>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</si>
  <si>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</si>
  <si>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</si>
  <si>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</si>
  <si>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</si>
  <si>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</si>
  <si>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</si>
  <si>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</si>
  <si>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SUM</t>
  </si>
  <si>
    <t>END</t>
  </si>
  <si>
    <t>317944311R00</t>
  </si>
  <si>
    <t>Válcované nosníky do č.12 do připravených otvorů</t>
  </si>
  <si>
    <t>1,1*3,06*2/1000</t>
  </si>
  <si>
    <t>342255024R00</t>
  </si>
  <si>
    <t>Příčky z desek Ytong tl. 100 mm</t>
  </si>
  <si>
    <t>342948111R00</t>
  </si>
  <si>
    <t>Ukotvení příček k cihelné konstrukci kotvami na hmoždinky</t>
  </si>
  <si>
    <t>Včetně dodávky kotev i spojovacího materiálu.</t>
  </si>
  <si>
    <t>koupelna - wc : 1,00*1,20</t>
  </si>
  <si>
    <t>zádveří : 5,27</t>
  </si>
  <si>
    <t>15411740R</t>
  </si>
  <si>
    <t>Profil L rovnoramenný S235JR 50/50 x 4 mm</t>
  </si>
  <si>
    <t>předsíň : 5,11</t>
  </si>
  <si>
    <t>kuchyň : 6,25</t>
  </si>
  <si>
    <t>koupelna : 3,96</t>
  </si>
  <si>
    <t>pokoj 1 : 16,17</t>
  </si>
  <si>
    <t>pokoj 2 : 23,62</t>
  </si>
  <si>
    <t>šatna : 6,28</t>
  </si>
  <si>
    <t>612421626R00</t>
  </si>
  <si>
    <t>Omítka vnitřní zdiva, MVC, hladká</t>
  </si>
  <si>
    <t>kuchyň : 1,80*0,60+(1,00+0,60)*1,75</t>
  </si>
  <si>
    <t>koupelna : (2,30*2,00+1,80*2,00)*2,00-0,60*2,00</t>
  </si>
  <si>
    <t>zádveří : 2*(1,40+3,70)*2,80-3*0,80*2,00</t>
  </si>
  <si>
    <t>předsíň : (2,80+1,90+1,90+1,05+1,40)*2,80-4*0,80*2,00-0,60*2,00</t>
  </si>
  <si>
    <t>kuchyň : (2,70+2,40+2,20+1,05+1,50)*2,80-0,80*2,00-1,20*1,50</t>
  </si>
  <si>
    <t>koupelna : 2*(1,80+2,20)*(2,80-2,00)</t>
  </si>
  <si>
    <t>pokoj 1 : 2*(4,20+3,85)*2,80-0,80*2,00-1,50*1,50</t>
  </si>
  <si>
    <t>pokoj 2 : 2*(3,30+7,05)*2,80-0,80*2,00-1,80*1,50-0,90*2,40-0,60*1,50</t>
  </si>
  <si>
    <t>šatna : 2*(3,30+1,85)*2,80-0,80*2,00-1,50*1,50</t>
  </si>
  <si>
    <t>631311121R00</t>
  </si>
  <si>
    <t>Doplnění mazanin betonem do 1 m2, do tl. 8 cm</t>
  </si>
  <si>
    <t>m3</t>
  </si>
  <si>
    <t>Vxyspádování sprchového koutu : 1,00*0,85*0,08</t>
  </si>
  <si>
    <t>632411904R00</t>
  </si>
  <si>
    <t>Penetrace savých podkladů Cemix 0,25 l/m2</t>
  </si>
  <si>
    <t>642942111R00</t>
  </si>
  <si>
    <t>Osazení zárubní dveřních ocelových, pl. do 2,5 m2</t>
  </si>
  <si>
    <t>55330383R</t>
  </si>
  <si>
    <t>Zárubeň ocelová YH100 rozměr 800 x 1970 x 100 P mm</t>
  </si>
  <si>
    <t>962031113R00</t>
  </si>
  <si>
    <t>Bourání příček z cihel pálených plných tl. 65 mm</t>
  </si>
  <si>
    <t>koupelna : 0,50*2,80</t>
  </si>
  <si>
    <t>965048150R00</t>
  </si>
  <si>
    <t>Dočištění povrchu po vybourání dlažeb, tmel do 50%</t>
  </si>
  <si>
    <t>(2,30*1,80)-(0,45*0,90)</t>
  </si>
  <si>
    <t>965081713R00</t>
  </si>
  <si>
    <t>Bourání dlažeb keramických tl.10 mm, nad 1 m2</t>
  </si>
  <si>
    <t>967031132R00</t>
  </si>
  <si>
    <t>Přisekání rovných ostění cihelných na MVC</t>
  </si>
  <si>
    <t>0,10*1,97</t>
  </si>
  <si>
    <t>968072455R00</t>
  </si>
  <si>
    <t>Vybourání kovových dveřních zárubní pl. do 2 m2</t>
  </si>
  <si>
    <t>0,60*1,97</t>
  </si>
  <si>
    <t>970231100R00</t>
  </si>
  <si>
    <t>Řezání cihelného zdiva hl. řezu 100 mm</t>
  </si>
  <si>
    <t>1,97+0,25</t>
  </si>
  <si>
    <t>971033621R00</t>
  </si>
  <si>
    <t>Vybourání otv. zeď cihel. pl.4 m2, tl.10 cm, MVC</t>
  </si>
  <si>
    <t>0,25*1,97</t>
  </si>
  <si>
    <t>721194105R00</t>
  </si>
  <si>
    <t>Vyvedení odpadních výpustek, D 50 x 1,8 mm</t>
  </si>
  <si>
    <t>Potrubí z PPR, D 20x2,8 mm, PN 16, vč.zed.výpom.</t>
  </si>
  <si>
    <t>722181213RT7</t>
  </si>
  <si>
    <t>Izolace návleková MIRELON PRO tl. stěny 13 mm vnitřní průměr 22 mm</t>
  </si>
  <si>
    <t>Nástěnka K 247, pro výtokový ventil G 1/2</t>
  </si>
  <si>
    <t>Nástěnka K 247, pro baterii G 1/2</t>
  </si>
  <si>
    <t>733190107R00</t>
  </si>
  <si>
    <t>998722203R00</t>
  </si>
  <si>
    <t>Přesun hmot pro vnitřní vodovod, výšky do 24 m</t>
  </si>
  <si>
    <t>Klozet kombi OLYMP,nádrž s armat.odpad svislý,bílý</t>
  </si>
  <si>
    <t>725210821R00</t>
  </si>
  <si>
    <t>Demontáž umyvadel bez výtokových armatur</t>
  </si>
  <si>
    <t>725219401R00</t>
  </si>
  <si>
    <t>Montáž umyvadel na šrouby do zdiva</t>
  </si>
  <si>
    <t>725220851R00</t>
  </si>
  <si>
    <t>Demontáž van včetně vybourání obezdezdívky</t>
  </si>
  <si>
    <t>Demontáž sporáku</t>
  </si>
  <si>
    <t>Ventil pračkový se zpět.kl. IVAR.08101 DN15 x DN20</t>
  </si>
  <si>
    <t>Baterie dřezová stojánková ruční, bez otvírání odpadu standardní chrom</t>
  </si>
  <si>
    <t>725823121R00</t>
  </si>
  <si>
    <t>Baterie umyvadlová stoján. ruční,  standardní chrom</t>
  </si>
  <si>
    <t>Montáž baterie umyv.a dřezové stojánkové</t>
  </si>
  <si>
    <t>725849201R00</t>
  </si>
  <si>
    <t>Montáž baterií sprchových, pevná výška</t>
  </si>
  <si>
    <t>725860213R00</t>
  </si>
  <si>
    <t>Sifon umyvadlový HL132, D 32, 40 mm</t>
  </si>
  <si>
    <t>725980122R00</t>
  </si>
  <si>
    <t>Dvířka z plastu, 200 x 300 mm</t>
  </si>
  <si>
    <t>koupelna : 0,60*0,60</t>
  </si>
  <si>
    <t>7211223424</t>
  </si>
  <si>
    <t>D+M Sprchový žlab nerez 70cm včetně napojení na kanalizaci</t>
  </si>
  <si>
    <t>53821108R</t>
  </si>
  <si>
    <t>Sporák kombinovaný MORA K 560BW bílý 50cm</t>
  </si>
  <si>
    <t>55144162</t>
  </si>
  <si>
    <t>Sprchová sada 3-funkční ruční sprcha d 100 mm, Chrom</t>
  </si>
  <si>
    <t>551450092R</t>
  </si>
  <si>
    <t>Baterie sprchová nástěnná  bez příslušenství, Chrom</t>
  </si>
  <si>
    <t>55145356</t>
  </si>
  <si>
    <t>Sprchová tyč s délkou 70 cm s výškou 70 cm. V kulatém designu. Chrom</t>
  </si>
  <si>
    <t>55149005R</t>
  </si>
  <si>
    <t>Držák toaletního papíru nerez SLZN 09</t>
  </si>
  <si>
    <t>634651249R</t>
  </si>
  <si>
    <t>Zrcadlo nemontované čiré tl. 4 mm 60x60cm</t>
  </si>
  <si>
    <t>64214330R</t>
  </si>
  <si>
    <t>Umyvadlo keram. s otv. pro baterii 550x450 mm bílé, na šrouby</t>
  </si>
  <si>
    <t>R-položka</t>
  </si>
  <si>
    <t>POL12_1</t>
  </si>
  <si>
    <t>733163101</t>
  </si>
  <si>
    <t>Potrubí z měděných trubek vytápění D 12 x 1,0 mm včetně zednických prací</t>
  </si>
  <si>
    <t>733173101R00</t>
  </si>
  <si>
    <t>Montáž otopných těles koupelnových (žebříků)</t>
  </si>
  <si>
    <t>735001</t>
  </si>
  <si>
    <t>Radiátor kombinovaný 97x45 cm bílá (žebřík)</t>
  </si>
  <si>
    <t>998735203R00</t>
  </si>
  <si>
    <t>Přesun hmot pro otopná tělesa, výšky do 24 m</t>
  </si>
  <si>
    <t>766812115R00</t>
  </si>
  <si>
    <t>Montáž kuchyňských linek dřevěných linek š.do 2,4m</t>
  </si>
  <si>
    <t>766812849KR1</t>
  </si>
  <si>
    <t>Demontáž kuchyňských linek do 2,1 m pro další použití</t>
  </si>
  <si>
    <t>Dodávka a montáž nových polic špajz 7x600x600mm</t>
  </si>
  <si>
    <t>Oprava kuchyňské linky nové nerez úchyty, seřízení</t>
  </si>
  <si>
    <t>61160101KR</t>
  </si>
  <si>
    <t>Dveře vnitřní hladké plné 1kř. 80x197 bílé včetně wc kování</t>
  </si>
  <si>
    <t>61187176R</t>
  </si>
  <si>
    <t>Prah dubový délka 90 cm šířka 10 cm tl. 2 cm včetně nátěru</t>
  </si>
  <si>
    <t>771101115R00</t>
  </si>
  <si>
    <t>Vyrovnání podkladů samonivel. hmotou tl. do 10 mm</t>
  </si>
  <si>
    <t>771101101R00</t>
  </si>
  <si>
    <t>Vysávání podlah prům.vysavačem pro pokládku dlažby</t>
  </si>
  <si>
    <t>771101210R00</t>
  </si>
  <si>
    <t>Penetrace podkladu pod dlažby</t>
  </si>
  <si>
    <t>771575109R00</t>
  </si>
  <si>
    <t>Montáž podlah keram.,hladké, tmel, 30x30 cm</t>
  </si>
  <si>
    <t>771578011R00</t>
  </si>
  <si>
    <t>Spára podlaha - stěna, silikonem</t>
  </si>
  <si>
    <t>koupelna : 2*(1,80+2,20+0,30)-0,60</t>
  </si>
  <si>
    <t>771579791R00</t>
  </si>
  <si>
    <t>Příplatek za plochu podlah keram. do 5 m2 jednotl.</t>
  </si>
  <si>
    <t>771579793R00</t>
  </si>
  <si>
    <t>Příplatek za spárovací hmotu - plošně,keram.dlažba</t>
  </si>
  <si>
    <t>Keramická dlažba 30x30 - předpoklad ceny 400Kč/m2</t>
  </si>
  <si>
    <t>3,96*1,1</t>
  </si>
  <si>
    <t>235215999</t>
  </si>
  <si>
    <t>Stěrka podlahová samonivelační</t>
  </si>
  <si>
    <t>3,96*1,7*10*1,1</t>
  </si>
  <si>
    <t>998771203R00</t>
  </si>
  <si>
    <t>Přesun hmot pro podlahy z dlaždic, výšky do 24 m</t>
  </si>
  <si>
    <t>776101101R00</t>
  </si>
  <si>
    <t>Vysávání podlah prům.vysavačem pod povlak.podlahy</t>
  </si>
  <si>
    <t>776101121R00</t>
  </si>
  <si>
    <t>Provedení penetrace podkladu pod.povlak.podlahy</t>
  </si>
  <si>
    <t>776401800RT1</t>
  </si>
  <si>
    <t>Demontáž soklíků nebo lišt, pryžových nebo z PVC odstranění a uložení na hromady</t>
  </si>
  <si>
    <t>zádveří : 2*(1,40+3,70)-3*0,80</t>
  </si>
  <si>
    <t>předsíň : (2,80+1,90+1,90+1,05+1,40)-4*0,80-0,60</t>
  </si>
  <si>
    <t>kuchyň : (2,70+2,40+2,20+1,05+1,50)-0,80</t>
  </si>
  <si>
    <t>pokoj 1 : 2*(4,20+3,85)-0,80</t>
  </si>
  <si>
    <t>pokoj 2 : 2*(3,30+7,05)-0,80</t>
  </si>
  <si>
    <t>šatna : 2*(3,30+1,85)-0,80</t>
  </si>
  <si>
    <t>776421100RU1</t>
  </si>
  <si>
    <t>Lepení podlahových soklíků z PVC a vinylu včetně dodávky soklíku PVC</t>
  </si>
  <si>
    <t>6*0,80</t>
  </si>
  <si>
    <t>776994111RT1</t>
  </si>
  <si>
    <t>Svařování povlakových podlah z pásů nebo čtverců včetně svařovací šňůry PVC 1179</t>
  </si>
  <si>
    <t>zádveří : 3,70</t>
  </si>
  <si>
    <t>předsíň : 3*1,90</t>
  </si>
  <si>
    <t>kuchyň : 3*2,40</t>
  </si>
  <si>
    <t>pokoj 1 : 5*3,85</t>
  </si>
  <si>
    <t>pokoj 2 : 4*7,05</t>
  </si>
  <si>
    <t>šatna : 2*3,30</t>
  </si>
  <si>
    <t>776521199KR1</t>
  </si>
  <si>
    <t>Lepení povlak.podlah z pásů PVC na fixační lepidlo včetně podlahoviny Novoflor standard tl. 2 mm (nášlapná vrstva min. 0,55mm)</t>
  </si>
  <si>
    <t>koupelna : 2*(1,80+2,20+0,30)*2,00-0,60*2,00</t>
  </si>
  <si>
    <t>kuchyň : (1,20+0,60)+(0,60+1,00)*1,75</t>
  </si>
  <si>
    <t>20,60*1,1</t>
  </si>
  <si>
    <t>0,20*0,60*2*35</t>
  </si>
  <si>
    <t>zárubně : 6*(0,80+2*2,00)*0,25+(0,60+2*2,00)*0,25</t>
  </si>
  <si>
    <t>783424340R00</t>
  </si>
  <si>
    <t>Nátěr syntet. potrubí do DN 50 mm  Z+2x +1x email</t>
  </si>
  <si>
    <t>špajz : 5,00</t>
  </si>
  <si>
    <t>783903811R00</t>
  </si>
  <si>
    <t>Odmaštění chemickými rozpouštědly</t>
  </si>
  <si>
    <t xml:space="preserve">stropy : </t>
  </si>
  <si>
    <t>zádveří : 2*(1,40+3,70)*2,80</t>
  </si>
  <si>
    <t>předsíň : (2,80+1,90+1,90+1,05+1,40)*2,80</t>
  </si>
  <si>
    <t>kuchyň : (2,70+2,40+2,20+1,05+1,50)*2,80</t>
  </si>
  <si>
    <t>pokoj 1 : 2*(4,20+3,85)*2,80</t>
  </si>
  <si>
    <t>pokoj 2 : 2*(3,30+7,05)*2,80</t>
  </si>
  <si>
    <t>šatna : 2*(3,30+1,85)*2,80</t>
  </si>
  <si>
    <t>785411800R00</t>
  </si>
  <si>
    <t>Odstranění tapet lepených papírových do 3,8 m</t>
  </si>
  <si>
    <t>kuchyň : 4,00</t>
  </si>
  <si>
    <t>pokoj : 4,00</t>
  </si>
  <si>
    <t>602011141R00</t>
  </si>
  <si>
    <t>Štuk na stěnách vnitřní, ručně</t>
  </si>
  <si>
    <t>612481211RT2</t>
  </si>
  <si>
    <t>Montáž výztužné sítě(perlinky)do stěrky-vnit.stěny včetně výztužné sítě a stěrkového tmelu</t>
  </si>
  <si>
    <t>978059531R00</t>
  </si>
  <si>
    <t>Odsekání vnitřních obkladů stěn nad 2 m2</t>
  </si>
  <si>
    <t>kuchyň : (2,40+2*0,60)*0,60</t>
  </si>
  <si>
    <t>pro pračku : 4,00</t>
  </si>
  <si>
    <t>725299101</t>
  </si>
  <si>
    <t>Montáž kuchyňských linek dřevěných linek š.do 2,4m včetně vyčištění, seřízení a doplnění výstroje šuplíku</t>
  </si>
  <si>
    <t>766772840R00</t>
  </si>
  <si>
    <t>D+M šatní skříně - DTD, TL. 18mm,ABS HRANA. BARVA DEKOR DŘEVO - sonoma šatní tyč kovová včetně madel rozměr 600x1200mm v.2,7m 2dveřová, uchytky nerez, 5x vnitřní police 600x1200mm</t>
  </si>
  <si>
    <t>61187156R</t>
  </si>
  <si>
    <t>Prah dubový délka 80 cm šířka 10 cm tl. 2 cm včetně nátěru</t>
  </si>
  <si>
    <t>zádveří : 2*(1,40+1,90)-2*0,80</t>
  </si>
  <si>
    <t>předsíň : (2,80+2,90+1,80+1,40+1,90)-4*0,80</t>
  </si>
  <si>
    <t>kuchyň : (2,40+3,40+1,40+1,40+2,40)-0,80</t>
  </si>
  <si>
    <t>kuchyň : (1,2*0,6)+(0,6+1)*1,75</t>
  </si>
  <si>
    <t>781441906R00</t>
  </si>
  <si>
    <t>Oprava obkladů z hutných glazovaných 300x200</t>
  </si>
  <si>
    <t>3,52*1,1</t>
  </si>
  <si>
    <t>0,20*0,60*2*24</t>
  </si>
  <si>
    <t>zádveří : 2,70</t>
  </si>
  <si>
    <t>předsíň : 8,81</t>
  </si>
  <si>
    <t>kuchyně : 7,50</t>
  </si>
  <si>
    <t>koupelna : 4,31</t>
  </si>
  <si>
    <t>pokoj : 19,89</t>
  </si>
  <si>
    <t>komora : 1,65</t>
  </si>
  <si>
    <t>komora : 6,32</t>
  </si>
  <si>
    <t>zádveří : 2*(1,40+1,70)*2,80-2*0,80*2,00</t>
  </si>
  <si>
    <t>předsíň : (1,60+1,73+1,30+1,83+4,00+1,275+1,85)*2,80-5*0,80*2,00-0,60*2,00</t>
  </si>
  <si>
    <t>kuchyně : (3,30+2,40+2,43+1,30+1,425)*2,80-1,20*1,50-0,80*2,00</t>
  </si>
  <si>
    <t>pokoj : 2*(3,90+5,10)*2,80-2,40*1,50-0,80*2,00</t>
  </si>
  <si>
    <t>komora : (3,00+3,25+1,08)*2,80-0,60*2,00</t>
  </si>
  <si>
    <t>komora : (2,636+3,00+1,575+3,182)*2,80-1,20*0,60-0,80*2,00</t>
  </si>
  <si>
    <t>Včetně dodávky vody, uzavření a zabezpečení konců potrubí.</t>
  </si>
  <si>
    <t>723163102R00</t>
  </si>
  <si>
    <t>Potrubí z měděných plynových trubek D 15 x 1,0 mm</t>
  </si>
  <si>
    <t>723190251R00</t>
  </si>
  <si>
    <t>Vyvedení a upevnění plynovodních výpustek DN 15 mm</t>
  </si>
  <si>
    <t>723191118R00</t>
  </si>
  <si>
    <t>Kohout kulový pro flexigas rohový IVAR.G2T DN 15 mm</t>
  </si>
  <si>
    <t>723110772</t>
  </si>
  <si>
    <t>Úprava vyústění plynového potrubí  včetně výpomocných zednických prací</t>
  </si>
  <si>
    <t>vchodové dveře : 1</t>
  </si>
  <si>
    <t>Montáž kuchyňských linek dřevěných linek š.do 2,4m včetně vyčištění, seřízení a doplnění výstroje šuplíku, včetně digestoře</t>
  </si>
  <si>
    <t>stávající : 1</t>
  </si>
  <si>
    <t>Dodávka a montáž nových 4 kusů dvířek šatní skříně 1200x2800mm</t>
  </si>
  <si>
    <t>Dodávka a montáž nových polic do komory 600 x 800mm 4 kusy</t>
  </si>
  <si>
    <t>0,20*0,60*2*30</t>
  </si>
  <si>
    <t>zádveří : 2*(1,40+1,70)*2,80</t>
  </si>
  <si>
    <t>předsíň : (1,60+1,73+1,30+1,83+4,00+1,275+1,85)*2,80</t>
  </si>
  <si>
    <t>kuchyně : (3,30+2,40+2,43+1,30+1,425)*2,80</t>
  </si>
  <si>
    <t>pokoj : 2*(3,90+5,10)*2,80</t>
  </si>
  <si>
    <t>komora : (3,00+3,25+1,08)*2,80</t>
  </si>
  <si>
    <t>komora : (2,636+3,00+1,575+3,182)*2,80</t>
  </si>
  <si>
    <t>kuchyň : 6,00</t>
  </si>
  <si>
    <t>pokoj : 8,00</t>
  </si>
  <si>
    <t>786611811R00</t>
  </si>
  <si>
    <t>Demontáž předokenních rolet s viditelným boxem - garnyž</t>
  </si>
  <si>
    <t>787911199KR1</t>
  </si>
  <si>
    <t>Demontáž zrcadla do 2m2</t>
  </si>
  <si>
    <t>zádveří : 4,17</t>
  </si>
  <si>
    <t>předsíň : 4,38</t>
  </si>
  <si>
    <t>pokoj : 17,46</t>
  </si>
  <si>
    <t>kuchyň : 6,48</t>
  </si>
  <si>
    <t>koupelna : 4,68</t>
  </si>
  <si>
    <t>zádveří : (2,45+1,80+1,805+1,90)*2,80-2*0,80*2,00</t>
  </si>
  <si>
    <t>předsíň : (2,75+1,80+2,10+1,90)*2,80-4*0,80*2,00</t>
  </si>
  <si>
    <t>pokoj : (4,75+4,75+3,10+4,45)*2,80-0,80*2,00-1,50*1,50</t>
  </si>
  <si>
    <t>kuchyň : 2*(3,60+1,80)*2,80-0,80*2,00-1,20*1,50</t>
  </si>
  <si>
    <t>koupelna : 2*(2,60+1,80)*(2,80-2,00)</t>
  </si>
  <si>
    <t>612411904R00</t>
  </si>
  <si>
    <t>HZS Práce v tarifní třídě 4 (např. tesař) - prověření rozvodů</t>
  </si>
  <si>
    <t>Včetně dodání zápachové uzávěrky.</t>
  </si>
  <si>
    <t>Baterie umyvadlová stojánková  ruční, standarní chrom</t>
  </si>
  <si>
    <t>725860201R00</t>
  </si>
  <si>
    <t>Sifon dřezový HL100, 6/4", s přípojkou pro myčku, pračku</t>
  </si>
  <si>
    <t>Sifon umyvadlový HL132, D 32/40 mm</t>
  </si>
  <si>
    <t>55144162R</t>
  </si>
  <si>
    <t>Sprchová sada M3 B9452 AA 3-funkční ruční sprcha d 100 mm</t>
  </si>
  <si>
    <t>55145356R</t>
  </si>
  <si>
    <t>Umyvadlo keramické LYRA Plus s otvorem pro baterii 550 x 450 mm</t>
  </si>
  <si>
    <t>D+M Kuchyňské linky spodní a vrchní skříňky dl. 2100+600 mm skříňkanad digestoří nad digestoří</t>
  </si>
  <si>
    <t>Lamino barvy dle požadavku invesotra, hrany ABS, dekor dřeva (sonoma) : 2,70</t>
  </si>
  <si>
    <t xml:space="preserve">- pod dřezem prostor pro uzavřené nádoby na tříděný odpad : : </t>
  </si>
  <si>
    <t xml:space="preserve">D+M dvoukřídlových dvířek a zástěny skříně v koupelně  - DTD, TL. 18mm,ABS HRANA. BARVA bílá včetně madel rozměr 800x1900 mm </t>
  </si>
  <si>
    <t>61160101R</t>
  </si>
  <si>
    <t>Dveře vnitřní hladké plné 1kř. 80x197 bílé včetně kování WC</t>
  </si>
  <si>
    <t>POL12_0</t>
  </si>
  <si>
    <t>zádveří : (2,45+1,80+1,805+1,90)-2*0,80</t>
  </si>
  <si>
    <t>předsíň : (2,75+1,80+2,10+1,90)-4*0,80</t>
  </si>
  <si>
    <t>pokoj : (4,75+4,75+3,10+4,45)-0,80</t>
  </si>
  <si>
    <t>kuchyň : 2*(3,60+1,80)-0,80</t>
  </si>
  <si>
    <t>5*0,80</t>
  </si>
  <si>
    <t>zádveří : 3*1,80</t>
  </si>
  <si>
    <t>předsíň : 3*1,80</t>
  </si>
  <si>
    <t>pokoj : 5*4,75</t>
  </si>
  <si>
    <t>kuchyň : 4*1,80</t>
  </si>
  <si>
    <t>0,20*0,60*2*18</t>
  </si>
  <si>
    <t>zádveří : (2,45+1,80+1,805+1,90)*2,80</t>
  </si>
  <si>
    <t>předsíň : (2,75+1,80+2,10+1,90)*2,80</t>
  </si>
  <si>
    <t>pokoj : (4,75+4,75+3,10+4,45)*2,80</t>
  </si>
  <si>
    <t>kuchyň : 2*(3,60+1,80)*2,80</t>
  </si>
  <si>
    <t>340235211RT2</t>
  </si>
  <si>
    <t>Zazdívka otvorů 0,0225 m2 cihlami, tl.zdi do 10cm s použitím suché maltové směsi</t>
  </si>
  <si>
    <t>byt 58 : 1</t>
  </si>
  <si>
    <t>byt 59 : 1</t>
  </si>
  <si>
    <t>byt 60 : 1</t>
  </si>
  <si>
    <t>byt 61 : 1</t>
  </si>
  <si>
    <t>byt 62 : 1</t>
  </si>
  <si>
    <t>byt 63 : 1</t>
  </si>
  <si>
    <t>byt 64 : 1</t>
  </si>
  <si>
    <t>byt 65 : 1</t>
  </si>
  <si>
    <t>byt 66 : 1</t>
  </si>
  <si>
    <t>byt 67 : 1</t>
  </si>
  <si>
    <t>byt 68 : 1</t>
  </si>
  <si>
    <t>byt 69 : 1</t>
  </si>
  <si>
    <t>byt 70 : 1</t>
  </si>
  <si>
    <t>byt 71 : 1</t>
  </si>
  <si>
    <t>byt 72 : 1</t>
  </si>
  <si>
    <t>byt 73 : 1</t>
  </si>
  <si>
    <t>100,00*0,60</t>
  </si>
  <si>
    <t xml:space="preserve">chodby : </t>
  </si>
  <si>
    <t>1037 : 45,13</t>
  </si>
  <si>
    <t>2038 : 50,21</t>
  </si>
  <si>
    <t>3038 : 50,21</t>
  </si>
  <si>
    <t>4035 : 50,21</t>
  </si>
  <si>
    <t>954312102R00</t>
  </si>
  <si>
    <t>Opláštění z SDK,2.str.,do 200x200 mm,RF tl.12,5 mm</t>
  </si>
  <si>
    <t>kufr pro zakrytí elektro přívodů : 100,00</t>
  </si>
  <si>
    <t>971033231R00</t>
  </si>
  <si>
    <t>Vybourání otv. zeď cihel. 0,0225 m2, tl. 15cm, MVC</t>
  </si>
  <si>
    <t>999281105R00</t>
  </si>
  <si>
    <t>Přesun hmot pro opravy a údržbu do výšky 6 m</t>
  </si>
  <si>
    <t>Penetrace podkladu univerzální Primalex 1x</t>
  </si>
  <si>
    <t>SDK kufr pro zakrytí elektro přívodů : 100,00*(0,20+0,20)</t>
  </si>
  <si>
    <t>Malba Primalex Standard, bílá, bez penetrace, 2 x</t>
  </si>
  <si>
    <t>622300181RT3</t>
  </si>
  <si>
    <t>Montáž chráničky kabelu  vč. chráničky Kopoflex DN 50 mm</t>
  </si>
  <si>
    <t>pro slaboproud 2x : 2*100,00</t>
  </si>
  <si>
    <t>953991111R00</t>
  </si>
  <si>
    <t>Osazení hmoždinek ve stěnách z cihel DN 6 - 8 mm</t>
  </si>
  <si>
    <t>210810013R00</t>
  </si>
  <si>
    <t>Kabel CYKY-m 750 V 4 x 10 mm2 volně uložený</t>
  </si>
  <si>
    <t>byt 58 : 0,00</t>
  </si>
  <si>
    <t>byt 59 : 14,00</t>
  </si>
  <si>
    <t>byt 60 : 20,50</t>
  </si>
  <si>
    <t>byt 61 : 25,00</t>
  </si>
  <si>
    <t>byt 62 : 6,00</t>
  </si>
  <si>
    <t>byt 63 : 14,00</t>
  </si>
  <si>
    <t>byt 64 : 20,50</t>
  </si>
  <si>
    <t>byt 65 : 0</t>
  </si>
  <si>
    <t>byt 66 : 6,00</t>
  </si>
  <si>
    <t>byt 67 : 14,00</t>
  </si>
  <si>
    <t>byt 68 : 20,50</t>
  </si>
  <si>
    <t>byt 69 : 25,00</t>
  </si>
  <si>
    <t>byt 70 : 0</t>
  </si>
  <si>
    <t>byt 71 : 0</t>
  </si>
  <si>
    <t>byt 72 : 0</t>
  </si>
  <si>
    <t>byt 73 : 25,00</t>
  </si>
  <si>
    <t>210800528R00</t>
  </si>
  <si>
    <t>Vodič H07V-U (CY) 10 mm2 uložený volně</t>
  </si>
  <si>
    <t>4*25,00</t>
  </si>
  <si>
    <t>34111100R</t>
  </si>
  <si>
    <t>Kabel silový s Cu jádrem 750 V CYKY 5 x 6 mm2</t>
  </si>
  <si>
    <t>34140967R</t>
  </si>
  <si>
    <t>Vodič silový CY zelenožlutý 10,00 mm2 - drát</t>
  </si>
  <si>
    <t xml:space="preserve">Revize ELEKTRO </t>
  </si>
  <si>
    <t>004211</t>
  </si>
  <si>
    <t>Mimostaveništní doprava materiálu</t>
  </si>
  <si>
    <t>Soubor</t>
  </si>
  <si>
    <t>POL99_8</t>
  </si>
  <si>
    <t>VRN01</t>
  </si>
  <si>
    <t>Celkový úklid (vytření podlah, umytí oken, obkladů, zásuvek, vypínačů, radiátorů, atd..)</t>
  </si>
  <si>
    <t>VRN02</t>
  </si>
  <si>
    <t>Zařízení staveniště</t>
  </si>
  <si>
    <t>VRN03</t>
  </si>
  <si>
    <t>Provozní vlivy</t>
  </si>
  <si>
    <t>VRN04</t>
  </si>
  <si>
    <t>Průběžný úklid společných prostor</t>
  </si>
  <si>
    <t>VRN05</t>
  </si>
  <si>
    <t>VRN06</t>
  </si>
  <si>
    <t>Vzorkování dlažeb, obkladů, PVC, Kuch. linky</t>
  </si>
  <si>
    <t>VRN07</t>
  </si>
  <si>
    <t>Dokumentace skutečného provedení včetně řemesel (ZTI, elektro, atd.)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</si>
</sst>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E19" sqref="E19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+m/PcJ1kfp7M3gtkWqCNISWEYb7nPzxfS0pD6lKRsKqcSSoCCOMshDg0DV67ZH9G8Pmae1z5/MWJzTQZIDQpYQ==" saltValue="70g9ccRNfwoky613p8tUC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8"/>
  <sheetViews>
    <sheetView showGridLines="0" tabSelected="1" topLeftCell="B1" zoomScaleNormal="100" zoomScaleSheetLayoutView="75" workbookViewId="0">
      <selection activeCell="N19" sqref="N1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5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5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5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5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5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5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SUMIF(F62:F94,A16,I62:I94)+SUMIF(F62:F94,"PSU",I62:I94)</f>
        <v>0</v>
      </c>
      <c r="J16" s="85"/>
    </row>
    <row r="17" spans="1:10" ht="23.25" customHeight="1" x14ac:dyDescent="0.25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SUMIF(F62:F94,A17,I62:I94)</f>
        <v>0</v>
      </c>
      <c r="J17" s="85"/>
    </row>
    <row r="18" spans="1:10" ht="23.25" customHeight="1" x14ac:dyDescent="0.25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SUMIF(F62:F94,A18,I62:I94)</f>
        <v>0</v>
      </c>
      <c r="J18" s="85"/>
    </row>
    <row r="19" spans="1:10" ht="23.25" customHeight="1" x14ac:dyDescent="0.25">
      <c r="A19" s="199" t="s">
        <v>135</v>
      </c>
      <c r="B19" s="38" t="s">
        <v>27</v>
      </c>
      <c r="C19" s="62"/>
      <c r="D19" s="63"/>
      <c r="E19" s="83"/>
      <c r="F19" s="84"/>
      <c r="G19" s="83"/>
      <c r="H19" s="84"/>
      <c r="I19" s="83">
        <f>SUMIF(F62:F94,A19,I62:I94)</f>
        <v>0</v>
      </c>
      <c r="J19" s="85"/>
    </row>
    <row r="20" spans="1:10" ht="23.25" customHeight="1" x14ac:dyDescent="0.25">
      <c r="A20" s="199" t="s">
        <v>134</v>
      </c>
      <c r="B20" s="38" t="s">
        <v>28</v>
      </c>
      <c r="C20" s="62"/>
      <c r="D20" s="63"/>
      <c r="E20" s="83"/>
      <c r="F20" s="84"/>
      <c r="G20" s="83"/>
      <c r="H20" s="84"/>
      <c r="I20" s="83">
        <f>SUMIF(F62:F94,A20,I62:I94)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3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70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5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5">
      <c r="A39" s="137">
        <v>1</v>
      </c>
      <c r="B39" s="148" t="s">
        <v>51</v>
      </c>
      <c r="C39" s="149"/>
      <c r="D39" s="149"/>
      <c r="E39" s="149"/>
      <c r="F39" s="150">
        <f>'01 A Pol'!AE276+'02 A Pol'!AE347+'03 A Pol'!AE214+'04 A Pol'!AE212+'05 A Pol'!AE257+'06 A Pol'!AE75+'VRN A Pol'!AE17</f>
        <v>0</v>
      </c>
      <c r="G39" s="151">
        <f>'01 A Pol'!AF276+'02 A Pol'!AF347+'03 A Pol'!AF214+'04 A Pol'!AF212+'05 A Pol'!AF257+'06 A Pol'!AF75+'VRN A Pol'!AF17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customHeight="1" x14ac:dyDescent="0.25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/>
      <c r="J40" s="160"/>
    </row>
    <row r="41" spans="1:10" ht="25.5" customHeight="1" x14ac:dyDescent="0.25">
      <c r="A41" s="137">
        <v>2</v>
      </c>
      <c r="B41" s="155" t="s">
        <v>53</v>
      </c>
      <c r="C41" s="156" t="s">
        <v>54</v>
      </c>
      <c r="D41" s="156"/>
      <c r="E41" s="156"/>
      <c r="F41" s="157">
        <f>'01 A Pol'!AE276</f>
        <v>0</v>
      </c>
      <c r="G41" s="158">
        <f>'01 A Pol'!AF276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customHeight="1" x14ac:dyDescent="0.25">
      <c r="A42" s="137">
        <v>3</v>
      </c>
      <c r="B42" s="161" t="s">
        <v>55</v>
      </c>
      <c r="C42" s="149" t="s">
        <v>56</v>
      </c>
      <c r="D42" s="149"/>
      <c r="E42" s="149"/>
      <c r="F42" s="162">
        <f>'01 A Pol'!AE276</f>
        <v>0</v>
      </c>
      <c r="G42" s="152">
        <f>'01 A Pol'!AF276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customHeight="1" x14ac:dyDescent="0.25">
      <c r="A43" s="137">
        <v>2</v>
      </c>
      <c r="B43" s="155" t="s">
        <v>57</v>
      </c>
      <c r="C43" s="156" t="s">
        <v>58</v>
      </c>
      <c r="D43" s="156"/>
      <c r="E43" s="156"/>
      <c r="F43" s="157">
        <f>'02 A Pol'!AE347</f>
        <v>0</v>
      </c>
      <c r="G43" s="158">
        <f>'02 A Pol'!AF347</f>
        <v>0</v>
      </c>
      <c r="H43" s="158"/>
      <c r="I43" s="159">
        <f>F43+G43+H43</f>
        <v>0</v>
      </c>
      <c r="J43" s="160" t="str">
        <f>IF(CenaCelkemVypocet=0,"",I43/CenaCelkemVypocet*100)</f>
        <v/>
      </c>
    </row>
    <row r="44" spans="1:10" ht="25.5" customHeight="1" x14ac:dyDescent="0.25">
      <c r="A44" s="137">
        <v>3</v>
      </c>
      <c r="B44" s="161" t="s">
        <v>55</v>
      </c>
      <c r="C44" s="149" t="s">
        <v>56</v>
      </c>
      <c r="D44" s="149"/>
      <c r="E44" s="149"/>
      <c r="F44" s="162">
        <f>'02 A Pol'!AE347</f>
        <v>0</v>
      </c>
      <c r="G44" s="152">
        <f>'02 A Pol'!AF347</f>
        <v>0</v>
      </c>
      <c r="H44" s="152"/>
      <c r="I44" s="153">
        <f>F44+G44+H44</f>
        <v>0</v>
      </c>
      <c r="J44" s="154" t="str">
        <f>IF(CenaCelkemVypocet=0,"",I44/CenaCelkemVypocet*100)</f>
        <v/>
      </c>
    </row>
    <row r="45" spans="1:10" ht="25.5" customHeight="1" x14ac:dyDescent="0.25">
      <c r="A45" s="137">
        <v>2</v>
      </c>
      <c r="B45" s="155" t="s">
        <v>59</v>
      </c>
      <c r="C45" s="156" t="s">
        <v>60</v>
      </c>
      <c r="D45" s="156"/>
      <c r="E45" s="156"/>
      <c r="F45" s="157">
        <f>'03 A Pol'!AE214</f>
        <v>0</v>
      </c>
      <c r="G45" s="158">
        <f>'03 A Pol'!AF214</f>
        <v>0</v>
      </c>
      <c r="H45" s="158"/>
      <c r="I45" s="159">
        <f>F45+G45+H45</f>
        <v>0</v>
      </c>
      <c r="J45" s="160" t="str">
        <f>IF(CenaCelkemVypocet=0,"",I45/CenaCelkemVypocet*100)</f>
        <v/>
      </c>
    </row>
    <row r="46" spans="1:10" ht="25.5" customHeight="1" x14ac:dyDescent="0.25">
      <c r="A46" s="137">
        <v>3</v>
      </c>
      <c r="B46" s="161" t="s">
        <v>55</v>
      </c>
      <c r="C46" s="149" t="s">
        <v>56</v>
      </c>
      <c r="D46" s="149"/>
      <c r="E46" s="149"/>
      <c r="F46" s="162">
        <f>'03 A Pol'!AE214</f>
        <v>0</v>
      </c>
      <c r="G46" s="152">
        <f>'03 A Pol'!AF214</f>
        <v>0</v>
      </c>
      <c r="H46" s="152"/>
      <c r="I46" s="153">
        <f>F46+G46+H46</f>
        <v>0</v>
      </c>
      <c r="J46" s="154" t="str">
        <f>IF(CenaCelkemVypocet=0,"",I46/CenaCelkemVypocet*100)</f>
        <v/>
      </c>
    </row>
    <row r="47" spans="1:10" ht="25.5" customHeight="1" x14ac:dyDescent="0.25">
      <c r="A47" s="137">
        <v>2</v>
      </c>
      <c r="B47" s="155" t="s">
        <v>61</v>
      </c>
      <c r="C47" s="156" t="s">
        <v>62</v>
      </c>
      <c r="D47" s="156"/>
      <c r="E47" s="156"/>
      <c r="F47" s="157">
        <f>'04 A Pol'!AE212</f>
        <v>0</v>
      </c>
      <c r="G47" s="158">
        <f>'04 A Pol'!AF212</f>
        <v>0</v>
      </c>
      <c r="H47" s="158"/>
      <c r="I47" s="159">
        <f>F47+G47+H47</f>
        <v>0</v>
      </c>
      <c r="J47" s="160" t="str">
        <f>IF(CenaCelkemVypocet=0,"",I47/CenaCelkemVypocet*100)</f>
        <v/>
      </c>
    </row>
    <row r="48" spans="1:10" ht="25.5" customHeight="1" x14ac:dyDescent="0.25">
      <c r="A48" s="137">
        <v>3</v>
      </c>
      <c r="B48" s="161" t="s">
        <v>55</v>
      </c>
      <c r="C48" s="149" t="s">
        <v>56</v>
      </c>
      <c r="D48" s="149"/>
      <c r="E48" s="149"/>
      <c r="F48" s="162">
        <f>'04 A Pol'!AE212</f>
        <v>0</v>
      </c>
      <c r="G48" s="152">
        <f>'04 A Pol'!AF212</f>
        <v>0</v>
      </c>
      <c r="H48" s="152"/>
      <c r="I48" s="153">
        <f>F48+G48+H48</f>
        <v>0</v>
      </c>
      <c r="J48" s="154" t="str">
        <f>IF(CenaCelkemVypocet=0,"",I48/CenaCelkemVypocet*100)</f>
        <v/>
      </c>
    </row>
    <row r="49" spans="1:10" ht="25.5" customHeight="1" x14ac:dyDescent="0.25">
      <c r="A49" s="137">
        <v>2</v>
      </c>
      <c r="B49" s="155" t="s">
        <v>63</v>
      </c>
      <c r="C49" s="156" t="s">
        <v>64</v>
      </c>
      <c r="D49" s="156"/>
      <c r="E49" s="156"/>
      <c r="F49" s="157">
        <f>'05 A Pol'!AE257</f>
        <v>0</v>
      </c>
      <c r="G49" s="158">
        <f>'05 A Pol'!AF257</f>
        <v>0</v>
      </c>
      <c r="H49" s="158"/>
      <c r="I49" s="159">
        <f>F49+G49+H49</f>
        <v>0</v>
      </c>
      <c r="J49" s="160" t="str">
        <f>IF(CenaCelkemVypocet=0,"",I49/CenaCelkemVypocet*100)</f>
        <v/>
      </c>
    </row>
    <row r="50" spans="1:10" ht="25.5" customHeight="1" x14ac:dyDescent="0.25">
      <c r="A50" s="137">
        <v>3</v>
      </c>
      <c r="B50" s="161" t="s">
        <v>55</v>
      </c>
      <c r="C50" s="149" t="s">
        <v>56</v>
      </c>
      <c r="D50" s="149"/>
      <c r="E50" s="149"/>
      <c r="F50" s="162">
        <f>'05 A Pol'!AE257</f>
        <v>0</v>
      </c>
      <c r="G50" s="152">
        <f>'05 A Pol'!AF257</f>
        <v>0</v>
      </c>
      <c r="H50" s="152"/>
      <c r="I50" s="153">
        <f>F50+G50+H50</f>
        <v>0</v>
      </c>
      <c r="J50" s="154" t="str">
        <f>IF(CenaCelkemVypocet=0,"",I50/CenaCelkemVypocet*100)</f>
        <v/>
      </c>
    </row>
    <row r="51" spans="1:10" ht="25.5" customHeight="1" x14ac:dyDescent="0.25">
      <c r="A51" s="137">
        <v>2</v>
      </c>
      <c r="B51" s="155" t="s">
        <v>65</v>
      </c>
      <c r="C51" s="156" t="s">
        <v>66</v>
      </c>
      <c r="D51" s="156"/>
      <c r="E51" s="156"/>
      <c r="F51" s="157">
        <f>'06 A Pol'!AE75</f>
        <v>0</v>
      </c>
      <c r="G51" s="158">
        <f>'06 A Pol'!AF75</f>
        <v>0</v>
      </c>
      <c r="H51" s="158"/>
      <c r="I51" s="159">
        <f>F51+G51+H51</f>
        <v>0</v>
      </c>
      <c r="J51" s="160" t="str">
        <f>IF(CenaCelkemVypocet=0,"",I51/CenaCelkemVypocet*100)</f>
        <v/>
      </c>
    </row>
    <row r="52" spans="1:10" ht="25.5" customHeight="1" x14ac:dyDescent="0.25">
      <c r="A52" s="137">
        <v>3</v>
      </c>
      <c r="B52" s="161" t="s">
        <v>55</v>
      </c>
      <c r="C52" s="149" t="s">
        <v>67</v>
      </c>
      <c r="D52" s="149"/>
      <c r="E52" s="149"/>
      <c r="F52" s="162">
        <f>'06 A Pol'!AE75</f>
        <v>0</v>
      </c>
      <c r="G52" s="152">
        <f>'06 A Pol'!AF75</f>
        <v>0</v>
      </c>
      <c r="H52" s="152"/>
      <c r="I52" s="153">
        <f>F52+G52+H52</f>
        <v>0</v>
      </c>
      <c r="J52" s="154" t="str">
        <f>IF(CenaCelkemVypocet=0,"",I52/CenaCelkemVypocet*100)</f>
        <v/>
      </c>
    </row>
    <row r="53" spans="1:10" ht="25.5" customHeight="1" x14ac:dyDescent="0.25">
      <c r="A53" s="137">
        <v>2</v>
      </c>
      <c r="B53" s="155" t="s">
        <v>68</v>
      </c>
      <c r="C53" s="156" t="s">
        <v>68</v>
      </c>
      <c r="D53" s="156"/>
      <c r="E53" s="156"/>
      <c r="F53" s="157">
        <f>'VRN A Pol'!AE17</f>
        <v>0</v>
      </c>
      <c r="G53" s="158">
        <f>'VRN A Pol'!AF17</f>
        <v>0</v>
      </c>
      <c r="H53" s="158"/>
      <c r="I53" s="159">
        <f>F53+G53+H53</f>
        <v>0</v>
      </c>
      <c r="J53" s="160" t="str">
        <f>IF(CenaCelkemVypocet=0,"",I53/CenaCelkemVypocet*100)</f>
        <v/>
      </c>
    </row>
    <row r="54" spans="1:10" ht="25.5" customHeight="1" x14ac:dyDescent="0.25">
      <c r="A54" s="137">
        <v>3</v>
      </c>
      <c r="B54" s="161" t="s">
        <v>55</v>
      </c>
      <c r="C54" s="149" t="s">
        <v>68</v>
      </c>
      <c r="D54" s="149"/>
      <c r="E54" s="149"/>
      <c r="F54" s="162">
        <f>'VRN A Pol'!AE17</f>
        <v>0</v>
      </c>
      <c r="G54" s="152">
        <f>'VRN A Pol'!AF17</f>
        <v>0</v>
      </c>
      <c r="H54" s="152"/>
      <c r="I54" s="153">
        <f>F54+G54+H54</f>
        <v>0</v>
      </c>
      <c r="J54" s="154" t="str">
        <f>IF(CenaCelkemVypocet=0,"",I54/CenaCelkemVypocet*100)</f>
        <v/>
      </c>
    </row>
    <row r="55" spans="1:10" ht="25.5" customHeight="1" x14ac:dyDescent="0.25">
      <c r="A55" s="137"/>
      <c r="B55" s="163" t="s">
        <v>69</v>
      </c>
      <c r="C55" s="164"/>
      <c r="D55" s="164"/>
      <c r="E55" s="164"/>
      <c r="F55" s="165">
        <f>SUMIF(A39:A54,"=1",F39:F54)</f>
        <v>0</v>
      </c>
      <c r="G55" s="166">
        <f>SUMIF(A39:A54,"=1",G39:G54)</f>
        <v>0</v>
      </c>
      <c r="H55" s="166">
        <f>SUMIF(A39:A54,"=1",H39:H54)</f>
        <v>0</v>
      </c>
      <c r="I55" s="167">
        <f>SUMIF(A39:A54,"=1",I39:I54)</f>
        <v>0</v>
      </c>
      <c r="J55" s="168">
        <f>SUMIF(A39:A54,"=1",J39:J54)</f>
        <v>0</v>
      </c>
    </row>
    <row r="59" spans="1:10" ht="15.6" x14ac:dyDescent="0.3">
      <c r="B59" s="179" t="s">
        <v>71</v>
      </c>
    </row>
    <row r="61" spans="1:10" ht="25.5" customHeight="1" x14ac:dyDescent="0.25">
      <c r="A61" s="181"/>
      <c r="B61" s="184" t="s">
        <v>17</v>
      </c>
      <c r="C61" s="184" t="s">
        <v>5</v>
      </c>
      <c r="D61" s="185"/>
      <c r="E61" s="185"/>
      <c r="F61" s="186" t="s">
        <v>72</v>
      </c>
      <c r="G61" s="186"/>
      <c r="H61" s="186"/>
      <c r="I61" s="186" t="s">
        <v>29</v>
      </c>
      <c r="J61" s="186" t="s">
        <v>0</v>
      </c>
    </row>
    <row r="62" spans="1:10" ht="36.75" customHeight="1" x14ac:dyDescent="0.25">
      <c r="A62" s="182"/>
      <c r="B62" s="187" t="s">
        <v>73</v>
      </c>
      <c r="C62" s="188" t="s">
        <v>74</v>
      </c>
      <c r="D62" s="189"/>
      <c r="E62" s="189"/>
      <c r="F62" s="195" t="s">
        <v>24</v>
      </c>
      <c r="G62" s="196"/>
      <c r="H62" s="196"/>
      <c r="I62" s="196">
        <f>'01 A Pol'!G8+'02 A Pol'!G8+'06 A Pol'!G8</f>
        <v>0</v>
      </c>
      <c r="J62" s="193" t="str">
        <f>IF(I95=0,"",I62/I95*100)</f>
        <v/>
      </c>
    </row>
    <row r="63" spans="1:10" ht="36.75" customHeight="1" x14ac:dyDescent="0.25">
      <c r="A63" s="182"/>
      <c r="B63" s="187" t="s">
        <v>75</v>
      </c>
      <c r="C63" s="188" t="s">
        <v>76</v>
      </c>
      <c r="D63" s="189"/>
      <c r="E63" s="189"/>
      <c r="F63" s="195" t="s">
        <v>24</v>
      </c>
      <c r="G63" s="196"/>
      <c r="H63" s="196"/>
      <c r="I63" s="196">
        <f>'01 A Pol'!G15+'02 A Pol'!G20+'03 A Pol'!G8+'04 A Pol'!G8+'05 A Pol'!G8</f>
        <v>0</v>
      </c>
      <c r="J63" s="193" t="str">
        <f>IF(I95=0,"",I63/I95*100)</f>
        <v/>
      </c>
    </row>
    <row r="64" spans="1:10" ht="36.75" customHeight="1" x14ac:dyDescent="0.25">
      <c r="A64" s="182"/>
      <c r="B64" s="187" t="s">
        <v>77</v>
      </c>
      <c r="C64" s="188" t="s">
        <v>78</v>
      </c>
      <c r="D64" s="189"/>
      <c r="E64" s="189"/>
      <c r="F64" s="195" t="s">
        <v>24</v>
      </c>
      <c r="G64" s="196"/>
      <c r="H64" s="196"/>
      <c r="I64" s="196">
        <f>'01 A Pol'!G19+'02 A Pol'!G27+'03 A Pol'!G12+'04 A Pol'!G12+'05 A Pol'!G12</f>
        <v>0</v>
      </c>
      <c r="J64" s="193" t="str">
        <f>IF(I95=0,"",I64/I95*100)</f>
        <v/>
      </c>
    </row>
    <row r="65" spans="1:10" ht="36.75" customHeight="1" x14ac:dyDescent="0.25">
      <c r="A65" s="182"/>
      <c r="B65" s="187" t="s">
        <v>79</v>
      </c>
      <c r="C65" s="188" t="s">
        <v>80</v>
      </c>
      <c r="D65" s="189"/>
      <c r="E65" s="189"/>
      <c r="F65" s="195" t="s">
        <v>24</v>
      </c>
      <c r="G65" s="196"/>
      <c r="H65" s="196"/>
      <c r="I65" s="196">
        <f>'02 A Pol'!G51</f>
        <v>0</v>
      </c>
      <c r="J65" s="193" t="str">
        <f>IF(I95=0,"",I65/I95*100)</f>
        <v/>
      </c>
    </row>
    <row r="66" spans="1:10" ht="36.75" customHeight="1" x14ac:dyDescent="0.25">
      <c r="A66" s="182"/>
      <c r="B66" s="187" t="s">
        <v>81</v>
      </c>
      <c r="C66" s="188" t="s">
        <v>82</v>
      </c>
      <c r="D66" s="189"/>
      <c r="E66" s="189"/>
      <c r="F66" s="195" t="s">
        <v>24</v>
      </c>
      <c r="G66" s="196"/>
      <c r="H66" s="196"/>
      <c r="I66" s="196">
        <f>'02 A Pol'!G55</f>
        <v>0</v>
      </c>
      <c r="J66" s="193" t="str">
        <f>IF(I95=0,"",I66/I95*100)</f>
        <v/>
      </c>
    </row>
    <row r="67" spans="1:10" ht="36.75" customHeight="1" x14ac:dyDescent="0.25">
      <c r="A67" s="182"/>
      <c r="B67" s="187" t="s">
        <v>83</v>
      </c>
      <c r="C67" s="188" t="s">
        <v>84</v>
      </c>
      <c r="D67" s="189"/>
      <c r="E67" s="189"/>
      <c r="F67" s="195" t="s">
        <v>24</v>
      </c>
      <c r="G67" s="196"/>
      <c r="H67" s="196"/>
      <c r="I67" s="196">
        <f>'01 A Pol'!G37</f>
        <v>0</v>
      </c>
      <c r="J67" s="193" t="str">
        <f>IF(I95=0,"",I67/I95*100)</f>
        <v/>
      </c>
    </row>
    <row r="68" spans="1:10" ht="36.75" customHeight="1" x14ac:dyDescent="0.25">
      <c r="A68" s="182"/>
      <c r="B68" s="187" t="s">
        <v>85</v>
      </c>
      <c r="C68" s="188" t="s">
        <v>86</v>
      </c>
      <c r="D68" s="189"/>
      <c r="E68" s="189"/>
      <c r="F68" s="195" t="s">
        <v>24</v>
      </c>
      <c r="G68" s="196"/>
      <c r="H68" s="196"/>
      <c r="I68" s="196">
        <f>'01 A Pol'!G40+'02 A Pol'!G58+'03 A Pol'!G32+'04 A Pol'!G36+'05 A Pol'!G32+'06 A Pol'!G26</f>
        <v>0</v>
      </c>
      <c r="J68" s="193" t="str">
        <f>IF(I95=0,"",I68/I95*100)</f>
        <v/>
      </c>
    </row>
    <row r="69" spans="1:10" ht="36.75" customHeight="1" x14ac:dyDescent="0.25">
      <c r="A69" s="182"/>
      <c r="B69" s="187" t="s">
        <v>87</v>
      </c>
      <c r="C69" s="188" t="s">
        <v>88</v>
      </c>
      <c r="D69" s="189"/>
      <c r="E69" s="189"/>
      <c r="F69" s="195" t="s">
        <v>24</v>
      </c>
      <c r="G69" s="196"/>
      <c r="H69" s="196"/>
      <c r="I69" s="196">
        <f>'01 A Pol'!G42+'02 A Pol'!G60+'03 A Pol'!G34+'04 A Pol'!G38+'05 A Pol'!G34+'06 A Pol'!G29</f>
        <v>0</v>
      </c>
      <c r="J69" s="193" t="str">
        <f>IF(I95=0,"",I69/I95*100)</f>
        <v/>
      </c>
    </row>
    <row r="70" spans="1:10" ht="36.75" customHeight="1" x14ac:dyDescent="0.25">
      <c r="A70" s="182"/>
      <c r="B70" s="187" t="s">
        <v>89</v>
      </c>
      <c r="C70" s="188" t="s">
        <v>90</v>
      </c>
      <c r="D70" s="189"/>
      <c r="E70" s="189"/>
      <c r="F70" s="195" t="s">
        <v>24</v>
      </c>
      <c r="G70" s="196"/>
      <c r="H70" s="196"/>
      <c r="I70" s="196">
        <f>'01 A Pol'!G45+'02 A Pol'!G63+'03 A Pol'!G37+'04 A Pol'!G41+'05 A Pol'!G37+'06 A Pol'!G38</f>
        <v>0</v>
      </c>
      <c r="J70" s="193" t="str">
        <f>IF(I95=0,"",I70/I95*100)</f>
        <v/>
      </c>
    </row>
    <row r="71" spans="1:10" ht="36.75" customHeight="1" x14ac:dyDescent="0.25">
      <c r="A71" s="182"/>
      <c r="B71" s="187" t="s">
        <v>91</v>
      </c>
      <c r="C71" s="188" t="s">
        <v>92</v>
      </c>
      <c r="D71" s="189"/>
      <c r="E71" s="189"/>
      <c r="F71" s="195" t="s">
        <v>24</v>
      </c>
      <c r="G71" s="196"/>
      <c r="H71" s="196"/>
      <c r="I71" s="196">
        <f>'01 A Pol'!G57+'02 A Pol'!G91+'03 A Pol'!G48+'04 A Pol'!G50+'05 A Pol'!G47+'06 A Pol'!G40</f>
        <v>0</v>
      </c>
      <c r="J71" s="193" t="str">
        <f>IF(I95=0,"",I71/I95*100)</f>
        <v/>
      </c>
    </row>
    <row r="72" spans="1:10" ht="36.75" customHeight="1" x14ac:dyDescent="0.25">
      <c r="A72" s="182"/>
      <c r="B72" s="187" t="s">
        <v>68</v>
      </c>
      <c r="C72" s="188" t="s">
        <v>68</v>
      </c>
      <c r="D72" s="189"/>
      <c r="E72" s="189"/>
      <c r="F72" s="195" t="s">
        <v>24</v>
      </c>
      <c r="G72" s="196"/>
      <c r="H72" s="196"/>
      <c r="I72" s="196">
        <f>'VRN A Pol'!G8</f>
        <v>0</v>
      </c>
      <c r="J72" s="193" t="str">
        <f>IF(I95=0,"",I72/I95*100)</f>
        <v/>
      </c>
    </row>
    <row r="73" spans="1:10" ht="36.75" customHeight="1" x14ac:dyDescent="0.25">
      <c r="A73" s="182"/>
      <c r="B73" s="187" t="s">
        <v>93</v>
      </c>
      <c r="C73" s="188" t="s">
        <v>94</v>
      </c>
      <c r="D73" s="189"/>
      <c r="E73" s="189"/>
      <c r="F73" s="195" t="s">
        <v>25</v>
      </c>
      <c r="G73" s="196"/>
      <c r="H73" s="196"/>
      <c r="I73" s="196">
        <f>'01 A Pol'!G59+'02 A Pol'!G93+'03 A Pol'!G50+'05 A Pol'!G49</f>
        <v>0</v>
      </c>
      <c r="J73" s="193" t="str">
        <f>IF(I95=0,"",I73/I95*100)</f>
        <v/>
      </c>
    </row>
    <row r="74" spans="1:10" ht="36.75" customHeight="1" x14ac:dyDescent="0.25">
      <c r="A74" s="182"/>
      <c r="B74" s="187" t="s">
        <v>95</v>
      </c>
      <c r="C74" s="188" t="s">
        <v>96</v>
      </c>
      <c r="D74" s="189"/>
      <c r="E74" s="189"/>
      <c r="F74" s="195" t="s">
        <v>25</v>
      </c>
      <c r="G74" s="196"/>
      <c r="H74" s="196"/>
      <c r="I74" s="196">
        <f>'04 A Pol'!G52</f>
        <v>0</v>
      </c>
      <c r="J74" s="193" t="str">
        <f>IF(I95=0,"",I74/I95*100)</f>
        <v/>
      </c>
    </row>
    <row r="75" spans="1:10" ht="36.75" customHeight="1" x14ac:dyDescent="0.25">
      <c r="A75" s="182"/>
      <c r="B75" s="187" t="s">
        <v>95</v>
      </c>
      <c r="C75" s="188" t="s">
        <v>97</v>
      </c>
      <c r="D75" s="189"/>
      <c r="E75" s="189"/>
      <c r="F75" s="195" t="s">
        <v>25</v>
      </c>
      <c r="G75" s="196"/>
      <c r="H75" s="196"/>
      <c r="I75" s="196">
        <f>'01 A Pol'!G65+'02 A Pol'!G100+'03 A Pol'!G57+'05 A Pol'!G52</f>
        <v>0</v>
      </c>
      <c r="J75" s="193" t="str">
        <f>IF(I95=0,"",I75/I95*100)</f>
        <v/>
      </c>
    </row>
    <row r="76" spans="1:10" ht="36.75" customHeight="1" x14ac:dyDescent="0.25">
      <c r="A76" s="182"/>
      <c r="B76" s="187" t="s">
        <v>98</v>
      </c>
      <c r="C76" s="188" t="s">
        <v>99</v>
      </c>
      <c r="D76" s="189"/>
      <c r="E76" s="189"/>
      <c r="F76" s="195" t="s">
        <v>25</v>
      </c>
      <c r="G76" s="196"/>
      <c r="H76" s="196"/>
      <c r="I76" s="196">
        <f>'01 A Pol'!G87+'02 A Pol'!G107+'03 A Pol'!G63+'04 A Pol'!G63+'05 A Pol'!G56</f>
        <v>0</v>
      </c>
      <c r="J76" s="193" t="str">
        <f>IF(I95=0,"",I76/I95*100)</f>
        <v/>
      </c>
    </row>
    <row r="77" spans="1:10" ht="36.75" customHeight="1" x14ac:dyDescent="0.25">
      <c r="A77" s="182"/>
      <c r="B77" s="187" t="s">
        <v>100</v>
      </c>
      <c r="C77" s="188" t="s">
        <v>101</v>
      </c>
      <c r="D77" s="189"/>
      <c r="E77" s="189"/>
      <c r="F77" s="195" t="s">
        <v>25</v>
      </c>
      <c r="G77" s="196"/>
      <c r="H77" s="196"/>
      <c r="I77" s="196">
        <f>'01 A Pol'!G92+'02 A Pol'!G112+'03 A Pol'!G68+'04 A Pol'!G73+'05 A Pol'!G62</f>
        <v>0</v>
      </c>
      <c r="J77" s="193" t="str">
        <f>IF(I95=0,"",I77/I95*100)</f>
        <v/>
      </c>
    </row>
    <row r="78" spans="1:10" ht="36.75" customHeight="1" x14ac:dyDescent="0.25">
      <c r="A78" s="182"/>
      <c r="B78" s="187" t="s">
        <v>102</v>
      </c>
      <c r="C78" s="188" t="s">
        <v>103</v>
      </c>
      <c r="D78" s="189"/>
      <c r="E78" s="189"/>
      <c r="F78" s="195" t="s">
        <v>25</v>
      </c>
      <c r="G78" s="196"/>
      <c r="H78" s="196"/>
      <c r="I78" s="196">
        <f>'01 A Pol'!G115+'02 A Pol'!G144+'03 A Pol'!G81+'04 A Pol'!G80+'05 A Pol'!G89</f>
        <v>0</v>
      </c>
      <c r="J78" s="193" t="str">
        <f>IF(I95=0,"",I78/I95*100)</f>
        <v/>
      </c>
    </row>
    <row r="79" spans="1:10" ht="36.75" customHeight="1" x14ac:dyDescent="0.25">
      <c r="A79" s="182"/>
      <c r="B79" s="187" t="s">
        <v>104</v>
      </c>
      <c r="C79" s="188" t="s">
        <v>96</v>
      </c>
      <c r="D79" s="189"/>
      <c r="E79" s="189"/>
      <c r="F79" s="195" t="s">
        <v>25</v>
      </c>
      <c r="G79" s="196"/>
      <c r="H79" s="196"/>
      <c r="I79" s="196">
        <f>'01 A Pol'!G125+'02 A Pol'!G154+'05 A Pol'!G99</f>
        <v>0</v>
      </c>
      <c r="J79" s="193" t="str">
        <f>IF(I95=0,"",I79/I95*100)</f>
        <v/>
      </c>
    </row>
    <row r="80" spans="1:10" ht="36.75" customHeight="1" x14ac:dyDescent="0.25">
      <c r="A80" s="182"/>
      <c r="B80" s="187" t="s">
        <v>105</v>
      </c>
      <c r="C80" s="188" t="s">
        <v>106</v>
      </c>
      <c r="D80" s="189"/>
      <c r="E80" s="189"/>
      <c r="F80" s="195" t="s">
        <v>25</v>
      </c>
      <c r="G80" s="196"/>
      <c r="H80" s="196"/>
      <c r="I80" s="196">
        <f>'01 A Pol'!G129+'02 A Pol'!G157+'05 A Pol'!G103</f>
        <v>0</v>
      </c>
      <c r="J80" s="193" t="str">
        <f>IF(I95=0,"",I80/I95*100)</f>
        <v/>
      </c>
    </row>
    <row r="81" spans="1:10" ht="36.75" customHeight="1" x14ac:dyDescent="0.25">
      <c r="A81" s="182"/>
      <c r="B81" s="187" t="s">
        <v>107</v>
      </c>
      <c r="C81" s="188" t="s">
        <v>108</v>
      </c>
      <c r="D81" s="189"/>
      <c r="E81" s="189"/>
      <c r="F81" s="195" t="s">
        <v>25</v>
      </c>
      <c r="G81" s="196"/>
      <c r="H81" s="196"/>
      <c r="I81" s="196">
        <f>'01 A Pol'!G133+'02 A Pol'!G161+'05 A Pol'!G107</f>
        <v>0</v>
      </c>
      <c r="J81" s="193" t="str">
        <f>IF(I95=0,"",I81/I95*100)</f>
        <v/>
      </c>
    </row>
    <row r="82" spans="1:10" ht="36.75" customHeight="1" x14ac:dyDescent="0.25">
      <c r="A82" s="182"/>
      <c r="B82" s="187" t="s">
        <v>109</v>
      </c>
      <c r="C82" s="188" t="s">
        <v>110</v>
      </c>
      <c r="D82" s="189"/>
      <c r="E82" s="189"/>
      <c r="F82" s="195" t="s">
        <v>25</v>
      </c>
      <c r="G82" s="196"/>
      <c r="H82" s="196"/>
      <c r="I82" s="196">
        <f>'01 A Pol'!G138+'02 A Pol'!G167+'03 A Pol'!G91+'04 A Pol'!G90+'05 A Pol'!G113</f>
        <v>0</v>
      </c>
      <c r="J82" s="193" t="str">
        <f>IF(I95=0,"",I82/I95*100)</f>
        <v/>
      </c>
    </row>
    <row r="83" spans="1:10" ht="36.75" customHeight="1" x14ac:dyDescent="0.25">
      <c r="A83" s="182"/>
      <c r="B83" s="187" t="s">
        <v>111</v>
      </c>
      <c r="C83" s="188" t="s">
        <v>112</v>
      </c>
      <c r="D83" s="189"/>
      <c r="E83" s="189"/>
      <c r="F83" s="195" t="s">
        <v>25</v>
      </c>
      <c r="G83" s="196"/>
      <c r="H83" s="196"/>
      <c r="I83" s="196">
        <f>'02 A Pol'!G182</f>
        <v>0</v>
      </c>
      <c r="J83" s="193" t="str">
        <f>IF(I95=0,"",I83/I95*100)</f>
        <v/>
      </c>
    </row>
    <row r="84" spans="1:10" ht="36.75" customHeight="1" x14ac:dyDescent="0.25">
      <c r="A84" s="182"/>
      <c r="B84" s="187" t="s">
        <v>113</v>
      </c>
      <c r="C84" s="188" t="s">
        <v>114</v>
      </c>
      <c r="D84" s="189"/>
      <c r="E84" s="189"/>
      <c r="F84" s="195" t="s">
        <v>25</v>
      </c>
      <c r="G84" s="196"/>
      <c r="H84" s="196"/>
      <c r="I84" s="196">
        <f>'01 A Pol'!G167+'02 A Pol'!G199+'03 A Pol'!G101+'04 A Pol'!G103+'05 A Pol'!G137</f>
        <v>0</v>
      </c>
      <c r="J84" s="193" t="str">
        <f>IF(I95=0,"",I84/I95*100)</f>
        <v/>
      </c>
    </row>
    <row r="85" spans="1:10" ht="36.75" customHeight="1" x14ac:dyDescent="0.25">
      <c r="A85" s="182"/>
      <c r="B85" s="187" t="s">
        <v>115</v>
      </c>
      <c r="C85" s="188" t="s">
        <v>116</v>
      </c>
      <c r="D85" s="189"/>
      <c r="E85" s="189"/>
      <c r="F85" s="195" t="s">
        <v>25</v>
      </c>
      <c r="G85" s="196"/>
      <c r="H85" s="196"/>
      <c r="I85" s="196">
        <f>'01 A Pol'!G172+'02 A Pol'!G230+'03 A Pol'!G112</f>
        <v>0</v>
      </c>
      <c r="J85" s="193" t="str">
        <f>IF(I95=0,"",I85/I95*100)</f>
        <v/>
      </c>
    </row>
    <row r="86" spans="1:10" ht="36.75" customHeight="1" x14ac:dyDescent="0.25">
      <c r="A86" s="182"/>
      <c r="B86" s="187" t="s">
        <v>117</v>
      </c>
      <c r="C86" s="188" t="s">
        <v>118</v>
      </c>
      <c r="D86" s="189"/>
      <c r="E86" s="189"/>
      <c r="F86" s="195" t="s">
        <v>25</v>
      </c>
      <c r="G86" s="196"/>
      <c r="H86" s="196"/>
      <c r="I86" s="196">
        <f>'01 A Pol'!G185+'02 A Pol'!G244+'03 A Pol'!G124+'04 A Pol'!G105+'05 A Pol'!G166</f>
        <v>0</v>
      </c>
      <c r="J86" s="193" t="str">
        <f>IF(I95=0,"",I86/I95*100)</f>
        <v/>
      </c>
    </row>
    <row r="87" spans="1:10" ht="36.75" customHeight="1" x14ac:dyDescent="0.25">
      <c r="A87" s="182"/>
      <c r="B87" s="187" t="s">
        <v>119</v>
      </c>
      <c r="C87" s="188" t="s">
        <v>120</v>
      </c>
      <c r="D87" s="189"/>
      <c r="E87" s="189"/>
      <c r="F87" s="195" t="s">
        <v>25</v>
      </c>
      <c r="G87" s="196"/>
      <c r="H87" s="196"/>
      <c r="I87" s="196">
        <f>'01 A Pol'!G193+'02 A Pol'!G254+'03 A Pol'!G131+'04 A Pol'!G114+'05 A Pol'!G174+'06 A Pol'!G42</f>
        <v>0</v>
      </c>
      <c r="J87" s="193" t="str">
        <f>IF(I95=0,"",I87/I95*100)</f>
        <v/>
      </c>
    </row>
    <row r="88" spans="1:10" ht="36.75" customHeight="1" x14ac:dyDescent="0.25">
      <c r="A88" s="182"/>
      <c r="B88" s="187" t="s">
        <v>121</v>
      </c>
      <c r="C88" s="188" t="s">
        <v>122</v>
      </c>
      <c r="D88" s="189"/>
      <c r="E88" s="189"/>
      <c r="F88" s="195" t="s">
        <v>25</v>
      </c>
      <c r="G88" s="196"/>
      <c r="H88" s="196"/>
      <c r="I88" s="196">
        <f>'02 A Pol'!G284+'04 A Pol'!G144</f>
        <v>0</v>
      </c>
      <c r="J88" s="193" t="str">
        <f>IF(I95=0,"",I88/I95*100)</f>
        <v/>
      </c>
    </row>
    <row r="89" spans="1:10" ht="36.75" customHeight="1" x14ac:dyDescent="0.25">
      <c r="A89" s="182"/>
      <c r="B89" s="187" t="s">
        <v>123</v>
      </c>
      <c r="C89" s="188" t="s">
        <v>124</v>
      </c>
      <c r="D89" s="189"/>
      <c r="E89" s="189"/>
      <c r="F89" s="195" t="s">
        <v>25</v>
      </c>
      <c r="G89" s="196"/>
      <c r="H89" s="196"/>
      <c r="I89" s="196">
        <f>'04 A Pol'!G148</f>
        <v>0</v>
      </c>
      <c r="J89" s="193" t="str">
        <f>IF(I95=0,"",I89/I95*100)</f>
        <v/>
      </c>
    </row>
    <row r="90" spans="1:10" ht="36.75" customHeight="1" x14ac:dyDescent="0.25">
      <c r="A90" s="182"/>
      <c r="B90" s="187" t="s">
        <v>125</v>
      </c>
      <c r="C90" s="188" t="s">
        <v>126</v>
      </c>
      <c r="D90" s="189"/>
      <c r="E90" s="189"/>
      <c r="F90" s="195" t="s">
        <v>25</v>
      </c>
      <c r="G90" s="196"/>
      <c r="H90" s="196"/>
      <c r="I90" s="196">
        <f>'04 A Pol'!G150</f>
        <v>0</v>
      </c>
      <c r="J90" s="193" t="str">
        <f>IF(I95=0,"",I90/I95*100)</f>
        <v/>
      </c>
    </row>
    <row r="91" spans="1:10" ht="36.75" customHeight="1" x14ac:dyDescent="0.25">
      <c r="A91" s="182"/>
      <c r="B91" s="187" t="s">
        <v>127</v>
      </c>
      <c r="C91" s="188" t="s">
        <v>128</v>
      </c>
      <c r="D91" s="189"/>
      <c r="E91" s="189"/>
      <c r="F91" s="195" t="s">
        <v>26</v>
      </c>
      <c r="G91" s="196"/>
      <c r="H91" s="196"/>
      <c r="I91" s="196">
        <f>'01 A Pol'!G217+'02 A Pol'!G288+'03 A Pol'!G155+'04 A Pol'!G153+'05 A Pol'!G198+'06 A Pol'!G46</f>
        <v>0</v>
      </c>
      <c r="J91" s="193" t="str">
        <f>IF(I95=0,"",I91/I95*100)</f>
        <v/>
      </c>
    </row>
    <row r="92" spans="1:10" ht="36.75" customHeight="1" x14ac:dyDescent="0.25">
      <c r="A92" s="182"/>
      <c r="B92" s="187" t="s">
        <v>129</v>
      </c>
      <c r="C92" s="188" t="s">
        <v>130</v>
      </c>
      <c r="D92" s="189"/>
      <c r="E92" s="189"/>
      <c r="F92" s="195" t="s">
        <v>26</v>
      </c>
      <c r="G92" s="196"/>
      <c r="H92" s="196"/>
      <c r="I92" s="196">
        <f>'01 A Pol'!G256+'02 A Pol'!G327+'03 A Pol'!G194+'04 A Pol'!G192+'05 A Pol'!G237</f>
        <v>0</v>
      </c>
      <c r="J92" s="193" t="str">
        <f>IF(I95=0,"",I92/I95*100)</f>
        <v/>
      </c>
    </row>
    <row r="93" spans="1:10" ht="36.75" customHeight="1" x14ac:dyDescent="0.25">
      <c r="A93" s="182"/>
      <c r="B93" s="187" t="s">
        <v>131</v>
      </c>
      <c r="C93" s="188" t="s">
        <v>132</v>
      </c>
      <c r="D93" s="189"/>
      <c r="E93" s="189"/>
      <c r="F93" s="195" t="s">
        <v>133</v>
      </c>
      <c r="G93" s="196"/>
      <c r="H93" s="196"/>
      <c r="I93" s="196">
        <f>'01 A Pol'!G261+'02 A Pol'!G332+'03 A Pol'!G199+'04 A Pol'!G197+'05 A Pol'!G242</f>
        <v>0</v>
      </c>
      <c r="J93" s="193" t="str">
        <f>IF(I95=0,"",I93/I95*100)</f>
        <v/>
      </c>
    </row>
    <row r="94" spans="1:10" ht="36.75" customHeight="1" x14ac:dyDescent="0.25">
      <c r="A94" s="182"/>
      <c r="B94" s="187" t="s">
        <v>134</v>
      </c>
      <c r="C94" s="188" t="s">
        <v>28</v>
      </c>
      <c r="D94" s="189"/>
      <c r="E94" s="189"/>
      <c r="F94" s="195" t="s">
        <v>134</v>
      </c>
      <c r="G94" s="196"/>
      <c r="H94" s="196"/>
      <c r="I94" s="196">
        <f>'06 A Pol'!G71</f>
        <v>0</v>
      </c>
      <c r="J94" s="193" t="str">
        <f>IF(I95=0,"",I94/I95*100)</f>
        <v/>
      </c>
    </row>
    <row r="95" spans="1:10" ht="25.5" customHeight="1" x14ac:dyDescent="0.25">
      <c r="A95" s="183"/>
      <c r="B95" s="190" t="s">
        <v>1</v>
      </c>
      <c r="C95" s="191"/>
      <c r="D95" s="192"/>
      <c r="E95" s="192"/>
      <c r="F95" s="197"/>
      <c r="G95" s="198"/>
      <c r="H95" s="198"/>
      <c r="I95" s="198">
        <f>SUM(I62:I94)</f>
        <v>0</v>
      </c>
      <c r="J95" s="194">
        <f>SUM(J62:J94)</f>
        <v>0</v>
      </c>
    </row>
    <row r="96" spans="1:10" x14ac:dyDescent="0.25">
      <c r="F96" s="135"/>
      <c r="G96" s="135"/>
      <c r="H96" s="135"/>
      <c r="I96" s="135"/>
      <c r="J96" s="136"/>
    </row>
    <row r="97" spans="6:10" x14ac:dyDescent="0.25">
      <c r="F97" s="135"/>
      <c r="G97" s="135"/>
      <c r="H97" s="135"/>
      <c r="I97" s="135"/>
      <c r="J97" s="136"/>
    </row>
    <row r="98" spans="6:10" x14ac:dyDescent="0.25">
      <c r="F98" s="135"/>
      <c r="G98" s="135"/>
      <c r="H98" s="135"/>
      <c r="I98" s="135"/>
      <c r="J98" s="136"/>
    </row>
  </sheetData>
  <sheetProtection algorithmName="SHA-512" hashValue="l5g4J2HpDQbHaNAvhUTApS4p8FTiiZr4HPrBPt6q4NiFxY/hb1c2uq7tksyeZuloQW3H7aiajYavKB5Akbw5hQ==" saltValue="oDY1yH7kuQfYWVutzfTka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1"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54:E54"/>
    <mergeCell ref="B55:E55"/>
    <mergeCell ref="C62:E62"/>
    <mergeCell ref="C63:E63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9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sheetProtection algorithmName="SHA-512" hashValue="133KiU5Eiuk1BjWvIaE9FYQwaOxLfzVGPi+3DTRk5yFMMXUfW5HgUx23DbmRGmN264NqvbfLhXiZOPoee6hO5Q==" saltValue="KTxg2sWs6DFNc8gOovnwM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2157-EEE0-44E9-93FA-25C1122FC039}">
  <sheetPr>
    <outlinePr summaryBelow="0"/>
  </sheetPr>
  <dimension ref="A1:BH5000"/>
  <sheetViews>
    <sheetView workbookViewId="0">
      <pane ySplit="7" topLeftCell="A8" activePane="bottomLeft" state="frozen"/>
      <selection pane="bottomLeft" activeCell="F14" sqref="F14"/>
    </sheetView>
  </sheetViews>
  <sheetFormatPr defaultRowHeight="13.2" outlineLevelRow="1" x14ac:dyDescent="0.25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00" t="s">
        <v>136</v>
      </c>
      <c r="B1" s="200"/>
      <c r="C1" s="200"/>
      <c r="D1" s="200"/>
      <c r="E1" s="200"/>
      <c r="F1" s="200"/>
      <c r="G1" s="200"/>
      <c r="AG1" t="s">
        <v>137</v>
      </c>
    </row>
    <row r="2" spans="1:60" ht="25.05" customHeight="1" x14ac:dyDescent="0.25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138</v>
      </c>
    </row>
    <row r="3" spans="1:60" ht="25.05" customHeight="1" x14ac:dyDescent="0.25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138</v>
      </c>
      <c r="AG3" t="s">
        <v>139</v>
      </c>
    </row>
    <row r="4" spans="1:60" ht="25.05" customHeight="1" x14ac:dyDescent="0.25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140</v>
      </c>
    </row>
    <row r="5" spans="1:60" x14ac:dyDescent="0.25">
      <c r="D5" s="10"/>
    </row>
    <row r="6" spans="1:60" ht="39.6" x14ac:dyDescent="0.25">
      <c r="A6" s="211" t="s">
        <v>141</v>
      </c>
      <c r="B6" s="213" t="s">
        <v>142</v>
      </c>
      <c r="C6" s="213" t="s">
        <v>143</v>
      </c>
      <c r="D6" s="212" t="s">
        <v>144</v>
      </c>
      <c r="E6" s="211" t="s">
        <v>145</v>
      </c>
      <c r="F6" s="210" t="s">
        <v>146</v>
      </c>
      <c r="G6" s="211" t="s">
        <v>29</v>
      </c>
      <c r="H6" s="214" t="s">
        <v>30</v>
      </c>
      <c r="I6" s="214" t="s">
        <v>147</v>
      </c>
      <c r="J6" s="214" t="s">
        <v>31</v>
      </c>
      <c r="K6" s="214" t="s">
        <v>148</v>
      </c>
      <c r="L6" s="214" t="s">
        <v>149</v>
      </c>
      <c r="M6" s="214" t="s">
        <v>150</v>
      </c>
      <c r="N6" s="214" t="s">
        <v>151</v>
      </c>
      <c r="O6" s="214" t="s">
        <v>152</v>
      </c>
      <c r="P6" s="214" t="s">
        <v>153</v>
      </c>
      <c r="Q6" s="214" t="s">
        <v>154</v>
      </c>
      <c r="R6" s="214" t="s">
        <v>155</v>
      </c>
      <c r="S6" s="214" t="s">
        <v>156</v>
      </c>
      <c r="T6" s="214" t="s">
        <v>157</v>
      </c>
      <c r="U6" s="214" t="s">
        <v>158</v>
      </c>
      <c r="V6" s="214" t="s">
        <v>159</v>
      </c>
      <c r="W6" s="214" t="s">
        <v>160</v>
      </c>
      <c r="X6" s="214" t="s">
        <v>161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5">
      <c r="A8" s="228" t="s">
        <v>162</v>
      </c>
      <c r="B8" s="229" t="s">
        <v>73</v>
      </c>
      <c r="C8" s="252" t="s">
        <v>74</v>
      </c>
      <c r="D8" s="230"/>
      <c r="E8" s="231"/>
      <c r="F8" s="232"/>
      <c r="G8" s="232">
        <f>SUMIF(AG9:AG14,"&lt;&gt;NOR",G9:G14)</f>
        <v>0</v>
      </c>
      <c r="H8" s="232"/>
      <c r="I8" s="232">
        <f>SUM(I9:I14)</f>
        <v>0</v>
      </c>
      <c r="J8" s="232"/>
      <c r="K8" s="232">
        <f>SUM(K9:K14)</f>
        <v>0</v>
      </c>
      <c r="L8" s="232"/>
      <c r="M8" s="232">
        <f>SUM(M9:M14)</f>
        <v>0</v>
      </c>
      <c r="N8" s="232"/>
      <c r="O8" s="232">
        <f>SUM(O9:O14)</f>
        <v>0.01</v>
      </c>
      <c r="P8" s="232"/>
      <c r="Q8" s="232">
        <f>SUM(Q9:Q14)</f>
        <v>0</v>
      </c>
      <c r="R8" s="232"/>
      <c r="S8" s="232"/>
      <c r="T8" s="233"/>
      <c r="U8" s="227"/>
      <c r="V8" s="227">
        <f>SUM(V9:V14)</f>
        <v>0.77</v>
      </c>
      <c r="W8" s="227"/>
      <c r="X8" s="227"/>
      <c r="AG8" t="s">
        <v>163</v>
      </c>
    </row>
    <row r="9" spans="1:60" outlineLevel="1" x14ac:dyDescent="0.25">
      <c r="A9" s="234">
        <v>1</v>
      </c>
      <c r="B9" s="235" t="s">
        <v>164</v>
      </c>
      <c r="C9" s="253" t="s">
        <v>165</v>
      </c>
      <c r="D9" s="236" t="s">
        <v>166</v>
      </c>
      <c r="E9" s="237">
        <v>0.96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15</v>
      </c>
      <c r="M9" s="239">
        <f>G9*(1+L9/100)</f>
        <v>0</v>
      </c>
      <c r="N9" s="239">
        <v>1.3440000000000001E-2</v>
      </c>
      <c r="O9" s="239">
        <f>ROUND(E9*N9,2)</f>
        <v>0.01</v>
      </c>
      <c r="P9" s="239">
        <v>0</v>
      </c>
      <c r="Q9" s="239">
        <f>ROUND(E9*P9,2)</f>
        <v>0</v>
      </c>
      <c r="R9" s="239"/>
      <c r="S9" s="239" t="s">
        <v>167</v>
      </c>
      <c r="T9" s="240" t="s">
        <v>168</v>
      </c>
      <c r="U9" s="224">
        <v>0.8</v>
      </c>
      <c r="V9" s="224">
        <f>ROUND(E9*U9,2)</f>
        <v>0.77</v>
      </c>
      <c r="W9" s="224"/>
      <c r="X9" s="224" t="s">
        <v>169</v>
      </c>
      <c r="Y9" s="215"/>
      <c r="Z9" s="215"/>
      <c r="AA9" s="215"/>
      <c r="AB9" s="215"/>
      <c r="AC9" s="215"/>
      <c r="AD9" s="215"/>
      <c r="AE9" s="215"/>
      <c r="AF9" s="215"/>
      <c r="AG9" s="215" t="s">
        <v>170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22"/>
      <c r="B10" s="223"/>
      <c r="C10" s="254" t="s">
        <v>171</v>
      </c>
      <c r="D10" s="241"/>
      <c r="E10" s="241"/>
      <c r="F10" s="241"/>
      <c r="G10" s="241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172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22"/>
      <c r="B11" s="223"/>
      <c r="C11" s="255" t="s">
        <v>173</v>
      </c>
      <c r="D11" s="242"/>
      <c r="E11" s="242"/>
      <c r="F11" s="242"/>
      <c r="G11" s="242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172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22"/>
      <c r="B12" s="223"/>
      <c r="C12" s="255" t="s">
        <v>174</v>
      </c>
      <c r="D12" s="242"/>
      <c r="E12" s="242"/>
      <c r="F12" s="242"/>
      <c r="G12" s="242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5"/>
      <c r="Z12" s="215"/>
      <c r="AA12" s="215"/>
      <c r="AB12" s="215"/>
      <c r="AC12" s="215"/>
      <c r="AD12" s="215"/>
      <c r="AE12" s="215"/>
      <c r="AF12" s="215"/>
      <c r="AG12" s="215" t="s">
        <v>172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5">
      <c r="A13" s="222"/>
      <c r="B13" s="223"/>
      <c r="C13" s="255" t="s">
        <v>175</v>
      </c>
      <c r="D13" s="242"/>
      <c r="E13" s="242"/>
      <c r="F13" s="242"/>
      <c r="G13" s="242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172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43" t="str">
        <f>C13</f>
        <v>- standardního tmelení Q2, to je: základní tmelení Q1+ dodatečné tmelení (tmelení najemno) a případné přebroušení.</v>
      </c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22"/>
      <c r="B14" s="223"/>
      <c r="C14" s="256" t="s">
        <v>176</v>
      </c>
      <c r="D14" s="225"/>
      <c r="E14" s="226">
        <v>0.96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177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x14ac:dyDescent="0.25">
      <c r="A15" s="228" t="s">
        <v>162</v>
      </c>
      <c r="B15" s="229" t="s">
        <v>75</v>
      </c>
      <c r="C15" s="252" t="s">
        <v>76</v>
      </c>
      <c r="D15" s="230"/>
      <c r="E15" s="231"/>
      <c r="F15" s="232"/>
      <c r="G15" s="232">
        <f>SUMIF(AG16:AG18,"&lt;&gt;NOR",G16:G18)</f>
        <v>0</v>
      </c>
      <c r="H15" s="232"/>
      <c r="I15" s="232">
        <f>SUM(I16:I18)</f>
        <v>0</v>
      </c>
      <c r="J15" s="232"/>
      <c r="K15" s="232">
        <f>SUM(K16:K18)</f>
        <v>0</v>
      </c>
      <c r="L15" s="232"/>
      <c r="M15" s="232">
        <f>SUM(M16:M18)</f>
        <v>0</v>
      </c>
      <c r="N15" s="232"/>
      <c r="O15" s="232">
        <f>SUM(O16:O18)</f>
        <v>0.04</v>
      </c>
      <c r="P15" s="232"/>
      <c r="Q15" s="232">
        <f>SUM(Q16:Q18)</f>
        <v>0</v>
      </c>
      <c r="R15" s="232"/>
      <c r="S15" s="232"/>
      <c r="T15" s="233"/>
      <c r="U15" s="227"/>
      <c r="V15" s="227">
        <f>SUM(V16:V18)</f>
        <v>4.5600000000000005</v>
      </c>
      <c r="W15" s="227"/>
      <c r="X15" s="227"/>
      <c r="AG15" t="s">
        <v>163</v>
      </c>
    </row>
    <row r="16" spans="1:60" outlineLevel="1" x14ac:dyDescent="0.25">
      <c r="A16" s="234">
        <v>2</v>
      </c>
      <c r="B16" s="235" t="s">
        <v>178</v>
      </c>
      <c r="C16" s="253" t="s">
        <v>179</v>
      </c>
      <c r="D16" s="236" t="s">
        <v>166</v>
      </c>
      <c r="E16" s="237">
        <v>2.98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15</v>
      </c>
      <c r="M16" s="239">
        <f>G16*(1+L16/100)</f>
        <v>0</v>
      </c>
      <c r="N16" s="239">
        <v>1.1900000000000001E-2</v>
      </c>
      <c r="O16" s="239">
        <f>ROUND(E16*N16,2)</f>
        <v>0.04</v>
      </c>
      <c r="P16" s="239">
        <v>0</v>
      </c>
      <c r="Q16" s="239">
        <f>ROUND(E16*P16,2)</f>
        <v>0</v>
      </c>
      <c r="R16" s="239"/>
      <c r="S16" s="239" t="s">
        <v>167</v>
      </c>
      <c r="T16" s="240" t="s">
        <v>168</v>
      </c>
      <c r="U16" s="224">
        <v>0.95</v>
      </c>
      <c r="V16" s="224">
        <f>ROUND(E16*U16,2)</f>
        <v>2.83</v>
      </c>
      <c r="W16" s="224"/>
      <c r="X16" s="224" t="s">
        <v>169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170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22"/>
      <c r="B17" s="223"/>
      <c r="C17" s="254" t="s">
        <v>180</v>
      </c>
      <c r="D17" s="241"/>
      <c r="E17" s="241"/>
      <c r="F17" s="241"/>
      <c r="G17" s="241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172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44">
        <v>3</v>
      </c>
      <c r="B18" s="245" t="s">
        <v>181</v>
      </c>
      <c r="C18" s="257" t="s">
        <v>182</v>
      </c>
      <c r="D18" s="246" t="s">
        <v>166</v>
      </c>
      <c r="E18" s="247">
        <v>2.98</v>
      </c>
      <c r="F18" s="248"/>
      <c r="G18" s="249">
        <f>ROUND(E18*F18,2)</f>
        <v>0</v>
      </c>
      <c r="H18" s="248"/>
      <c r="I18" s="249">
        <f>ROUND(E18*H18,2)</f>
        <v>0</v>
      </c>
      <c r="J18" s="248"/>
      <c r="K18" s="249">
        <f>ROUND(E18*J18,2)</f>
        <v>0</v>
      </c>
      <c r="L18" s="249">
        <v>15</v>
      </c>
      <c r="M18" s="249">
        <f>G18*(1+L18/100)</f>
        <v>0</v>
      </c>
      <c r="N18" s="249">
        <v>0</v>
      </c>
      <c r="O18" s="249">
        <f>ROUND(E18*N18,2)</f>
        <v>0</v>
      </c>
      <c r="P18" s="249">
        <v>0</v>
      </c>
      <c r="Q18" s="249">
        <f>ROUND(E18*P18,2)</f>
        <v>0</v>
      </c>
      <c r="R18" s="249"/>
      <c r="S18" s="249" t="s">
        <v>167</v>
      </c>
      <c r="T18" s="250" t="s">
        <v>168</v>
      </c>
      <c r="U18" s="224">
        <v>0.57999999999999996</v>
      </c>
      <c r="V18" s="224">
        <f>ROUND(E18*U18,2)</f>
        <v>1.73</v>
      </c>
      <c r="W18" s="224"/>
      <c r="X18" s="224" t="s">
        <v>169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170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x14ac:dyDescent="0.25">
      <c r="A19" s="228" t="s">
        <v>162</v>
      </c>
      <c r="B19" s="229" t="s">
        <v>77</v>
      </c>
      <c r="C19" s="252" t="s">
        <v>78</v>
      </c>
      <c r="D19" s="230"/>
      <c r="E19" s="231"/>
      <c r="F19" s="232"/>
      <c r="G19" s="232">
        <f>SUMIF(AG20:AG36,"&lt;&gt;NOR",G20:G36)</f>
        <v>0</v>
      </c>
      <c r="H19" s="232"/>
      <c r="I19" s="232">
        <f>SUM(I20:I36)</f>
        <v>0</v>
      </c>
      <c r="J19" s="232"/>
      <c r="K19" s="232">
        <f>SUM(K20:K36)</f>
        <v>0</v>
      </c>
      <c r="L19" s="232"/>
      <c r="M19" s="232">
        <f>SUM(M20:M36)</f>
        <v>0</v>
      </c>
      <c r="N19" s="232"/>
      <c r="O19" s="232">
        <f>SUM(O20:O36)</f>
        <v>1.21</v>
      </c>
      <c r="P19" s="232"/>
      <c r="Q19" s="232">
        <f>SUM(Q20:Q36)</f>
        <v>0</v>
      </c>
      <c r="R19" s="232"/>
      <c r="S19" s="232"/>
      <c r="T19" s="233"/>
      <c r="U19" s="227"/>
      <c r="V19" s="227">
        <f>SUM(V20:V36)</f>
        <v>40.82</v>
      </c>
      <c r="W19" s="227"/>
      <c r="X19" s="227"/>
      <c r="AG19" t="s">
        <v>163</v>
      </c>
    </row>
    <row r="20" spans="1:60" outlineLevel="1" x14ac:dyDescent="0.25">
      <c r="A20" s="234">
        <v>4</v>
      </c>
      <c r="B20" s="235" t="s">
        <v>183</v>
      </c>
      <c r="C20" s="253" t="s">
        <v>184</v>
      </c>
      <c r="D20" s="236" t="s">
        <v>166</v>
      </c>
      <c r="E20" s="237">
        <v>43.7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15</v>
      </c>
      <c r="M20" s="239">
        <f>G20*(1+L20/100)</f>
        <v>0</v>
      </c>
      <c r="N20" s="239">
        <v>6.0899999999999999E-3</v>
      </c>
      <c r="O20" s="239">
        <f>ROUND(E20*N20,2)</f>
        <v>0.27</v>
      </c>
      <c r="P20" s="239">
        <v>0</v>
      </c>
      <c r="Q20" s="239">
        <f>ROUND(E20*P20,2)</f>
        <v>0</v>
      </c>
      <c r="R20" s="239"/>
      <c r="S20" s="239" t="s">
        <v>167</v>
      </c>
      <c r="T20" s="240" t="s">
        <v>168</v>
      </c>
      <c r="U20" s="224">
        <v>0.19</v>
      </c>
      <c r="V20" s="224">
        <f>ROUND(E20*U20,2)</f>
        <v>8.3000000000000007</v>
      </c>
      <c r="W20" s="224"/>
      <c r="X20" s="224" t="s">
        <v>169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170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5">
      <c r="A21" s="222"/>
      <c r="B21" s="223"/>
      <c r="C21" s="254" t="s">
        <v>185</v>
      </c>
      <c r="D21" s="241"/>
      <c r="E21" s="241"/>
      <c r="F21" s="241"/>
      <c r="G21" s="241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172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5">
      <c r="A22" s="222"/>
      <c r="B22" s="223"/>
      <c r="C22" s="256" t="s">
        <v>186</v>
      </c>
      <c r="D22" s="225"/>
      <c r="E22" s="226">
        <v>2.98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177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5">
      <c r="A23" s="222"/>
      <c r="B23" s="223"/>
      <c r="C23" s="256" t="s">
        <v>187</v>
      </c>
      <c r="D23" s="225"/>
      <c r="E23" s="226">
        <v>7.65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177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5">
      <c r="A24" s="222"/>
      <c r="B24" s="223"/>
      <c r="C24" s="256" t="s">
        <v>188</v>
      </c>
      <c r="D24" s="225"/>
      <c r="E24" s="226">
        <v>21.06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177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5">
      <c r="A25" s="222"/>
      <c r="B25" s="223"/>
      <c r="C25" s="256" t="s">
        <v>189</v>
      </c>
      <c r="D25" s="225"/>
      <c r="E25" s="226">
        <v>7.69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177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5">
      <c r="A26" s="222"/>
      <c r="B26" s="223"/>
      <c r="C26" s="256" t="s">
        <v>190</v>
      </c>
      <c r="D26" s="225"/>
      <c r="E26" s="226">
        <v>4.32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177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5">
      <c r="A27" s="234">
        <v>5</v>
      </c>
      <c r="B27" s="235" t="s">
        <v>191</v>
      </c>
      <c r="C27" s="253" t="s">
        <v>192</v>
      </c>
      <c r="D27" s="236" t="s">
        <v>193</v>
      </c>
      <c r="E27" s="237">
        <v>80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15</v>
      </c>
      <c r="M27" s="239">
        <f>G27*(1+L27/100)</f>
        <v>0</v>
      </c>
      <c r="N27" s="239">
        <v>1.56E-3</v>
      </c>
      <c r="O27" s="239">
        <f>ROUND(E27*N27,2)</f>
        <v>0.12</v>
      </c>
      <c r="P27" s="239">
        <v>0</v>
      </c>
      <c r="Q27" s="239">
        <f>ROUND(E27*P27,2)</f>
        <v>0</v>
      </c>
      <c r="R27" s="239"/>
      <c r="S27" s="239" t="s">
        <v>167</v>
      </c>
      <c r="T27" s="240" t="s">
        <v>168</v>
      </c>
      <c r="U27" s="224">
        <v>0.12</v>
      </c>
      <c r="V27" s="224">
        <f>ROUND(E27*U27,2)</f>
        <v>9.6</v>
      </c>
      <c r="W27" s="224"/>
      <c r="X27" s="224" t="s">
        <v>169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170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5">
      <c r="A28" s="222"/>
      <c r="B28" s="223"/>
      <c r="C28" s="256" t="s">
        <v>194</v>
      </c>
      <c r="D28" s="225"/>
      <c r="E28" s="226">
        <v>80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177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5">
      <c r="A29" s="234">
        <v>6</v>
      </c>
      <c r="B29" s="235" t="s">
        <v>195</v>
      </c>
      <c r="C29" s="253" t="s">
        <v>196</v>
      </c>
      <c r="D29" s="236" t="s">
        <v>193</v>
      </c>
      <c r="E29" s="237">
        <v>10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15</v>
      </c>
      <c r="M29" s="239">
        <f>G29*(1+L29/100)</f>
        <v>0</v>
      </c>
      <c r="N29" s="239">
        <v>1.7330000000000002E-2</v>
      </c>
      <c r="O29" s="239">
        <f>ROUND(E29*N29,2)</f>
        <v>0.17</v>
      </c>
      <c r="P29" s="239">
        <v>0</v>
      </c>
      <c r="Q29" s="239">
        <f>ROUND(E29*P29,2)</f>
        <v>0</v>
      </c>
      <c r="R29" s="239"/>
      <c r="S29" s="239" t="s">
        <v>167</v>
      </c>
      <c r="T29" s="240" t="s">
        <v>168</v>
      </c>
      <c r="U29" s="224">
        <v>0.25</v>
      </c>
      <c r="V29" s="224">
        <f>ROUND(E29*U29,2)</f>
        <v>2.5</v>
      </c>
      <c r="W29" s="224"/>
      <c r="X29" s="224" t="s">
        <v>169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170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5">
      <c r="A30" s="222"/>
      <c r="B30" s="223"/>
      <c r="C30" s="256" t="s">
        <v>197</v>
      </c>
      <c r="D30" s="225"/>
      <c r="E30" s="226">
        <v>10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177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5">
      <c r="A31" s="234">
        <v>7</v>
      </c>
      <c r="B31" s="235" t="s">
        <v>198</v>
      </c>
      <c r="C31" s="253" t="s">
        <v>199</v>
      </c>
      <c r="D31" s="236" t="s">
        <v>166</v>
      </c>
      <c r="E31" s="237">
        <v>120.12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15</v>
      </c>
      <c r="M31" s="239">
        <f>G31*(1+L31/100)</f>
        <v>0</v>
      </c>
      <c r="N31" s="239">
        <v>5.4299999999999999E-3</v>
      </c>
      <c r="O31" s="239">
        <f>ROUND(E31*N31,2)</f>
        <v>0.65</v>
      </c>
      <c r="P31" s="239">
        <v>0</v>
      </c>
      <c r="Q31" s="239">
        <f>ROUND(E31*P31,2)</f>
        <v>0</v>
      </c>
      <c r="R31" s="239"/>
      <c r="S31" s="239" t="s">
        <v>167</v>
      </c>
      <c r="T31" s="240" t="s">
        <v>168</v>
      </c>
      <c r="U31" s="224">
        <v>0.17</v>
      </c>
      <c r="V31" s="224">
        <f>ROUND(E31*U31,2)</f>
        <v>20.420000000000002</v>
      </c>
      <c r="W31" s="224"/>
      <c r="X31" s="224" t="s">
        <v>169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170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5">
      <c r="A32" s="222"/>
      <c r="B32" s="223"/>
      <c r="C32" s="256" t="s">
        <v>200</v>
      </c>
      <c r="D32" s="225"/>
      <c r="E32" s="226">
        <v>15.28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177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5">
      <c r="A33" s="222"/>
      <c r="B33" s="223"/>
      <c r="C33" s="256" t="s">
        <v>201</v>
      </c>
      <c r="D33" s="225"/>
      <c r="E33" s="226">
        <v>23.84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5"/>
      <c r="Z33" s="215"/>
      <c r="AA33" s="215"/>
      <c r="AB33" s="215"/>
      <c r="AC33" s="215"/>
      <c r="AD33" s="215"/>
      <c r="AE33" s="215"/>
      <c r="AF33" s="215"/>
      <c r="AG33" s="215" t="s">
        <v>177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5">
      <c r="A34" s="222"/>
      <c r="B34" s="223"/>
      <c r="C34" s="256" t="s">
        <v>202</v>
      </c>
      <c r="D34" s="225"/>
      <c r="E34" s="226">
        <v>46.88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177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5">
      <c r="A35" s="222"/>
      <c r="B35" s="223"/>
      <c r="C35" s="256" t="s">
        <v>203</v>
      </c>
      <c r="D35" s="225"/>
      <c r="E35" s="226">
        <v>27.4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5"/>
      <c r="Z35" s="215"/>
      <c r="AA35" s="215"/>
      <c r="AB35" s="215"/>
      <c r="AC35" s="215"/>
      <c r="AD35" s="215"/>
      <c r="AE35" s="215"/>
      <c r="AF35" s="215"/>
      <c r="AG35" s="215" t="s">
        <v>177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5">
      <c r="A36" s="222"/>
      <c r="B36" s="223"/>
      <c r="C36" s="256" t="s">
        <v>204</v>
      </c>
      <c r="D36" s="225"/>
      <c r="E36" s="226">
        <v>6.72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5"/>
      <c r="Z36" s="215"/>
      <c r="AA36" s="215"/>
      <c r="AB36" s="215"/>
      <c r="AC36" s="215"/>
      <c r="AD36" s="215"/>
      <c r="AE36" s="215"/>
      <c r="AF36" s="215"/>
      <c r="AG36" s="215" t="s">
        <v>177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x14ac:dyDescent="0.25">
      <c r="A37" s="228" t="s">
        <v>162</v>
      </c>
      <c r="B37" s="229" t="s">
        <v>83</v>
      </c>
      <c r="C37" s="252" t="s">
        <v>84</v>
      </c>
      <c r="D37" s="230"/>
      <c r="E37" s="231"/>
      <c r="F37" s="232"/>
      <c r="G37" s="232">
        <f>SUMIF(AG38:AG39,"&lt;&gt;NOR",G38:G39)</f>
        <v>0</v>
      </c>
      <c r="H37" s="232"/>
      <c r="I37" s="232">
        <f>SUM(I38:I39)</f>
        <v>0</v>
      </c>
      <c r="J37" s="232"/>
      <c r="K37" s="232">
        <f>SUM(K38:K39)</f>
        <v>0</v>
      </c>
      <c r="L37" s="232"/>
      <c r="M37" s="232">
        <f>SUM(M38:M39)</f>
        <v>0</v>
      </c>
      <c r="N37" s="232"/>
      <c r="O37" s="232">
        <f>SUM(O38:O39)</f>
        <v>0</v>
      </c>
      <c r="P37" s="232"/>
      <c r="Q37" s="232">
        <f>SUM(Q38:Q39)</f>
        <v>0</v>
      </c>
      <c r="R37" s="232"/>
      <c r="S37" s="232"/>
      <c r="T37" s="233"/>
      <c r="U37" s="227"/>
      <c r="V37" s="227">
        <f>SUM(V38:V39)</f>
        <v>2</v>
      </c>
      <c r="W37" s="227"/>
      <c r="X37" s="227"/>
      <c r="AG37" t="s">
        <v>163</v>
      </c>
    </row>
    <row r="38" spans="1:60" outlineLevel="1" x14ac:dyDescent="0.25">
      <c r="A38" s="234">
        <v>8</v>
      </c>
      <c r="B38" s="235" t="s">
        <v>205</v>
      </c>
      <c r="C38" s="253" t="s">
        <v>206</v>
      </c>
      <c r="D38" s="236" t="s">
        <v>207</v>
      </c>
      <c r="E38" s="237">
        <v>2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15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167</v>
      </c>
      <c r="T38" s="240" t="s">
        <v>168</v>
      </c>
      <c r="U38" s="224">
        <v>1</v>
      </c>
      <c r="V38" s="224">
        <f>ROUND(E38*U38,2)</f>
        <v>2</v>
      </c>
      <c r="W38" s="224"/>
      <c r="X38" s="224" t="s">
        <v>208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209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5">
      <c r="A39" s="222"/>
      <c r="B39" s="223"/>
      <c r="C39" s="256" t="s">
        <v>210</v>
      </c>
      <c r="D39" s="225"/>
      <c r="E39" s="226">
        <v>2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5"/>
      <c r="Z39" s="215"/>
      <c r="AA39" s="215"/>
      <c r="AB39" s="215"/>
      <c r="AC39" s="215"/>
      <c r="AD39" s="215"/>
      <c r="AE39" s="215"/>
      <c r="AF39" s="215"/>
      <c r="AG39" s="215" t="s">
        <v>177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x14ac:dyDescent="0.25">
      <c r="A40" s="228" t="s">
        <v>162</v>
      </c>
      <c r="B40" s="229" t="s">
        <v>85</v>
      </c>
      <c r="C40" s="252" t="s">
        <v>86</v>
      </c>
      <c r="D40" s="230"/>
      <c r="E40" s="231"/>
      <c r="F40" s="232"/>
      <c r="G40" s="232">
        <f>SUMIF(AG41:AG41,"&lt;&gt;NOR",G41:G41)</f>
        <v>0</v>
      </c>
      <c r="H40" s="232"/>
      <c r="I40" s="232">
        <f>SUM(I41:I41)</f>
        <v>0</v>
      </c>
      <c r="J40" s="232"/>
      <c r="K40" s="232">
        <f>SUM(K41:K41)</f>
        <v>0</v>
      </c>
      <c r="L40" s="232"/>
      <c r="M40" s="232">
        <f>SUM(M41:M41)</f>
        <v>0</v>
      </c>
      <c r="N40" s="232"/>
      <c r="O40" s="232">
        <f>SUM(O41:O41)</f>
        <v>0.05</v>
      </c>
      <c r="P40" s="232"/>
      <c r="Q40" s="232">
        <f>SUM(Q41:Q41)</f>
        <v>0</v>
      </c>
      <c r="R40" s="232"/>
      <c r="S40" s="232"/>
      <c r="T40" s="233"/>
      <c r="U40" s="227"/>
      <c r="V40" s="227">
        <f>SUM(V41:V41)</f>
        <v>7.87</v>
      </c>
      <c r="W40" s="227"/>
      <c r="X40" s="227"/>
      <c r="AG40" t="s">
        <v>163</v>
      </c>
    </row>
    <row r="41" spans="1:60" outlineLevel="1" x14ac:dyDescent="0.25">
      <c r="A41" s="244">
        <v>9</v>
      </c>
      <c r="B41" s="245" t="s">
        <v>211</v>
      </c>
      <c r="C41" s="257" t="s">
        <v>212</v>
      </c>
      <c r="D41" s="246" t="s">
        <v>166</v>
      </c>
      <c r="E41" s="247">
        <v>43.7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15</v>
      </c>
      <c r="M41" s="249">
        <f>G41*(1+L41/100)</f>
        <v>0</v>
      </c>
      <c r="N41" s="249">
        <v>1.2099999999999999E-3</v>
      </c>
      <c r="O41" s="249">
        <f>ROUND(E41*N41,2)</f>
        <v>0.05</v>
      </c>
      <c r="P41" s="249">
        <v>0</v>
      </c>
      <c r="Q41" s="249">
        <f>ROUND(E41*P41,2)</f>
        <v>0</v>
      </c>
      <c r="R41" s="249"/>
      <c r="S41" s="249" t="s">
        <v>167</v>
      </c>
      <c r="T41" s="250" t="s">
        <v>168</v>
      </c>
      <c r="U41" s="224">
        <v>0.18</v>
      </c>
      <c r="V41" s="224">
        <f>ROUND(E41*U41,2)</f>
        <v>7.87</v>
      </c>
      <c r="W41" s="224"/>
      <c r="X41" s="224" t="s">
        <v>169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170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x14ac:dyDescent="0.25">
      <c r="A42" s="228" t="s">
        <v>162</v>
      </c>
      <c r="B42" s="229" t="s">
        <v>87</v>
      </c>
      <c r="C42" s="252" t="s">
        <v>88</v>
      </c>
      <c r="D42" s="230"/>
      <c r="E42" s="231"/>
      <c r="F42" s="232"/>
      <c r="G42" s="232">
        <f>SUMIF(AG43:AG44,"&lt;&gt;NOR",G43:G44)</f>
        <v>0</v>
      </c>
      <c r="H42" s="232"/>
      <c r="I42" s="232">
        <f>SUM(I43:I44)</f>
        <v>0</v>
      </c>
      <c r="J42" s="232"/>
      <c r="K42" s="232">
        <f>SUM(K43:K44)</f>
        <v>0</v>
      </c>
      <c r="L42" s="232"/>
      <c r="M42" s="232">
        <f>SUM(M43:M44)</f>
        <v>0</v>
      </c>
      <c r="N42" s="232"/>
      <c r="O42" s="232">
        <f>SUM(O43:O44)</f>
        <v>0</v>
      </c>
      <c r="P42" s="232"/>
      <c r="Q42" s="232">
        <f>SUM(Q43:Q44)</f>
        <v>0</v>
      </c>
      <c r="R42" s="232"/>
      <c r="S42" s="232"/>
      <c r="T42" s="233"/>
      <c r="U42" s="227"/>
      <c r="V42" s="227">
        <f>SUM(V43:V44)</f>
        <v>14.580000000000002</v>
      </c>
      <c r="W42" s="227"/>
      <c r="X42" s="227"/>
      <c r="AG42" t="s">
        <v>163</v>
      </c>
    </row>
    <row r="43" spans="1:60" outlineLevel="1" x14ac:dyDescent="0.25">
      <c r="A43" s="244">
        <v>10</v>
      </c>
      <c r="B43" s="245" t="s">
        <v>213</v>
      </c>
      <c r="C43" s="257" t="s">
        <v>214</v>
      </c>
      <c r="D43" s="246" t="s">
        <v>166</v>
      </c>
      <c r="E43" s="247">
        <v>43.7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15</v>
      </c>
      <c r="M43" s="249">
        <f>G43*(1+L43/100)</f>
        <v>0</v>
      </c>
      <c r="N43" s="249">
        <v>4.0000000000000003E-5</v>
      </c>
      <c r="O43" s="249">
        <f>ROUND(E43*N43,2)</f>
        <v>0</v>
      </c>
      <c r="P43" s="249">
        <v>0</v>
      </c>
      <c r="Q43" s="249">
        <f>ROUND(E43*P43,2)</f>
        <v>0</v>
      </c>
      <c r="R43" s="249"/>
      <c r="S43" s="249" t="s">
        <v>167</v>
      </c>
      <c r="T43" s="250" t="s">
        <v>168</v>
      </c>
      <c r="U43" s="224">
        <v>0.308</v>
      </c>
      <c r="V43" s="224">
        <f>ROUND(E43*U43,2)</f>
        <v>13.46</v>
      </c>
      <c r="W43" s="224"/>
      <c r="X43" s="224" t="s">
        <v>169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215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5">
      <c r="A44" s="244">
        <v>11</v>
      </c>
      <c r="B44" s="245" t="s">
        <v>216</v>
      </c>
      <c r="C44" s="257" t="s">
        <v>217</v>
      </c>
      <c r="D44" s="246" t="s">
        <v>166</v>
      </c>
      <c r="E44" s="247">
        <v>8.58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15</v>
      </c>
      <c r="M44" s="249">
        <f>G44*(1+L44/100)</f>
        <v>0</v>
      </c>
      <c r="N44" s="249">
        <v>1.0000000000000001E-5</v>
      </c>
      <c r="O44" s="249">
        <f>ROUND(E44*N44,2)</f>
        <v>0</v>
      </c>
      <c r="P44" s="249">
        <v>0</v>
      </c>
      <c r="Q44" s="249">
        <f>ROUND(E44*P44,2)</f>
        <v>0</v>
      </c>
      <c r="R44" s="249"/>
      <c r="S44" s="249" t="s">
        <v>167</v>
      </c>
      <c r="T44" s="250" t="s">
        <v>168</v>
      </c>
      <c r="U44" s="224">
        <v>0.13</v>
      </c>
      <c r="V44" s="224">
        <f>ROUND(E44*U44,2)</f>
        <v>1.1200000000000001</v>
      </c>
      <c r="W44" s="224"/>
      <c r="X44" s="224" t="s">
        <v>169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170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x14ac:dyDescent="0.25">
      <c r="A45" s="228" t="s">
        <v>162</v>
      </c>
      <c r="B45" s="229" t="s">
        <v>89</v>
      </c>
      <c r="C45" s="252" t="s">
        <v>90</v>
      </c>
      <c r="D45" s="230"/>
      <c r="E45" s="231"/>
      <c r="F45" s="232"/>
      <c r="G45" s="232">
        <f>SUMIF(AG46:AG56,"&lt;&gt;NOR",G46:G56)</f>
        <v>0</v>
      </c>
      <c r="H45" s="232"/>
      <c r="I45" s="232">
        <f>SUM(I46:I56)</f>
        <v>0</v>
      </c>
      <c r="J45" s="232"/>
      <c r="K45" s="232">
        <f>SUM(K46:K56)</f>
        <v>0</v>
      </c>
      <c r="L45" s="232"/>
      <c r="M45" s="232">
        <f>SUM(M46:M56)</f>
        <v>0</v>
      </c>
      <c r="N45" s="232"/>
      <c r="O45" s="232">
        <f>SUM(O46:O56)</f>
        <v>0.04</v>
      </c>
      <c r="P45" s="232"/>
      <c r="Q45" s="232">
        <f>SUM(Q46:Q56)</f>
        <v>1.1599999999999999</v>
      </c>
      <c r="R45" s="232"/>
      <c r="S45" s="232"/>
      <c r="T45" s="233"/>
      <c r="U45" s="227"/>
      <c r="V45" s="227">
        <f>SUM(V46:V56)</f>
        <v>23.96</v>
      </c>
      <c r="W45" s="227"/>
      <c r="X45" s="227"/>
      <c r="AG45" t="s">
        <v>163</v>
      </c>
    </row>
    <row r="46" spans="1:60" outlineLevel="1" x14ac:dyDescent="0.25">
      <c r="A46" s="244">
        <v>12</v>
      </c>
      <c r="B46" s="245" t="s">
        <v>218</v>
      </c>
      <c r="C46" s="257" t="s">
        <v>219</v>
      </c>
      <c r="D46" s="246" t="s">
        <v>220</v>
      </c>
      <c r="E46" s="247">
        <v>1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15</v>
      </c>
      <c r="M46" s="249">
        <f>G46*(1+L46/100)</f>
        <v>0</v>
      </c>
      <c r="N46" s="249">
        <v>0</v>
      </c>
      <c r="O46" s="249">
        <f>ROUND(E46*N46,2)</f>
        <v>0</v>
      </c>
      <c r="P46" s="249">
        <v>0</v>
      </c>
      <c r="Q46" s="249">
        <f>ROUND(E46*P46,2)</f>
        <v>0</v>
      </c>
      <c r="R46" s="249"/>
      <c r="S46" s="249" t="s">
        <v>167</v>
      </c>
      <c r="T46" s="250" t="s">
        <v>168</v>
      </c>
      <c r="U46" s="224">
        <v>0.05</v>
      </c>
      <c r="V46" s="224">
        <f>ROUND(E46*U46,2)</f>
        <v>0.05</v>
      </c>
      <c r="W46" s="224"/>
      <c r="X46" s="224" t="s">
        <v>169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170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5">
      <c r="A47" s="234">
        <v>13</v>
      </c>
      <c r="B47" s="235" t="s">
        <v>221</v>
      </c>
      <c r="C47" s="253" t="s">
        <v>222</v>
      </c>
      <c r="D47" s="236" t="s">
        <v>193</v>
      </c>
      <c r="E47" s="237">
        <v>80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15</v>
      </c>
      <c r="M47" s="239">
        <f>G47*(1+L47/100)</f>
        <v>0</v>
      </c>
      <c r="N47" s="239">
        <v>4.8999999999999998E-4</v>
      </c>
      <c r="O47" s="239">
        <f>ROUND(E47*N47,2)</f>
        <v>0.04</v>
      </c>
      <c r="P47" s="239">
        <v>2E-3</v>
      </c>
      <c r="Q47" s="239">
        <f>ROUND(E47*P47,2)</f>
        <v>0.16</v>
      </c>
      <c r="R47" s="239"/>
      <c r="S47" s="239" t="s">
        <v>167</v>
      </c>
      <c r="T47" s="240" t="s">
        <v>168</v>
      </c>
      <c r="U47" s="224">
        <v>0.18</v>
      </c>
      <c r="V47" s="224">
        <f>ROUND(E47*U47,2)</f>
        <v>14.4</v>
      </c>
      <c r="W47" s="224"/>
      <c r="X47" s="224" t="s">
        <v>169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170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5">
      <c r="A48" s="222"/>
      <c r="B48" s="223"/>
      <c r="C48" s="254" t="s">
        <v>223</v>
      </c>
      <c r="D48" s="241"/>
      <c r="E48" s="241"/>
      <c r="F48" s="241"/>
      <c r="G48" s="241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5"/>
      <c r="Z48" s="215"/>
      <c r="AA48" s="215"/>
      <c r="AB48" s="215"/>
      <c r="AC48" s="215"/>
      <c r="AD48" s="215"/>
      <c r="AE48" s="215"/>
      <c r="AF48" s="215"/>
      <c r="AG48" s="215" t="s">
        <v>172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5">
      <c r="A49" s="222"/>
      <c r="B49" s="223"/>
      <c r="C49" s="256" t="s">
        <v>194</v>
      </c>
      <c r="D49" s="225"/>
      <c r="E49" s="226">
        <v>80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5"/>
      <c r="Z49" s="215"/>
      <c r="AA49" s="215"/>
      <c r="AB49" s="215"/>
      <c r="AC49" s="215"/>
      <c r="AD49" s="215"/>
      <c r="AE49" s="215"/>
      <c r="AF49" s="215"/>
      <c r="AG49" s="215" t="s">
        <v>177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5">
      <c r="A50" s="234">
        <v>14</v>
      </c>
      <c r="B50" s="235" t="s">
        <v>224</v>
      </c>
      <c r="C50" s="253" t="s">
        <v>225</v>
      </c>
      <c r="D50" s="236" t="s">
        <v>193</v>
      </c>
      <c r="E50" s="237">
        <v>10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15</v>
      </c>
      <c r="M50" s="239">
        <f>G50*(1+L50/100)</f>
        <v>0</v>
      </c>
      <c r="N50" s="239">
        <v>4.8999999999999998E-4</v>
      </c>
      <c r="O50" s="239">
        <f>ROUND(E50*N50,2)</f>
        <v>0</v>
      </c>
      <c r="P50" s="239">
        <v>1.7999999999999999E-2</v>
      </c>
      <c r="Q50" s="239">
        <f>ROUND(E50*P50,2)</f>
        <v>0.18</v>
      </c>
      <c r="R50" s="239"/>
      <c r="S50" s="239" t="s">
        <v>167</v>
      </c>
      <c r="T50" s="240" t="s">
        <v>168</v>
      </c>
      <c r="U50" s="224">
        <v>0.34</v>
      </c>
      <c r="V50" s="224">
        <f>ROUND(E50*U50,2)</f>
        <v>3.4</v>
      </c>
      <c r="W50" s="224"/>
      <c r="X50" s="224" t="s">
        <v>169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170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5">
      <c r="A51" s="222"/>
      <c r="B51" s="223"/>
      <c r="C51" s="254" t="s">
        <v>223</v>
      </c>
      <c r="D51" s="241"/>
      <c r="E51" s="241"/>
      <c r="F51" s="241"/>
      <c r="G51" s="241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5"/>
      <c r="Z51" s="215"/>
      <c r="AA51" s="215"/>
      <c r="AB51" s="215"/>
      <c r="AC51" s="215"/>
      <c r="AD51" s="215"/>
      <c r="AE51" s="215"/>
      <c r="AF51" s="215"/>
      <c r="AG51" s="215" t="s">
        <v>172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5">
      <c r="A52" s="222"/>
      <c r="B52" s="223"/>
      <c r="C52" s="256" t="s">
        <v>197</v>
      </c>
      <c r="D52" s="225"/>
      <c r="E52" s="226">
        <v>10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5"/>
      <c r="Z52" s="215"/>
      <c r="AA52" s="215"/>
      <c r="AB52" s="215"/>
      <c r="AC52" s="215"/>
      <c r="AD52" s="215"/>
      <c r="AE52" s="215"/>
      <c r="AF52" s="215"/>
      <c r="AG52" s="215" t="s">
        <v>177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5">
      <c r="A53" s="244">
        <v>15</v>
      </c>
      <c r="B53" s="245" t="s">
        <v>226</v>
      </c>
      <c r="C53" s="257" t="s">
        <v>227</v>
      </c>
      <c r="D53" s="246" t="s">
        <v>166</v>
      </c>
      <c r="E53" s="247">
        <v>43.7</v>
      </c>
      <c r="F53" s="248"/>
      <c r="G53" s="249">
        <f>ROUND(E53*F53,2)</f>
        <v>0</v>
      </c>
      <c r="H53" s="248"/>
      <c r="I53" s="249">
        <f>ROUND(E53*H53,2)</f>
        <v>0</v>
      </c>
      <c r="J53" s="248"/>
      <c r="K53" s="249">
        <f>ROUND(E53*J53,2)</f>
        <v>0</v>
      </c>
      <c r="L53" s="249">
        <v>15</v>
      </c>
      <c r="M53" s="249">
        <f>G53*(1+L53/100)</f>
        <v>0</v>
      </c>
      <c r="N53" s="249">
        <v>0</v>
      </c>
      <c r="O53" s="249">
        <f>ROUND(E53*N53,2)</f>
        <v>0</v>
      </c>
      <c r="P53" s="249">
        <v>4.0000000000000001E-3</v>
      </c>
      <c r="Q53" s="249">
        <f>ROUND(E53*P53,2)</f>
        <v>0.17</v>
      </c>
      <c r="R53" s="249"/>
      <c r="S53" s="249" t="s">
        <v>167</v>
      </c>
      <c r="T53" s="250" t="s">
        <v>168</v>
      </c>
      <c r="U53" s="224">
        <v>0.03</v>
      </c>
      <c r="V53" s="224">
        <f>ROUND(E53*U53,2)</f>
        <v>1.31</v>
      </c>
      <c r="W53" s="224"/>
      <c r="X53" s="224" t="s">
        <v>169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170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5">
      <c r="A54" s="244">
        <v>16</v>
      </c>
      <c r="B54" s="245" t="s">
        <v>228</v>
      </c>
      <c r="C54" s="257" t="s">
        <v>229</v>
      </c>
      <c r="D54" s="246" t="s">
        <v>166</v>
      </c>
      <c r="E54" s="247">
        <v>120.12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15</v>
      </c>
      <c r="M54" s="249">
        <f>G54*(1+L54/100)</f>
        <v>0</v>
      </c>
      <c r="N54" s="249">
        <v>0</v>
      </c>
      <c r="O54" s="249">
        <f>ROUND(E54*N54,2)</f>
        <v>0</v>
      </c>
      <c r="P54" s="249">
        <v>4.0000000000000001E-3</v>
      </c>
      <c r="Q54" s="249">
        <f>ROUND(E54*P54,2)</f>
        <v>0.48</v>
      </c>
      <c r="R54" s="249"/>
      <c r="S54" s="249" t="s">
        <v>167</v>
      </c>
      <c r="T54" s="250" t="s">
        <v>168</v>
      </c>
      <c r="U54" s="224">
        <v>0.03</v>
      </c>
      <c r="V54" s="224">
        <f>ROUND(E54*U54,2)</f>
        <v>3.6</v>
      </c>
      <c r="W54" s="224"/>
      <c r="X54" s="224" t="s">
        <v>169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170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5">
      <c r="A55" s="234">
        <v>17</v>
      </c>
      <c r="B55" s="235" t="s">
        <v>230</v>
      </c>
      <c r="C55" s="253" t="s">
        <v>231</v>
      </c>
      <c r="D55" s="236" t="s">
        <v>166</v>
      </c>
      <c r="E55" s="237">
        <v>2.5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15</v>
      </c>
      <c r="M55" s="239">
        <f>G55*(1+L55/100)</f>
        <v>0</v>
      </c>
      <c r="N55" s="239">
        <v>0</v>
      </c>
      <c r="O55" s="239">
        <f>ROUND(E55*N55,2)</f>
        <v>0</v>
      </c>
      <c r="P55" s="239">
        <v>6.8000000000000005E-2</v>
      </c>
      <c r="Q55" s="239">
        <f>ROUND(E55*P55,2)</f>
        <v>0.17</v>
      </c>
      <c r="R55" s="239"/>
      <c r="S55" s="239" t="s">
        <v>167</v>
      </c>
      <c r="T55" s="240" t="s">
        <v>168</v>
      </c>
      <c r="U55" s="224">
        <v>0.48</v>
      </c>
      <c r="V55" s="224">
        <f>ROUND(E55*U55,2)</f>
        <v>1.2</v>
      </c>
      <c r="W55" s="224"/>
      <c r="X55" s="224" t="s">
        <v>169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170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5">
      <c r="A56" s="222"/>
      <c r="B56" s="223"/>
      <c r="C56" s="256" t="s">
        <v>232</v>
      </c>
      <c r="D56" s="225"/>
      <c r="E56" s="226">
        <v>2.5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5"/>
      <c r="Z56" s="215"/>
      <c r="AA56" s="215"/>
      <c r="AB56" s="215"/>
      <c r="AC56" s="215"/>
      <c r="AD56" s="215"/>
      <c r="AE56" s="215"/>
      <c r="AF56" s="215"/>
      <c r="AG56" s="215" t="s">
        <v>177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x14ac:dyDescent="0.25">
      <c r="A57" s="228" t="s">
        <v>162</v>
      </c>
      <c r="B57" s="229" t="s">
        <v>91</v>
      </c>
      <c r="C57" s="252" t="s">
        <v>92</v>
      </c>
      <c r="D57" s="230"/>
      <c r="E57" s="231"/>
      <c r="F57" s="232"/>
      <c r="G57" s="232">
        <f>SUMIF(AG58:AG58,"&lt;&gt;NOR",G58:G58)</f>
        <v>0</v>
      </c>
      <c r="H57" s="232"/>
      <c r="I57" s="232">
        <f>SUM(I58:I58)</f>
        <v>0</v>
      </c>
      <c r="J57" s="232"/>
      <c r="K57" s="232">
        <f>SUM(K58:K58)</f>
        <v>0</v>
      </c>
      <c r="L57" s="232"/>
      <c r="M57" s="232">
        <f>SUM(M58:M58)</f>
        <v>0</v>
      </c>
      <c r="N57" s="232"/>
      <c r="O57" s="232">
        <f>SUM(O58:O58)</f>
        <v>0</v>
      </c>
      <c r="P57" s="232"/>
      <c r="Q57" s="232">
        <f>SUM(Q58:Q58)</f>
        <v>0</v>
      </c>
      <c r="R57" s="232"/>
      <c r="S57" s="232"/>
      <c r="T57" s="233"/>
      <c r="U57" s="227"/>
      <c r="V57" s="227">
        <f>SUM(V58:V58)</f>
        <v>3.51</v>
      </c>
      <c r="W57" s="227"/>
      <c r="X57" s="227"/>
      <c r="AG57" t="s">
        <v>163</v>
      </c>
    </row>
    <row r="58" spans="1:60" outlineLevel="1" x14ac:dyDescent="0.25">
      <c r="A58" s="244">
        <v>18</v>
      </c>
      <c r="B58" s="245" t="s">
        <v>233</v>
      </c>
      <c r="C58" s="257" t="s">
        <v>234</v>
      </c>
      <c r="D58" s="246" t="s">
        <v>235</v>
      </c>
      <c r="E58" s="247">
        <v>1.3636600000000001</v>
      </c>
      <c r="F58" s="248"/>
      <c r="G58" s="249">
        <f>ROUND(E58*F58,2)</f>
        <v>0</v>
      </c>
      <c r="H58" s="248"/>
      <c r="I58" s="249">
        <f>ROUND(E58*H58,2)</f>
        <v>0</v>
      </c>
      <c r="J58" s="248"/>
      <c r="K58" s="249">
        <f>ROUND(E58*J58,2)</f>
        <v>0</v>
      </c>
      <c r="L58" s="249">
        <v>15</v>
      </c>
      <c r="M58" s="249">
        <f>G58*(1+L58/100)</f>
        <v>0</v>
      </c>
      <c r="N58" s="249">
        <v>0</v>
      </c>
      <c r="O58" s="249">
        <f>ROUND(E58*N58,2)</f>
        <v>0</v>
      </c>
      <c r="P58" s="249">
        <v>0</v>
      </c>
      <c r="Q58" s="249">
        <f>ROUND(E58*P58,2)</f>
        <v>0</v>
      </c>
      <c r="R58" s="249"/>
      <c r="S58" s="249" t="s">
        <v>167</v>
      </c>
      <c r="T58" s="250" t="s">
        <v>168</v>
      </c>
      <c r="U58" s="224">
        <v>2.577</v>
      </c>
      <c r="V58" s="224">
        <f>ROUND(E58*U58,2)</f>
        <v>3.51</v>
      </c>
      <c r="W58" s="224"/>
      <c r="X58" s="224" t="s">
        <v>169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215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x14ac:dyDescent="0.25">
      <c r="A59" s="228" t="s">
        <v>162</v>
      </c>
      <c r="B59" s="229" t="s">
        <v>93</v>
      </c>
      <c r="C59" s="252" t="s">
        <v>94</v>
      </c>
      <c r="D59" s="230"/>
      <c r="E59" s="231"/>
      <c r="F59" s="232"/>
      <c r="G59" s="232">
        <f>SUMIF(AG60:AG64,"&lt;&gt;NOR",G60:G64)</f>
        <v>0</v>
      </c>
      <c r="H59" s="232"/>
      <c r="I59" s="232">
        <f>SUM(I60:I64)</f>
        <v>0</v>
      </c>
      <c r="J59" s="232"/>
      <c r="K59" s="232">
        <f>SUM(K60:K64)</f>
        <v>0</v>
      </c>
      <c r="L59" s="232"/>
      <c r="M59" s="232">
        <f>SUM(M60:M64)</f>
        <v>0</v>
      </c>
      <c r="N59" s="232"/>
      <c r="O59" s="232">
        <f>SUM(O60:O64)</f>
        <v>0</v>
      </c>
      <c r="P59" s="232"/>
      <c r="Q59" s="232">
        <f>SUM(Q60:Q64)</f>
        <v>0</v>
      </c>
      <c r="R59" s="232"/>
      <c r="S59" s="232"/>
      <c r="T59" s="233"/>
      <c r="U59" s="227"/>
      <c r="V59" s="227">
        <f>SUM(V60:V64)</f>
        <v>2.04</v>
      </c>
      <c r="W59" s="227"/>
      <c r="X59" s="227"/>
      <c r="AG59" t="s">
        <v>163</v>
      </c>
    </row>
    <row r="60" spans="1:60" outlineLevel="1" x14ac:dyDescent="0.25">
      <c r="A60" s="244">
        <v>19</v>
      </c>
      <c r="B60" s="245" t="s">
        <v>236</v>
      </c>
      <c r="C60" s="257" t="s">
        <v>237</v>
      </c>
      <c r="D60" s="246" t="s">
        <v>193</v>
      </c>
      <c r="E60" s="247">
        <v>3</v>
      </c>
      <c r="F60" s="248"/>
      <c r="G60" s="249">
        <f>ROUND(E60*F60,2)</f>
        <v>0</v>
      </c>
      <c r="H60" s="248"/>
      <c r="I60" s="249">
        <f>ROUND(E60*H60,2)</f>
        <v>0</v>
      </c>
      <c r="J60" s="248"/>
      <c r="K60" s="249">
        <f>ROUND(E60*J60,2)</f>
        <v>0</v>
      </c>
      <c r="L60" s="249">
        <v>15</v>
      </c>
      <c r="M60" s="249">
        <f>G60*(1+L60/100)</f>
        <v>0</v>
      </c>
      <c r="N60" s="249">
        <v>5.1999999999999995E-4</v>
      </c>
      <c r="O60" s="249">
        <f>ROUND(E60*N60,2)</f>
        <v>0</v>
      </c>
      <c r="P60" s="249">
        <v>0</v>
      </c>
      <c r="Q60" s="249">
        <f>ROUND(E60*P60,2)</f>
        <v>0</v>
      </c>
      <c r="R60" s="249"/>
      <c r="S60" s="249" t="s">
        <v>167</v>
      </c>
      <c r="T60" s="250" t="s">
        <v>168</v>
      </c>
      <c r="U60" s="224">
        <v>0.52900000000000003</v>
      </c>
      <c r="V60" s="224">
        <f>ROUND(E60*U60,2)</f>
        <v>1.59</v>
      </c>
      <c r="W60" s="224"/>
      <c r="X60" s="224" t="s">
        <v>169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238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5">
      <c r="A61" s="244">
        <v>20</v>
      </c>
      <c r="B61" s="245" t="s">
        <v>239</v>
      </c>
      <c r="C61" s="257" t="s">
        <v>240</v>
      </c>
      <c r="D61" s="246" t="s">
        <v>220</v>
      </c>
      <c r="E61" s="247">
        <v>2</v>
      </c>
      <c r="F61" s="248"/>
      <c r="G61" s="249">
        <f>ROUND(E61*F61,2)</f>
        <v>0</v>
      </c>
      <c r="H61" s="248"/>
      <c r="I61" s="249">
        <f>ROUND(E61*H61,2)</f>
        <v>0</v>
      </c>
      <c r="J61" s="248"/>
      <c r="K61" s="249">
        <f>ROUND(E61*J61,2)</f>
        <v>0</v>
      </c>
      <c r="L61" s="249">
        <v>15</v>
      </c>
      <c r="M61" s="249">
        <f>G61*(1+L61/100)</f>
        <v>0</v>
      </c>
      <c r="N61" s="249">
        <v>0</v>
      </c>
      <c r="O61" s="249">
        <f>ROUND(E61*N61,2)</f>
        <v>0</v>
      </c>
      <c r="P61" s="249">
        <v>0</v>
      </c>
      <c r="Q61" s="249">
        <f>ROUND(E61*P61,2)</f>
        <v>0</v>
      </c>
      <c r="R61" s="249"/>
      <c r="S61" s="249" t="s">
        <v>167</v>
      </c>
      <c r="T61" s="250" t="s">
        <v>168</v>
      </c>
      <c r="U61" s="224">
        <v>0.157</v>
      </c>
      <c r="V61" s="224">
        <f>ROUND(E61*U61,2)</f>
        <v>0.31</v>
      </c>
      <c r="W61" s="224"/>
      <c r="X61" s="224" t="s">
        <v>169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238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5">
      <c r="A62" s="244">
        <v>21</v>
      </c>
      <c r="B62" s="245" t="s">
        <v>241</v>
      </c>
      <c r="C62" s="257" t="s">
        <v>242</v>
      </c>
      <c r="D62" s="246" t="s">
        <v>193</v>
      </c>
      <c r="E62" s="247">
        <v>3</v>
      </c>
      <c r="F62" s="248"/>
      <c r="G62" s="249">
        <f>ROUND(E62*F62,2)</f>
        <v>0</v>
      </c>
      <c r="H62" s="248"/>
      <c r="I62" s="249">
        <f>ROUND(E62*H62,2)</f>
        <v>0</v>
      </c>
      <c r="J62" s="248"/>
      <c r="K62" s="249">
        <f>ROUND(E62*J62,2)</f>
        <v>0</v>
      </c>
      <c r="L62" s="249">
        <v>15</v>
      </c>
      <c r="M62" s="249">
        <f>G62*(1+L62/100)</f>
        <v>0</v>
      </c>
      <c r="N62" s="249">
        <v>0</v>
      </c>
      <c r="O62" s="249">
        <f>ROUND(E62*N62,2)</f>
        <v>0</v>
      </c>
      <c r="P62" s="249">
        <v>0</v>
      </c>
      <c r="Q62" s="249">
        <f>ROUND(E62*P62,2)</f>
        <v>0</v>
      </c>
      <c r="R62" s="249"/>
      <c r="S62" s="249" t="s">
        <v>167</v>
      </c>
      <c r="T62" s="250" t="s">
        <v>168</v>
      </c>
      <c r="U62" s="224">
        <v>4.8000000000000001E-2</v>
      </c>
      <c r="V62" s="224">
        <f>ROUND(E62*U62,2)</f>
        <v>0.14000000000000001</v>
      </c>
      <c r="W62" s="224"/>
      <c r="X62" s="224" t="s">
        <v>169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238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5">
      <c r="A63" s="244">
        <v>22</v>
      </c>
      <c r="B63" s="245" t="s">
        <v>243</v>
      </c>
      <c r="C63" s="257" t="s">
        <v>244</v>
      </c>
      <c r="D63" s="246" t="s">
        <v>245</v>
      </c>
      <c r="E63" s="247">
        <v>2</v>
      </c>
      <c r="F63" s="248"/>
      <c r="G63" s="249">
        <f>ROUND(E63*F63,2)</f>
        <v>0</v>
      </c>
      <c r="H63" s="248"/>
      <c r="I63" s="249">
        <f>ROUND(E63*H63,2)</f>
        <v>0</v>
      </c>
      <c r="J63" s="248"/>
      <c r="K63" s="249">
        <f>ROUND(E63*J63,2)</f>
        <v>0</v>
      </c>
      <c r="L63" s="249">
        <v>15</v>
      </c>
      <c r="M63" s="249">
        <f>G63*(1+L63/100)</f>
        <v>0</v>
      </c>
      <c r="N63" s="249">
        <v>0</v>
      </c>
      <c r="O63" s="249">
        <f>ROUND(E63*N63,2)</f>
        <v>0</v>
      </c>
      <c r="P63" s="249">
        <v>0</v>
      </c>
      <c r="Q63" s="249">
        <f>ROUND(E63*P63,2)</f>
        <v>0</v>
      </c>
      <c r="R63" s="249"/>
      <c r="S63" s="249" t="s">
        <v>167</v>
      </c>
      <c r="T63" s="250" t="s">
        <v>168</v>
      </c>
      <c r="U63" s="224">
        <v>0</v>
      </c>
      <c r="V63" s="224">
        <f>ROUND(E63*U63,2)</f>
        <v>0</v>
      </c>
      <c r="W63" s="224"/>
      <c r="X63" s="224" t="s">
        <v>169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238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5">
      <c r="A64" s="244">
        <v>23</v>
      </c>
      <c r="B64" s="245" t="s">
        <v>246</v>
      </c>
      <c r="C64" s="257" t="s">
        <v>247</v>
      </c>
      <c r="D64" s="246" t="s">
        <v>0</v>
      </c>
      <c r="E64" s="247">
        <v>27.056999999999999</v>
      </c>
      <c r="F64" s="248"/>
      <c r="G64" s="249">
        <f>ROUND(E64*F64,2)</f>
        <v>0</v>
      </c>
      <c r="H64" s="248"/>
      <c r="I64" s="249">
        <f>ROUND(E64*H64,2)</f>
        <v>0</v>
      </c>
      <c r="J64" s="248"/>
      <c r="K64" s="249">
        <f>ROUND(E64*J64,2)</f>
        <v>0</v>
      </c>
      <c r="L64" s="249">
        <v>15</v>
      </c>
      <c r="M64" s="249">
        <f>G64*(1+L64/100)</f>
        <v>0</v>
      </c>
      <c r="N64" s="249">
        <v>0</v>
      </c>
      <c r="O64" s="249">
        <f>ROUND(E64*N64,2)</f>
        <v>0</v>
      </c>
      <c r="P64" s="249">
        <v>0</v>
      </c>
      <c r="Q64" s="249">
        <f>ROUND(E64*P64,2)</f>
        <v>0</v>
      </c>
      <c r="R64" s="249"/>
      <c r="S64" s="249" t="s">
        <v>167</v>
      </c>
      <c r="T64" s="250" t="s">
        <v>168</v>
      </c>
      <c r="U64" s="224">
        <v>0</v>
      </c>
      <c r="V64" s="224">
        <f>ROUND(E64*U64,2)</f>
        <v>0</v>
      </c>
      <c r="W64" s="224"/>
      <c r="X64" s="224" t="s">
        <v>169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238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x14ac:dyDescent="0.25">
      <c r="A65" s="228" t="s">
        <v>162</v>
      </c>
      <c r="B65" s="229" t="s">
        <v>95</v>
      </c>
      <c r="C65" s="252" t="s">
        <v>97</v>
      </c>
      <c r="D65" s="230"/>
      <c r="E65" s="231"/>
      <c r="F65" s="232"/>
      <c r="G65" s="232">
        <f>SUMIF(AG66:AG86,"&lt;&gt;NOR",G66:G86)</f>
        <v>0</v>
      </c>
      <c r="H65" s="232"/>
      <c r="I65" s="232">
        <f>SUM(I66:I86)</f>
        <v>0</v>
      </c>
      <c r="J65" s="232"/>
      <c r="K65" s="232">
        <f>SUM(K66:K86)</f>
        <v>0</v>
      </c>
      <c r="L65" s="232"/>
      <c r="M65" s="232">
        <f>SUM(M66:M86)</f>
        <v>0</v>
      </c>
      <c r="N65" s="232"/>
      <c r="O65" s="232">
        <f>SUM(O66:O86)</f>
        <v>0.02</v>
      </c>
      <c r="P65" s="232"/>
      <c r="Q65" s="232">
        <f>SUM(Q66:Q86)</f>
        <v>0.03</v>
      </c>
      <c r="R65" s="232"/>
      <c r="S65" s="232"/>
      <c r="T65" s="233"/>
      <c r="U65" s="227"/>
      <c r="V65" s="227">
        <f>SUM(V66:V86)</f>
        <v>8.23</v>
      </c>
      <c r="W65" s="227"/>
      <c r="X65" s="227"/>
      <c r="AG65" t="s">
        <v>163</v>
      </c>
    </row>
    <row r="66" spans="1:60" outlineLevel="1" x14ac:dyDescent="0.25">
      <c r="A66" s="234">
        <v>24</v>
      </c>
      <c r="B66" s="235" t="s">
        <v>248</v>
      </c>
      <c r="C66" s="253" t="s">
        <v>249</v>
      </c>
      <c r="D66" s="236" t="s">
        <v>193</v>
      </c>
      <c r="E66" s="237">
        <v>5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15</v>
      </c>
      <c r="M66" s="239">
        <f>G66*(1+L66/100)</f>
        <v>0</v>
      </c>
      <c r="N66" s="239">
        <v>3.9899999999999996E-3</v>
      </c>
      <c r="O66" s="239">
        <f>ROUND(E66*N66,2)</f>
        <v>0.02</v>
      </c>
      <c r="P66" s="239">
        <v>0</v>
      </c>
      <c r="Q66" s="239">
        <f>ROUND(E66*P66,2)</f>
        <v>0</v>
      </c>
      <c r="R66" s="239"/>
      <c r="S66" s="239" t="s">
        <v>167</v>
      </c>
      <c r="T66" s="240" t="s">
        <v>168</v>
      </c>
      <c r="U66" s="224">
        <v>0.54290000000000005</v>
      </c>
      <c r="V66" s="224">
        <f>ROUND(E66*U66,2)</f>
        <v>2.71</v>
      </c>
      <c r="W66" s="224"/>
      <c r="X66" s="224" t="s">
        <v>169</v>
      </c>
      <c r="Y66" s="215"/>
      <c r="Z66" s="215"/>
      <c r="AA66" s="215"/>
      <c r="AB66" s="215"/>
      <c r="AC66" s="215"/>
      <c r="AD66" s="215"/>
      <c r="AE66" s="215"/>
      <c r="AF66" s="215"/>
      <c r="AG66" s="215" t="s">
        <v>170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5">
      <c r="A67" s="222"/>
      <c r="B67" s="223"/>
      <c r="C67" s="254" t="s">
        <v>250</v>
      </c>
      <c r="D67" s="241"/>
      <c r="E67" s="241"/>
      <c r="F67" s="241"/>
      <c r="G67" s="241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5"/>
      <c r="Z67" s="215"/>
      <c r="AA67" s="215"/>
      <c r="AB67" s="215"/>
      <c r="AC67" s="215"/>
      <c r="AD67" s="215"/>
      <c r="AE67" s="215"/>
      <c r="AF67" s="215"/>
      <c r="AG67" s="215" t="s">
        <v>172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5">
      <c r="A68" s="222"/>
      <c r="B68" s="223"/>
      <c r="C68" s="255" t="s">
        <v>251</v>
      </c>
      <c r="D68" s="242"/>
      <c r="E68" s="242"/>
      <c r="F68" s="242"/>
      <c r="G68" s="242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5"/>
      <c r="Z68" s="215"/>
      <c r="AA68" s="215"/>
      <c r="AB68" s="215"/>
      <c r="AC68" s="215"/>
      <c r="AD68" s="215"/>
      <c r="AE68" s="215"/>
      <c r="AF68" s="215"/>
      <c r="AG68" s="215" t="s">
        <v>172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5">
      <c r="A69" s="234">
        <v>25</v>
      </c>
      <c r="B69" s="235" t="s">
        <v>252</v>
      </c>
      <c r="C69" s="253" t="s">
        <v>253</v>
      </c>
      <c r="D69" s="236" t="s">
        <v>193</v>
      </c>
      <c r="E69" s="237">
        <v>5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15</v>
      </c>
      <c r="M69" s="239">
        <f>G69*(1+L69/100)</f>
        <v>0</v>
      </c>
      <c r="N69" s="239">
        <v>2.0000000000000002E-5</v>
      </c>
      <c r="O69" s="239">
        <f>ROUND(E69*N69,2)</f>
        <v>0</v>
      </c>
      <c r="P69" s="239">
        <v>0</v>
      </c>
      <c r="Q69" s="239">
        <f>ROUND(E69*P69,2)</f>
        <v>0</v>
      </c>
      <c r="R69" s="239"/>
      <c r="S69" s="239" t="s">
        <v>167</v>
      </c>
      <c r="T69" s="240" t="s">
        <v>168</v>
      </c>
      <c r="U69" s="224">
        <v>0.13500000000000001</v>
      </c>
      <c r="V69" s="224">
        <f>ROUND(E69*U69,2)</f>
        <v>0.68</v>
      </c>
      <c r="W69" s="224"/>
      <c r="X69" s="224" t="s">
        <v>169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170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5">
      <c r="A70" s="222"/>
      <c r="B70" s="223"/>
      <c r="C70" s="254" t="s">
        <v>254</v>
      </c>
      <c r="D70" s="241"/>
      <c r="E70" s="241"/>
      <c r="F70" s="241"/>
      <c r="G70" s="241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15"/>
      <c r="Z70" s="215"/>
      <c r="AA70" s="215"/>
      <c r="AB70" s="215"/>
      <c r="AC70" s="215"/>
      <c r="AD70" s="215"/>
      <c r="AE70" s="215"/>
      <c r="AF70" s="215"/>
      <c r="AG70" s="215" t="s">
        <v>172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5">
      <c r="A71" s="234">
        <v>26</v>
      </c>
      <c r="B71" s="235" t="s">
        <v>255</v>
      </c>
      <c r="C71" s="253" t="s">
        <v>256</v>
      </c>
      <c r="D71" s="236" t="s">
        <v>220</v>
      </c>
      <c r="E71" s="237">
        <v>2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15</v>
      </c>
      <c r="M71" s="239">
        <f>G71*(1+L71/100)</f>
        <v>0</v>
      </c>
      <c r="N71" s="239">
        <v>6.3000000000000003E-4</v>
      </c>
      <c r="O71" s="239">
        <f>ROUND(E71*N71,2)</f>
        <v>0</v>
      </c>
      <c r="P71" s="239">
        <v>0</v>
      </c>
      <c r="Q71" s="239">
        <f>ROUND(E71*P71,2)</f>
        <v>0</v>
      </c>
      <c r="R71" s="239"/>
      <c r="S71" s="239" t="s">
        <v>167</v>
      </c>
      <c r="T71" s="240" t="s">
        <v>168</v>
      </c>
      <c r="U71" s="224">
        <v>0.27200000000000002</v>
      </c>
      <c r="V71" s="224">
        <f>ROUND(E71*U71,2)</f>
        <v>0.54</v>
      </c>
      <c r="W71" s="224"/>
      <c r="X71" s="224" t="s">
        <v>169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170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5">
      <c r="A72" s="222"/>
      <c r="B72" s="223"/>
      <c r="C72" s="254" t="s">
        <v>257</v>
      </c>
      <c r="D72" s="241"/>
      <c r="E72" s="241"/>
      <c r="F72" s="241"/>
      <c r="G72" s="241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15"/>
      <c r="Z72" s="215"/>
      <c r="AA72" s="215"/>
      <c r="AB72" s="215"/>
      <c r="AC72" s="215"/>
      <c r="AD72" s="215"/>
      <c r="AE72" s="215"/>
      <c r="AF72" s="215"/>
      <c r="AG72" s="215" t="s">
        <v>172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5">
      <c r="A73" s="234">
        <v>27</v>
      </c>
      <c r="B73" s="235" t="s">
        <v>258</v>
      </c>
      <c r="C73" s="253" t="s">
        <v>259</v>
      </c>
      <c r="D73" s="236" t="s">
        <v>260</v>
      </c>
      <c r="E73" s="237">
        <v>1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15</v>
      </c>
      <c r="M73" s="239">
        <f>G73*(1+L73/100)</f>
        <v>0</v>
      </c>
      <c r="N73" s="239">
        <v>1.48E-3</v>
      </c>
      <c r="O73" s="239">
        <f>ROUND(E73*N73,2)</f>
        <v>0</v>
      </c>
      <c r="P73" s="239">
        <v>0</v>
      </c>
      <c r="Q73" s="239">
        <f>ROUND(E73*P73,2)</f>
        <v>0</v>
      </c>
      <c r="R73" s="239"/>
      <c r="S73" s="239" t="s">
        <v>167</v>
      </c>
      <c r="T73" s="240" t="s">
        <v>168</v>
      </c>
      <c r="U73" s="224">
        <v>0.54</v>
      </c>
      <c r="V73" s="224">
        <f>ROUND(E73*U73,2)</f>
        <v>0.54</v>
      </c>
      <c r="W73" s="224"/>
      <c r="X73" s="224" t="s">
        <v>169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170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5">
      <c r="A74" s="222"/>
      <c r="B74" s="223"/>
      <c r="C74" s="254" t="s">
        <v>257</v>
      </c>
      <c r="D74" s="241"/>
      <c r="E74" s="241"/>
      <c r="F74" s="241"/>
      <c r="G74" s="241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5"/>
      <c r="Z74" s="215"/>
      <c r="AA74" s="215"/>
      <c r="AB74" s="215"/>
      <c r="AC74" s="215"/>
      <c r="AD74" s="215"/>
      <c r="AE74" s="215"/>
      <c r="AF74" s="215"/>
      <c r="AG74" s="215" t="s">
        <v>172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5">
      <c r="A75" s="244">
        <v>28</v>
      </c>
      <c r="B75" s="245" t="s">
        <v>261</v>
      </c>
      <c r="C75" s="257" t="s">
        <v>262</v>
      </c>
      <c r="D75" s="246" t="s">
        <v>193</v>
      </c>
      <c r="E75" s="247">
        <v>5</v>
      </c>
      <c r="F75" s="248"/>
      <c r="G75" s="249">
        <f>ROUND(E75*F75,2)</f>
        <v>0</v>
      </c>
      <c r="H75" s="248"/>
      <c r="I75" s="249">
        <f>ROUND(E75*H75,2)</f>
        <v>0</v>
      </c>
      <c r="J75" s="248"/>
      <c r="K75" s="249">
        <f>ROUND(E75*J75,2)</f>
        <v>0</v>
      </c>
      <c r="L75" s="249">
        <v>15</v>
      </c>
      <c r="M75" s="249">
        <f>G75*(1+L75/100)</f>
        <v>0</v>
      </c>
      <c r="N75" s="249">
        <v>0</v>
      </c>
      <c r="O75" s="249">
        <f>ROUND(E75*N75,2)</f>
        <v>0</v>
      </c>
      <c r="P75" s="249">
        <v>0</v>
      </c>
      <c r="Q75" s="249">
        <f>ROUND(E75*P75,2)</f>
        <v>0</v>
      </c>
      <c r="R75" s="249"/>
      <c r="S75" s="249" t="s">
        <v>167</v>
      </c>
      <c r="T75" s="250" t="s">
        <v>168</v>
      </c>
      <c r="U75" s="224">
        <v>2.1000000000000001E-2</v>
      </c>
      <c r="V75" s="224">
        <f>ROUND(E75*U75,2)</f>
        <v>0.11</v>
      </c>
      <c r="W75" s="224"/>
      <c r="X75" s="224" t="s">
        <v>169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170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5">
      <c r="A76" s="244">
        <v>29</v>
      </c>
      <c r="B76" s="245" t="s">
        <v>263</v>
      </c>
      <c r="C76" s="257" t="s">
        <v>264</v>
      </c>
      <c r="D76" s="246" t="s">
        <v>220</v>
      </c>
      <c r="E76" s="247">
        <v>4</v>
      </c>
      <c r="F76" s="248"/>
      <c r="G76" s="249">
        <f>ROUND(E76*F76,2)</f>
        <v>0</v>
      </c>
      <c r="H76" s="248"/>
      <c r="I76" s="249">
        <f>ROUND(E76*H76,2)</f>
        <v>0</v>
      </c>
      <c r="J76" s="248"/>
      <c r="K76" s="249">
        <f>ROUND(E76*J76,2)</f>
        <v>0</v>
      </c>
      <c r="L76" s="249">
        <v>15</v>
      </c>
      <c r="M76" s="249">
        <f>G76*(1+L76/100)</f>
        <v>0</v>
      </c>
      <c r="N76" s="249">
        <v>0</v>
      </c>
      <c r="O76" s="249">
        <f>ROUND(E76*N76,2)</f>
        <v>0</v>
      </c>
      <c r="P76" s="249">
        <v>5.11E-3</v>
      </c>
      <c r="Q76" s="249">
        <f>ROUND(E76*P76,2)</f>
        <v>0.02</v>
      </c>
      <c r="R76" s="249"/>
      <c r="S76" s="249" t="s">
        <v>167</v>
      </c>
      <c r="T76" s="250" t="s">
        <v>168</v>
      </c>
      <c r="U76" s="224">
        <v>8.3000000000000004E-2</v>
      </c>
      <c r="V76" s="224">
        <f>ROUND(E76*U76,2)</f>
        <v>0.33</v>
      </c>
      <c r="W76" s="224"/>
      <c r="X76" s="224" t="s">
        <v>169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170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5">
      <c r="A77" s="244">
        <v>30</v>
      </c>
      <c r="B77" s="245" t="s">
        <v>265</v>
      </c>
      <c r="C77" s="257" t="s">
        <v>266</v>
      </c>
      <c r="D77" s="246" t="s">
        <v>220</v>
      </c>
      <c r="E77" s="247">
        <v>4</v>
      </c>
      <c r="F77" s="248"/>
      <c r="G77" s="249">
        <f>ROUND(E77*F77,2)</f>
        <v>0</v>
      </c>
      <c r="H77" s="248"/>
      <c r="I77" s="249">
        <f>ROUND(E77*H77,2)</f>
        <v>0</v>
      </c>
      <c r="J77" s="248"/>
      <c r="K77" s="249">
        <f>ROUND(E77*J77,2)</f>
        <v>0</v>
      </c>
      <c r="L77" s="249">
        <v>15</v>
      </c>
      <c r="M77" s="249">
        <f>G77*(1+L77/100)</f>
        <v>0</v>
      </c>
      <c r="N77" s="249">
        <v>6.0000000000000002E-5</v>
      </c>
      <c r="O77" s="249">
        <f>ROUND(E77*N77,2)</f>
        <v>0</v>
      </c>
      <c r="P77" s="249">
        <v>0</v>
      </c>
      <c r="Q77" s="249">
        <f>ROUND(E77*P77,2)</f>
        <v>0</v>
      </c>
      <c r="R77" s="249"/>
      <c r="S77" s="249" t="s">
        <v>167</v>
      </c>
      <c r="T77" s="250" t="s">
        <v>168</v>
      </c>
      <c r="U77" s="224">
        <v>0.20699999999999999</v>
      </c>
      <c r="V77" s="224">
        <f>ROUND(E77*U77,2)</f>
        <v>0.83</v>
      </c>
      <c r="W77" s="224"/>
      <c r="X77" s="224" t="s">
        <v>169</v>
      </c>
      <c r="Y77" s="215"/>
      <c r="Z77" s="215"/>
      <c r="AA77" s="215"/>
      <c r="AB77" s="215"/>
      <c r="AC77" s="215"/>
      <c r="AD77" s="215"/>
      <c r="AE77" s="215"/>
      <c r="AF77" s="215"/>
      <c r="AG77" s="215" t="s">
        <v>170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5">
      <c r="A78" s="244">
        <v>31</v>
      </c>
      <c r="B78" s="245" t="s">
        <v>267</v>
      </c>
      <c r="C78" s="257" t="s">
        <v>268</v>
      </c>
      <c r="D78" s="246" t="s">
        <v>220</v>
      </c>
      <c r="E78" s="247">
        <v>2</v>
      </c>
      <c r="F78" s="248"/>
      <c r="G78" s="249">
        <f>ROUND(E78*F78,2)</f>
        <v>0</v>
      </c>
      <c r="H78" s="248"/>
      <c r="I78" s="249">
        <f>ROUND(E78*H78,2)</f>
        <v>0</v>
      </c>
      <c r="J78" s="248"/>
      <c r="K78" s="249">
        <f>ROUND(E78*J78,2)</f>
        <v>0</v>
      </c>
      <c r="L78" s="249">
        <v>15</v>
      </c>
      <c r="M78" s="249">
        <f>G78*(1+L78/100)</f>
        <v>0</v>
      </c>
      <c r="N78" s="249">
        <v>0</v>
      </c>
      <c r="O78" s="249">
        <f>ROUND(E78*N78,2)</f>
        <v>0</v>
      </c>
      <c r="P78" s="249">
        <v>5.5999999999999999E-3</v>
      </c>
      <c r="Q78" s="249">
        <f>ROUND(E78*P78,2)</f>
        <v>0.01</v>
      </c>
      <c r="R78" s="249"/>
      <c r="S78" s="249" t="s">
        <v>167</v>
      </c>
      <c r="T78" s="250" t="s">
        <v>168</v>
      </c>
      <c r="U78" s="224">
        <v>7.1999999999999995E-2</v>
      </c>
      <c r="V78" s="224">
        <f>ROUND(E78*U78,2)</f>
        <v>0.14000000000000001</v>
      </c>
      <c r="W78" s="224"/>
      <c r="X78" s="224" t="s">
        <v>169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170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5">
      <c r="A79" s="244">
        <v>32</v>
      </c>
      <c r="B79" s="245" t="s">
        <v>269</v>
      </c>
      <c r="C79" s="257" t="s">
        <v>270</v>
      </c>
      <c r="D79" s="246" t="s">
        <v>220</v>
      </c>
      <c r="E79" s="247">
        <v>2</v>
      </c>
      <c r="F79" s="248"/>
      <c r="G79" s="249">
        <f>ROUND(E79*F79,2)</f>
        <v>0</v>
      </c>
      <c r="H79" s="248"/>
      <c r="I79" s="249">
        <f>ROUND(E79*H79,2)</f>
        <v>0</v>
      </c>
      <c r="J79" s="248"/>
      <c r="K79" s="249">
        <f>ROUND(E79*J79,2)</f>
        <v>0</v>
      </c>
      <c r="L79" s="249">
        <v>15</v>
      </c>
      <c r="M79" s="249">
        <f>G79*(1+L79/100)</f>
        <v>0</v>
      </c>
      <c r="N79" s="249">
        <v>2.0000000000000002E-5</v>
      </c>
      <c r="O79" s="249">
        <f>ROUND(E79*N79,2)</f>
        <v>0</v>
      </c>
      <c r="P79" s="249">
        <v>0</v>
      </c>
      <c r="Q79" s="249">
        <f>ROUND(E79*P79,2)</f>
        <v>0</v>
      </c>
      <c r="R79" s="249"/>
      <c r="S79" s="249" t="s">
        <v>167</v>
      </c>
      <c r="T79" s="250" t="s">
        <v>168</v>
      </c>
      <c r="U79" s="224">
        <v>0.17499999999999999</v>
      </c>
      <c r="V79" s="224">
        <f>ROUND(E79*U79,2)</f>
        <v>0.35</v>
      </c>
      <c r="W79" s="224"/>
      <c r="X79" s="224" t="s">
        <v>169</v>
      </c>
      <c r="Y79" s="215"/>
      <c r="Z79" s="215"/>
      <c r="AA79" s="215"/>
      <c r="AB79" s="215"/>
      <c r="AC79" s="215"/>
      <c r="AD79" s="215"/>
      <c r="AE79" s="215"/>
      <c r="AF79" s="215"/>
      <c r="AG79" s="215" t="s">
        <v>170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5">
      <c r="A80" s="234">
        <v>33</v>
      </c>
      <c r="B80" s="235" t="s">
        <v>271</v>
      </c>
      <c r="C80" s="253" t="s">
        <v>272</v>
      </c>
      <c r="D80" s="236" t="s">
        <v>207</v>
      </c>
      <c r="E80" s="237">
        <v>2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15</v>
      </c>
      <c r="M80" s="239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39"/>
      <c r="S80" s="239" t="s">
        <v>167</v>
      </c>
      <c r="T80" s="240" t="s">
        <v>168</v>
      </c>
      <c r="U80" s="224">
        <v>1</v>
      </c>
      <c r="V80" s="224">
        <f>ROUND(E80*U80,2)</f>
        <v>2</v>
      </c>
      <c r="W80" s="224"/>
      <c r="X80" s="224" t="s">
        <v>208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209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5">
      <c r="A81" s="222"/>
      <c r="B81" s="223"/>
      <c r="C81" s="256" t="s">
        <v>273</v>
      </c>
      <c r="D81" s="225"/>
      <c r="E81" s="226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5"/>
      <c r="Z81" s="215"/>
      <c r="AA81" s="215"/>
      <c r="AB81" s="215"/>
      <c r="AC81" s="215"/>
      <c r="AD81" s="215"/>
      <c r="AE81" s="215"/>
      <c r="AF81" s="215"/>
      <c r="AG81" s="215" t="s">
        <v>177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5">
      <c r="A82" s="222"/>
      <c r="B82" s="223"/>
      <c r="C82" s="256" t="s">
        <v>274</v>
      </c>
      <c r="D82" s="225"/>
      <c r="E82" s="226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5"/>
      <c r="Z82" s="215"/>
      <c r="AA82" s="215"/>
      <c r="AB82" s="215"/>
      <c r="AC82" s="215"/>
      <c r="AD82" s="215"/>
      <c r="AE82" s="215"/>
      <c r="AF82" s="215"/>
      <c r="AG82" s="215" t="s">
        <v>177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5">
      <c r="A83" s="222"/>
      <c r="B83" s="223"/>
      <c r="C83" s="256" t="s">
        <v>275</v>
      </c>
      <c r="D83" s="225"/>
      <c r="E83" s="226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5"/>
      <c r="Z83" s="215"/>
      <c r="AA83" s="215"/>
      <c r="AB83" s="215"/>
      <c r="AC83" s="215"/>
      <c r="AD83" s="215"/>
      <c r="AE83" s="215"/>
      <c r="AF83" s="215"/>
      <c r="AG83" s="215" t="s">
        <v>177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5">
      <c r="A84" s="244">
        <v>34</v>
      </c>
      <c r="B84" s="245" t="s">
        <v>276</v>
      </c>
      <c r="C84" s="257" t="s">
        <v>277</v>
      </c>
      <c r="D84" s="246" t="s">
        <v>220</v>
      </c>
      <c r="E84" s="247">
        <v>2</v>
      </c>
      <c r="F84" s="248"/>
      <c r="G84" s="249">
        <f>ROUND(E84*F84,2)</f>
        <v>0</v>
      </c>
      <c r="H84" s="248"/>
      <c r="I84" s="249">
        <f>ROUND(E84*H84,2)</f>
        <v>0</v>
      </c>
      <c r="J84" s="248"/>
      <c r="K84" s="249">
        <f>ROUND(E84*J84,2)</f>
        <v>0</v>
      </c>
      <c r="L84" s="249">
        <v>15</v>
      </c>
      <c r="M84" s="249">
        <f>G84*(1+L84/100)</f>
        <v>0</v>
      </c>
      <c r="N84" s="249">
        <v>0</v>
      </c>
      <c r="O84" s="249">
        <f>ROUND(E84*N84,2)</f>
        <v>0</v>
      </c>
      <c r="P84" s="249">
        <v>0</v>
      </c>
      <c r="Q84" s="249">
        <f>ROUND(E84*P84,2)</f>
        <v>0</v>
      </c>
      <c r="R84" s="249"/>
      <c r="S84" s="249" t="s">
        <v>167</v>
      </c>
      <c r="T84" s="250" t="s">
        <v>168</v>
      </c>
      <c r="U84" s="224">
        <v>0</v>
      </c>
      <c r="V84" s="224">
        <f>ROUND(E84*U84,2)</f>
        <v>0</v>
      </c>
      <c r="W84" s="224"/>
      <c r="X84" s="224" t="s">
        <v>278</v>
      </c>
      <c r="Y84" s="215"/>
      <c r="Z84" s="215"/>
      <c r="AA84" s="215"/>
      <c r="AB84" s="215"/>
      <c r="AC84" s="215"/>
      <c r="AD84" s="215"/>
      <c r="AE84" s="215"/>
      <c r="AF84" s="215"/>
      <c r="AG84" s="215" t="s">
        <v>279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5">
      <c r="A85" s="244">
        <v>35</v>
      </c>
      <c r="B85" s="245" t="s">
        <v>280</v>
      </c>
      <c r="C85" s="257" t="s">
        <v>281</v>
      </c>
      <c r="D85" s="246" t="s">
        <v>220</v>
      </c>
      <c r="E85" s="247">
        <v>2</v>
      </c>
      <c r="F85" s="248"/>
      <c r="G85" s="249">
        <f>ROUND(E85*F85,2)</f>
        <v>0</v>
      </c>
      <c r="H85" s="248"/>
      <c r="I85" s="249">
        <f>ROUND(E85*H85,2)</f>
        <v>0</v>
      </c>
      <c r="J85" s="248"/>
      <c r="K85" s="249">
        <f>ROUND(E85*J85,2)</f>
        <v>0</v>
      </c>
      <c r="L85" s="249">
        <v>15</v>
      </c>
      <c r="M85" s="249">
        <f>G85*(1+L85/100)</f>
        <v>0</v>
      </c>
      <c r="N85" s="249">
        <v>3.1E-4</v>
      </c>
      <c r="O85" s="249">
        <f>ROUND(E85*N85,2)</f>
        <v>0</v>
      </c>
      <c r="P85" s="249">
        <v>0</v>
      </c>
      <c r="Q85" s="249">
        <f>ROUND(E85*P85,2)</f>
        <v>0</v>
      </c>
      <c r="R85" s="249"/>
      <c r="S85" s="249" t="s">
        <v>167</v>
      </c>
      <c r="T85" s="250" t="s">
        <v>168</v>
      </c>
      <c r="U85" s="224">
        <v>0</v>
      </c>
      <c r="V85" s="224">
        <f>ROUND(E85*U85,2)</f>
        <v>0</v>
      </c>
      <c r="W85" s="224"/>
      <c r="X85" s="224" t="s">
        <v>278</v>
      </c>
      <c r="Y85" s="215"/>
      <c r="Z85" s="215"/>
      <c r="AA85" s="215"/>
      <c r="AB85" s="215"/>
      <c r="AC85" s="215"/>
      <c r="AD85" s="215"/>
      <c r="AE85" s="215"/>
      <c r="AF85" s="215"/>
      <c r="AG85" s="215" t="s">
        <v>279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5">
      <c r="A86" s="244">
        <v>36</v>
      </c>
      <c r="B86" s="245" t="s">
        <v>282</v>
      </c>
      <c r="C86" s="257" t="s">
        <v>283</v>
      </c>
      <c r="D86" s="246" t="s">
        <v>0</v>
      </c>
      <c r="E86" s="247">
        <v>55.024000000000001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15</v>
      </c>
      <c r="M86" s="249">
        <f>G86*(1+L86/100)</f>
        <v>0</v>
      </c>
      <c r="N86" s="249">
        <v>0</v>
      </c>
      <c r="O86" s="249">
        <f>ROUND(E86*N86,2)</f>
        <v>0</v>
      </c>
      <c r="P86" s="249">
        <v>0</v>
      </c>
      <c r="Q86" s="249">
        <f>ROUND(E86*P86,2)</f>
        <v>0</v>
      </c>
      <c r="R86" s="249"/>
      <c r="S86" s="249" t="s">
        <v>167</v>
      </c>
      <c r="T86" s="250" t="s">
        <v>168</v>
      </c>
      <c r="U86" s="224">
        <v>0</v>
      </c>
      <c r="V86" s="224">
        <f>ROUND(E86*U86,2)</f>
        <v>0</v>
      </c>
      <c r="W86" s="224"/>
      <c r="X86" s="224" t="s">
        <v>169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238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x14ac:dyDescent="0.25">
      <c r="A87" s="228" t="s">
        <v>162</v>
      </c>
      <c r="B87" s="229" t="s">
        <v>98</v>
      </c>
      <c r="C87" s="252" t="s">
        <v>99</v>
      </c>
      <c r="D87" s="230"/>
      <c r="E87" s="231"/>
      <c r="F87" s="232"/>
      <c r="G87" s="232">
        <f>SUMIF(AG88:AG91,"&lt;&gt;NOR",G88:G91)</f>
        <v>0</v>
      </c>
      <c r="H87" s="232"/>
      <c r="I87" s="232">
        <f>SUM(I88:I91)</f>
        <v>0</v>
      </c>
      <c r="J87" s="232"/>
      <c r="K87" s="232">
        <f>SUM(K88:K91)</f>
        <v>0</v>
      </c>
      <c r="L87" s="232"/>
      <c r="M87" s="232">
        <f>SUM(M88:M91)</f>
        <v>0</v>
      </c>
      <c r="N87" s="232"/>
      <c r="O87" s="232">
        <f>SUM(O88:O91)</f>
        <v>0</v>
      </c>
      <c r="P87" s="232"/>
      <c r="Q87" s="232">
        <f>SUM(Q88:Q91)</f>
        <v>0</v>
      </c>
      <c r="R87" s="232"/>
      <c r="S87" s="232"/>
      <c r="T87" s="233"/>
      <c r="U87" s="227"/>
      <c r="V87" s="227">
        <f>SUM(V88:V91)</f>
        <v>1.9</v>
      </c>
      <c r="W87" s="227"/>
      <c r="X87" s="227"/>
      <c r="AG87" t="s">
        <v>163</v>
      </c>
    </row>
    <row r="88" spans="1:60" outlineLevel="1" x14ac:dyDescent="0.25">
      <c r="A88" s="234">
        <v>37</v>
      </c>
      <c r="B88" s="235" t="s">
        <v>284</v>
      </c>
      <c r="C88" s="253" t="s">
        <v>285</v>
      </c>
      <c r="D88" s="236" t="s">
        <v>286</v>
      </c>
      <c r="E88" s="237">
        <v>1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15</v>
      </c>
      <c r="M88" s="239">
        <f>G88*(1+L88/100)</f>
        <v>0</v>
      </c>
      <c r="N88" s="239">
        <v>3.2499999999999999E-3</v>
      </c>
      <c r="O88" s="239">
        <f>ROUND(E88*N88,2)</f>
        <v>0</v>
      </c>
      <c r="P88" s="239">
        <v>0</v>
      </c>
      <c r="Q88" s="239">
        <f>ROUND(E88*P88,2)</f>
        <v>0</v>
      </c>
      <c r="R88" s="239"/>
      <c r="S88" s="239" t="s">
        <v>167</v>
      </c>
      <c r="T88" s="240" t="s">
        <v>168</v>
      </c>
      <c r="U88" s="224">
        <v>1.78</v>
      </c>
      <c r="V88" s="224">
        <f>ROUND(E88*U88,2)</f>
        <v>1.78</v>
      </c>
      <c r="W88" s="224"/>
      <c r="X88" s="224" t="s">
        <v>169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170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5">
      <c r="A89" s="222"/>
      <c r="B89" s="223"/>
      <c r="C89" s="254" t="s">
        <v>287</v>
      </c>
      <c r="D89" s="241"/>
      <c r="E89" s="241"/>
      <c r="F89" s="241"/>
      <c r="G89" s="241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5"/>
      <c r="Z89" s="215"/>
      <c r="AA89" s="215"/>
      <c r="AB89" s="215"/>
      <c r="AC89" s="215"/>
      <c r="AD89" s="215"/>
      <c r="AE89" s="215"/>
      <c r="AF89" s="215"/>
      <c r="AG89" s="215" t="s">
        <v>172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5">
      <c r="A90" s="244">
        <v>38</v>
      </c>
      <c r="B90" s="245" t="s">
        <v>288</v>
      </c>
      <c r="C90" s="257" t="s">
        <v>289</v>
      </c>
      <c r="D90" s="246" t="s">
        <v>286</v>
      </c>
      <c r="E90" s="247">
        <v>1</v>
      </c>
      <c r="F90" s="248"/>
      <c r="G90" s="249">
        <f>ROUND(E90*F90,2)</f>
        <v>0</v>
      </c>
      <c r="H90" s="248"/>
      <c r="I90" s="249">
        <f>ROUND(E90*H90,2)</f>
        <v>0</v>
      </c>
      <c r="J90" s="248"/>
      <c r="K90" s="249">
        <f>ROUND(E90*J90,2)</f>
        <v>0</v>
      </c>
      <c r="L90" s="249">
        <v>15</v>
      </c>
      <c r="M90" s="249">
        <f>G90*(1+L90/100)</f>
        <v>0</v>
      </c>
      <c r="N90" s="249">
        <v>2.7499999999999998E-3</v>
      </c>
      <c r="O90" s="249">
        <f>ROUND(E90*N90,2)</f>
        <v>0</v>
      </c>
      <c r="P90" s="249">
        <v>0</v>
      </c>
      <c r="Q90" s="249">
        <f>ROUND(E90*P90,2)</f>
        <v>0</v>
      </c>
      <c r="R90" s="249"/>
      <c r="S90" s="249" t="s">
        <v>167</v>
      </c>
      <c r="T90" s="250" t="s">
        <v>168</v>
      </c>
      <c r="U90" s="224">
        <v>0.12</v>
      </c>
      <c r="V90" s="224">
        <f>ROUND(E90*U90,2)</f>
        <v>0.12</v>
      </c>
      <c r="W90" s="224"/>
      <c r="X90" s="224" t="s">
        <v>169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170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5">
      <c r="A91" s="244">
        <v>39</v>
      </c>
      <c r="B91" s="245" t="s">
        <v>290</v>
      </c>
      <c r="C91" s="257" t="s">
        <v>291</v>
      </c>
      <c r="D91" s="246" t="s">
        <v>292</v>
      </c>
      <c r="E91" s="247">
        <v>1</v>
      </c>
      <c r="F91" s="248"/>
      <c r="G91" s="249">
        <f>ROUND(E91*F91,2)</f>
        <v>0</v>
      </c>
      <c r="H91" s="248"/>
      <c r="I91" s="249">
        <f>ROUND(E91*H91,2)</f>
        <v>0</v>
      </c>
      <c r="J91" s="248"/>
      <c r="K91" s="249">
        <f>ROUND(E91*J91,2)</f>
        <v>0</v>
      </c>
      <c r="L91" s="249">
        <v>15</v>
      </c>
      <c r="M91" s="249">
        <f>G91*(1+L91/100)</f>
        <v>0</v>
      </c>
      <c r="N91" s="249">
        <v>0</v>
      </c>
      <c r="O91" s="249">
        <f>ROUND(E91*N91,2)</f>
        <v>0</v>
      </c>
      <c r="P91" s="249">
        <v>0</v>
      </c>
      <c r="Q91" s="249">
        <f>ROUND(E91*P91,2)</f>
        <v>0</v>
      </c>
      <c r="R91" s="249"/>
      <c r="S91" s="249" t="s">
        <v>167</v>
      </c>
      <c r="T91" s="250" t="s">
        <v>168</v>
      </c>
      <c r="U91" s="224">
        <v>0</v>
      </c>
      <c r="V91" s="224">
        <f>ROUND(E91*U91,2)</f>
        <v>0</v>
      </c>
      <c r="W91" s="224"/>
      <c r="X91" s="224" t="s">
        <v>169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170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x14ac:dyDescent="0.25">
      <c r="A92" s="228" t="s">
        <v>162</v>
      </c>
      <c r="B92" s="229" t="s">
        <v>100</v>
      </c>
      <c r="C92" s="252" t="s">
        <v>101</v>
      </c>
      <c r="D92" s="230"/>
      <c r="E92" s="231"/>
      <c r="F92" s="232"/>
      <c r="G92" s="232">
        <f>SUMIF(AG93:AG114,"&lt;&gt;NOR",G93:G114)</f>
        <v>0</v>
      </c>
      <c r="H92" s="232"/>
      <c r="I92" s="232">
        <f>SUM(I93:I114)</f>
        <v>0</v>
      </c>
      <c r="J92" s="232"/>
      <c r="K92" s="232">
        <f>SUM(K93:K114)</f>
        <v>0</v>
      </c>
      <c r="L92" s="232"/>
      <c r="M92" s="232">
        <f>SUM(M93:M114)</f>
        <v>0</v>
      </c>
      <c r="N92" s="232"/>
      <c r="O92" s="232">
        <f>SUM(O93:O114)</f>
        <v>0.04</v>
      </c>
      <c r="P92" s="232"/>
      <c r="Q92" s="232">
        <f>SUM(Q93:Q114)</f>
        <v>9.0000000000000011E-2</v>
      </c>
      <c r="R92" s="232"/>
      <c r="S92" s="232"/>
      <c r="T92" s="233"/>
      <c r="U92" s="227"/>
      <c r="V92" s="227">
        <f>SUM(V93:V114)</f>
        <v>9.1199999999999992</v>
      </c>
      <c r="W92" s="227"/>
      <c r="X92" s="227"/>
      <c r="AG92" t="s">
        <v>163</v>
      </c>
    </row>
    <row r="93" spans="1:60" outlineLevel="1" x14ac:dyDescent="0.25">
      <c r="A93" s="244">
        <v>40</v>
      </c>
      <c r="B93" s="245" t="s">
        <v>293</v>
      </c>
      <c r="C93" s="257" t="s">
        <v>294</v>
      </c>
      <c r="D93" s="246" t="s">
        <v>286</v>
      </c>
      <c r="E93" s="247">
        <v>1</v>
      </c>
      <c r="F93" s="248"/>
      <c r="G93" s="249">
        <f>ROUND(E93*F93,2)</f>
        <v>0</v>
      </c>
      <c r="H93" s="248"/>
      <c r="I93" s="249">
        <f>ROUND(E93*H93,2)</f>
        <v>0</v>
      </c>
      <c r="J93" s="248"/>
      <c r="K93" s="249">
        <f>ROUND(E93*J93,2)</f>
        <v>0</v>
      </c>
      <c r="L93" s="249">
        <v>15</v>
      </c>
      <c r="M93" s="249">
        <f>G93*(1+L93/100)</f>
        <v>0</v>
      </c>
      <c r="N93" s="249">
        <v>0</v>
      </c>
      <c r="O93" s="249">
        <f>ROUND(E93*N93,2)</f>
        <v>0</v>
      </c>
      <c r="P93" s="249">
        <v>1.933E-2</v>
      </c>
      <c r="Q93" s="249">
        <f>ROUND(E93*P93,2)</f>
        <v>0.02</v>
      </c>
      <c r="R93" s="249"/>
      <c r="S93" s="249" t="s">
        <v>167</v>
      </c>
      <c r="T93" s="250" t="s">
        <v>168</v>
      </c>
      <c r="U93" s="224">
        <v>0.59</v>
      </c>
      <c r="V93" s="224">
        <f>ROUND(E93*U93,2)</f>
        <v>0.59</v>
      </c>
      <c r="W93" s="224"/>
      <c r="X93" s="224" t="s">
        <v>169</v>
      </c>
      <c r="Y93" s="215"/>
      <c r="Z93" s="215"/>
      <c r="AA93" s="215"/>
      <c r="AB93" s="215"/>
      <c r="AC93" s="215"/>
      <c r="AD93" s="215"/>
      <c r="AE93" s="215"/>
      <c r="AF93" s="215"/>
      <c r="AG93" s="215" t="s">
        <v>238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5">
      <c r="A94" s="244">
        <v>41</v>
      </c>
      <c r="B94" s="245" t="s">
        <v>295</v>
      </c>
      <c r="C94" s="257" t="s">
        <v>296</v>
      </c>
      <c r="D94" s="246" t="s">
        <v>286</v>
      </c>
      <c r="E94" s="247">
        <v>1</v>
      </c>
      <c r="F94" s="248"/>
      <c r="G94" s="249">
        <f>ROUND(E94*F94,2)</f>
        <v>0</v>
      </c>
      <c r="H94" s="248"/>
      <c r="I94" s="249">
        <f>ROUND(E94*H94,2)</f>
        <v>0</v>
      </c>
      <c r="J94" s="248"/>
      <c r="K94" s="249">
        <f>ROUND(E94*J94,2)</f>
        <v>0</v>
      </c>
      <c r="L94" s="249">
        <v>15</v>
      </c>
      <c r="M94" s="249">
        <f>G94*(1+L94/100)</f>
        <v>0</v>
      </c>
      <c r="N94" s="249">
        <v>1.8600000000000001E-3</v>
      </c>
      <c r="O94" s="249">
        <f>ROUND(E94*N94,2)</f>
        <v>0</v>
      </c>
      <c r="P94" s="249">
        <v>0</v>
      </c>
      <c r="Q94" s="249">
        <f>ROUND(E94*P94,2)</f>
        <v>0</v>
      </c>
      <c r="R94" s="249"/>
      <c r="S94" s="249" t="s">
        <v>167</v>
      </c>
      <c r="T94" s="250" t="s">
        <v>168</v>
      </c>
      <c r="U94" s="224">
        <v>1.3340000000000001</v>
      </c>
      <c r="V94" s="224">
        <f>ROUND(E94*U94,2)</f>
        <v>1.33</v>
      </c>
      <c r="W94" s="224"/>
      <c r="X94" s="224" t="s">
        <v>169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238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5">
      <c r="A95" s="244">
        <v>42</v>
      </c>
      <c r="B95" s="245" t="s">
        <v>297</v>
      </c>
      <c r="C95" s="257" t="s">
        <v>298</v>
      </c>
      <c r="D95" s="246" t="s">
        <v>286</v>
      </c>
      <c r="E95" s="247">
        <v>1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15</v>
      </c>
      <c r="M95" s="249">
        <f>G95*(1+L95/100)</f>
        <v>0</v>
      </c>
      <c r="N95" s="249">
        <v>2.8719999999999999E-2</v>
      </c>
      <c r="O95" s="249">
        <f>ROUND(E95*N95,2)</f>
        <v>0.03</v>
      </c>
      <c r="P95" s="249">
        <v>0</v>
      </c>
      <c r="Q95" s="249">
        <f>ROUND(E95*P95,2)</f>
        <v>0</v>
      </c>
      <c r="R95" s="249"/>
      <c r="S95" s="249" t="s">
        <v>167</v>
      </c>
      <c r="T95" s="250" t="s">
        <v>168</v>
      </c>
      <c r="U95" s="224">
        <v>1.5</v>
      </c>
      <c r="V95" s="224">
        <f>ROUND(E95*U95,2)</f>
        <v>1.5</v>
      </c>
      <c r="W95" s="224"/>
      <c r="X95" s="224" t="s">
        <v>169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170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5">
      <c r="A96" s="244">
        <v>43</v>
      </c>
      <c r="B96" s="245" t="s">
        <v>299</v>
      </c>
      <c r="C96" s="257" t="s">
        <v>300</v>
      </c>
      <c r="D96" s="246" t="s">
        <v>286</v>
      </c>
      <c r="E96" s="247">
        <v>3</v>
      </c>
      <c r="F96" s="248"/>
      <c r="G96" s="249">
        <f>ROUND(E96*F96,2)</f>
        <v>0</v>
      </c>
      <c r="H96" s="248"/>
      <c r="I96" s="249">
        <f>ROUND(E96*H96,2)</f>
        <v>0</v>
      </c>
      <c r="J96" s="248"/>
      <c r="K96" s="249">
        <f>ROUND(E96*J96,2)</f>
        <v>0</v>
      </c>
      <c r="L96" s="249">
        <v>15</v>
      </c>
      <c r="M96" s="249">
        <f>G96*(1+L96/100)</f>
        <v>0</v>
      </c>
      <c r="N96" s="249">
        <v>3.0000000000000001E-5</v>
      </c>
      <c r="O96" s="249">
        <f>ROUND(E96*N96,2)</f>
        <v>0</v>
      </c>
      <c r="P96" s="249">
        <v>0</v>
      </c>
      <c r="Q96" s="249">
        <f>ROUND(E96*P96,2)</f>
        <v>0</v>
      </c>
      <c r="R96" s="249"/>
      <c r="S96" s="249" t="s">
        <v>167</v>
      </c>
      <c r="T96" s="250" t="s">
        <v>168</v>
      </c>
      <c r="U96" s="224">
        <v>0.33</v>
      </c>
      <c r="V96" s="224">
        <f>ROUND(E96*U96,2)</f>
        <v>0.99</v>
      </c>
      <c r="W96" s="224"/>
      <c r="X96" s="224" t="s">
        <v>169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170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5">
      <c r="A97" s="244">
        <v>44</v>
      </c>
      <c r="B97" s="245" t="s">
        <v>301</v>
      </c>
      <c r="C97" s="257" t="s">
        <v>302</v>
      </c>
      <c r="D97" s="246" t="s">
        <v>220</v>
      </c>
      <c r="E97" s="247">
        <v>1</v>
      </c>
      <c r="F97" s="248"/>
      <c r="G97" s="249">
        <f>ROUND(E97*F97,2)</f>
        <v>0</v>
      </c>
      <c r="H97" s="248"/>
      <c r="I97" s="249">
        <f>ROUND(E97*H97,2)</f>
        <v>0</v>
      </c>
      <c r="J97" s="248"/>
      <c r="K97" s="249">
        <f>ROUND(E97*J97,2)</f>
        <v>0</v>
      </c>
      <c r="L97" s="249">
        <v>15</v>
      </c>
      <c r="M97" s="249">
        <f>G97*(1+L97/100)</f>
        <v>0</v>
      </c>
      <c r="N97" s="249">
        <v>1.82E-3</v>
      </c>
      <c r="O97" s="249">
        <f>ROUND(E97*N97,2)</f>
        <v>0</v>
      </c>
      <c r="P97" s="249">
        <v>0</v>
      </c>
      <c r="Q97" s="249">
        <f>ROUND(E97*P97,2)</f>
        <v>0</v>
      </c>
      <c r="R97" s="249"/>
      <c r="S97" s="249" t="s">
        <v>167</v>
      </c>
      <c r="T97" s="250" t="s">
        <v>168</v>
      </c>
      <c r="U97" s="224">
        <v>1.262</v>
      </c>
      <c r="V97" s="224">
        <f>ROUND(E97*U97,2)</f>
        <v>1.26</v>
      </c>
      <c r="W97" s="224"/>
      <c r="X97" s="224" t="s">
        <v>169</v>
      </c>
      <c r="Y97" s="215"/>
      <c r="Z97" s="215"/>
      <c r="AA97" s="215"/>
      <c r="AB97" s="215"/>
      <c r="AC97" s="215"/>
      <c r="AD97" s="215"/>
      <c r="AE97" s="215"/>
      <c r="AF97" s="215"/>
      <c r="AG97" s="215" t="s">
        <v>238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5">
      <c r="A98" s="244">
        <v>45</v>
      </c>
      <c r="B98" s="245" t="s">
        <v>303</v>
      </c>
      <c r="C98" s="257" t="s">
        <v>304</v>
      </c>
      <c r="D98" s="246" t="s">
        <v>286</v>
      </c>
      <c r="E98" s="247">
        <v>1</v>
      </c>
      <c r="F98" s="248"/>
      <c r="G98" s="249">
        <f>ROUND(E98*F98,2)</f>
        <v>0</v>
      </c>
      <c r="H98" s="248"/>
      <c r="I98" s="249">
        <f>ROUND(E98*H98,2)</f>
        <v>0</v>
      </c>
      <c r="J98" s="248"/>
      <c r="K98" s="249">
        <f>ROUND(E98*J98,2)</f>
        <v>0</v>
      </c>
      <c r="L98" s="249">
        <v>15</v>
      </c>
      <c r="M98" s="249">
        <f>G98*(1+L98/100)</f>
        <v>0</v>
      </c>
      <c r="N98" s="249">
        <v>0</v>
      </c>
      <c r="O98" s="249">
        <f>ROUND(E98*N98,2)</f>
        <v>0</v>
      </c>
      <c r="P98" s="249">
        <v>6.7000000000000004E-2</v>
      </c>
      <c r="Q98" s="249">
        <f>ROUND(E98*P98,2)</f>
        <v>7.0000000000000007E-2</v>
      </c>
      <c r="R98" s="249"/>
      <c r="S98" s="249" t="s">
        <v>167</v>
      </c>
      <c r="T98" s="250" t="s">
        <v>168</v>
      </c>
      <c r="U98" s="224">
        <v>0.31</v>
      </c>
      <c r="V98" s="224">
        <f>ROUND(E98*U98,2)</f>
        <v>0.31</v>
      </c>
      <c r="W98" s="224"/>
      <c r="X98" s="224" t="s">
        <v>169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238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5">
      <c r="A99" s="244">
        <v>46</v>
      </c>
      <c r="B99" s="245" t="s">
        <v>305</v>
      </c>
      <c r="C99" s="257" t="s">
        <v>306</v>
      </c>
      <c r="D99" s="246" t="s">
        <v>286</v>
      </c>
      <c r="E99" s="247">
        <v>3</v>
      </c>
      <c r="F99" s="248"/>
      <c r="G99" s="249">
        <f>ROUND(E99*F99,2)</f>
        <v>0</v>
      </c>
      <c r="H99" s="248"/>
      <c r="I99" s="249">
        <f>ROUND(E99*H99,2)</f>
        <v>0</v>
      </c>
      <c r="J99" s="248"/>
      <c r="K99" s="249">
        <f>ROUND(E99*J99,2)</f>
        <v>0</v>
      </c>
      <c r="L99" s="249">
        <v>15</v>
      </c>
      <c r="M99" s="249">
        <f>G99*(1+L99/100)</f>
        <v>0</v>
      </c>
      <c r="N99" s="249">
        <v>1.7000000000000001E-4</v>
      </c>
      <c r="O99" s="249">
        <f>ROUND(E99*N99,2)</f>
        <v>0</v>
      </c>
      <c r="P99" s="249">
        <v>0</v>
      </c>
      <c r="Q99" s="249">
        <f>ROUND(E99*P99,2)</f>
        <v>0</v>
      </c>
      <c r="R99" s="249"/>
      <c r="S99" s="249" t="s">
        <v>167</v>
      </c>
      <c r="T99" s="250" t="s">
        <v>168</v>
      </c>
      <c r="U99" s="224">
        <v>0.22700000000000001</v>
      </c>
      <c r="V99" s="224">
        <f>ROUND(E99*U99,2)</f>
        <v>0.68</v>
      </c>
      <c r="W99" s="224"/>
      <c r="X99" s="224" t="s">
        <v>169</v>
      </c>
      <c r="Y99" s="215"/>
      <c r="Z99" s="215"/>
      <c r="AA99" s="215"/>
      <c r="AB99" s="215"/>
      <c r="AC99" s="215"/>
      <c r="AD99" s="215"/>
      <c r="AE99" s="215"/>
      <c r="AF99" s="215"/>
      <c r="AG99" s="215" t="s">
        <v>170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5">
      <c r="A100" s="244">
        <v>47</v>
      </c>
      <c r="B100" s="245" t="s">
        <v>307</v>
      </c>
      <c r="C100" s="257" t="s">
        <v>308</v>
      </c>
      <c r="D100" s="246" t="s">
        <v>286</v>
      </c>
      <c r="E100" s="247">
        <v>1</v>
      </c>
      <c r="F100" s="248"/>
      <c r="G100" s="249">
        <f>ROUND(E100*F100,2)</f>
        <v>0</v>
      </c>
      <c r="H100" s="248"/>
      <c r="I100" s="249">
        <f>ROUND(E100*H100,2)</f>
        <v>0</v>
      </c>
      <c r="J100" s="248"/>
      <c r="K100" s="249">
        <f>ROUND(E100*J100,2)</f>
        <v>0</v>
      </c>
      <c r="L100" s="249">
        <v>15</v>
      </c>
      <c r="M100" s="249">
        <f>G100*(1+L100/100)</f>
        <v>0</v>
      </c>
      <c r="N100" s="249">
        <v>2.4000000000000001E-4</v>
      </c>
      <c r="O100" s="249">
        <f>ROUND(E100*N100,2)</f>
        <v>0</v>
      </c>
      <c r="P100" s="249">
        <v>0</v>
      </c>
      <c r="Q100" s="249">
        <f>ROUND(E100*P100,2)</f>
        <v>0</v>
      </c>
      <c r="R100" s="249"/>
      <c r="S100" s="249" t="s">
        <v>167</v>
      </c>
      <c r="T100" s="250" t="s">
        <v>168</v>
      </c>
      <c r="U100" s="224">
        <v>0.124</v>
      </c>
      <c r="V100" s="224">
        <f>ROUND(E100*U100,2)</f>
        <v>0.12</v>
      </c>
      <c r="W100" s="224"/>
      <c r="X100" s="224" t="s">
        <v>169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170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5">
      <c r="A101" s="244">
        <v>48</v>
      </c>
      <c r="B101" s="245" t="s">
        <v>309</v>
      </c>
      <c r="C101" s="257" t="s">
        <v>310</v>
      </c>
      <c r="D101" s="246" t="s">
        <v>220</v>
      </c>
      <c r="E101" s="247">
        <v>1</v>
      </c>
      <c r="F101" s="248"/>
      <c r="G101" s="249">
        <f>ROUND(E101*F101,2)</f>
        <v>0</v>
      </c>
      <c r="H101" s="248"/>
      <c r="I101" s="249">
        <f>ROUND(E101*H101,2)</f>
        <v>0</v>
      </c>
      <c r="J101" s="248"/>
      <c r="K101" s="249">
        <f>ROUND(E101*J101,2)</f>
        <v>0</v>
      </c>
      <c r="L101" s="249">
        <v>15</v>
      </c>
      <c r="M101" s="249">
        <f>G101*(1+L101/100)</f>
        <v>0</v>
      </c>
      <c r="N101" s="249">
        <v>1.64E-3</v>
      </c>
      <c r="O101" s="249">
        <f>ROUND(E101*N101,2)</f>
        <v>0</v>
      </c>
      <c r="P101" s="249">
        <v>0</v>
      </c>
      <c r="Q101" s="249">
        <f>ROUND(E101*P101,2)</f>
        <v>0</v>
      </c>
      <c r="R101" s="249"/>
      <c r="S101" s="249" t="s">
        <v>167</v>
      </c>
      <c r="T101" s="250" t="s">
        <v>168</v>
      </c>
      <c r="U101" s="224">
        <v>0.44500000000000001</v>
      </c>
      <c r="V101" s="224">
        <f>ROUND(E101*U101,2)</f>
        <v>0.45</v>
      </c>
      <c r="W101" s="224"/>
      <c r="X101" s="224" t="s">
        <v>169</v>
      </c>
      <c r="Y101" s="215"/>
      <c r="Z101" s="215"/>
      <c r="AA101" s="215"/>
      <c r="AB101" s="215"/>
      <c r="AC101" s="215"/>
      <c r="AD101" s="215"/>
      <c r="AE101" s="215"/>
      <c r="AF101" s="215"/>
      <c r="AG101" s="215" t="s">
        <v>170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5">
      <c r="A102" s="244">
        <v>49</v>
      </c>
      <c r="B102" s="245" t="s">
        <v>311</v>
      </c>
      <c r="C102" s="257" t="s">
        <v>312</v>
      </c>
      <c r="D102" s="246" t="s">
        <v>286</v>
      </c>
      <c r="E102" s="247">
        <v>1</v>
      </c>
      <c r="F102" s="248"/>
      <c r="G102" s="249">
        <f>ROUND(E102*F102,2)</f>
        <v>0</v>
      </c>
      <c r="H102" s="248"/>
      <c r="I102" s="249">
        <f>ROUND(E102*H102,2)</f>
        <v>0</v>
      </c>
      <c r="J102" s="248"/>
      <c r="K102" s="249">
        <f>ROUND(E102*J102,2)</f>
        <v>0</v>
      </c>
      <c r="L102" s="249">
        <v>15</v>
      </c>
      <c r="M102" s="249">
        <f>G102*(1+L102/100)</f>
        <v>0</v>
      </c>
      <c r="N102" s="249">
        <v>0</v>
      </c>
      <c r="O102" s="249">
        <f>ROUND(E102*N102,2)</f>
        <v>0</v>
      </c>
      <c r="P102" s="249">
        <v>1.56E-3</v>
      </c>
      <c r="Q102" s="249">
        <f>ROUND(E102*P102,2)</f>
        <v>0</v>
      </c>
      <c r="R102" s="249"/>
      <c r="S102" s="249" t="s">
        <v>167</v>
      </c>
      <c r="T102" s="250" t="s">
        <v>168</v>
      </c>
      <c r="U102" s="224">
        <v>0.217</v>
      </c>
      <c r="V102" s="224">
        <f>ROUND(E102*U102,2)</f>
        <v>0.22</v>
      </c>
      <c r="W102" s="224"/>
      <c r="X102" s="224" t="s">
        <v>169</v>
      </c>
      <c r="Y102" s="215"/>
      <c r="Z102" s="215"/>
      <c r="AA102" s="215"/>
      <c r="AB102" s="215"/>
      <c r="AC102" s="215"/>
      <c r="AD102" s="215"/>
      <c r="AE102" s="215"/>
      <c r="AF102" s="215"/>
      <c r="AG102" s="215" t="s">
        <v>170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5">
      <c r="A103" s="244">
        <v>50</v>
      </c>
      <c r="B103" s="245" t="s">
        <v>311</v>
      </c>
      <c r="C103" s="257" t="s">
        <v>312</v>
      </c>
      <c r="D103" s="246" t="s">
        <v>286</v>
      </c>
      <c r="E103" s="247">
        <v>1</v>
      </c>
      <c r="F103" s="248"/>
      <c r="G103" s="249">
        <f>ROUND(E103*F103,2)</f>
        <v>0</v>
      </c>
      <c r="H103" s="248"/>
      <c r="I103" s="249">
        <f>ROUND(E103*H103,2)</f>
        <v>0</v>
      </c>
      <c r="J103" s="248"/>
      <c r="K103" s="249">
        <f>ROUND(E103*J103,2)</f>
        <v>0</v>
      </c>
      <c r="L103" s="249">
        <v>15</v>
      </c>
      <c r="M103" s="249">
        <f>G103*(1+L103/100)</f>
        <v>0</v>
      </c>
      <c r="N103" s="249">
        <v>0</v>
      </c>
      <c r="O103" s="249">
        <f>ROUND(E103*N103,2)</f>
        <v>0</v>
      </c>
      <c r="P103" s="249">
        <v>1.56E-3</v>
      </c>
      <c r="Q103" s="249">
        <f>ROUND(E103*P103,2)</f>
        <v>0</v>
      </c>
      <c r="R103" s="249"/>
      <c r="S103" s="249" t="s">
        <v>167</v>
      </c>
      <c r="T103" s="250" t="s">
        <v>168</v>
      </c>
      <c r="U103" s="224">
        <v>0.217</v>
      </c>
      <c r="V103" s="224">
        <f>ROUND(E103*U103,2)</f>
        <v>0.22</v>
      </c>
      <c r="W103" s="224"/>
      <c r="X103" s="224" t="s">
        <v>169</v>
      </c>
      <c r="Y103" s="215"/>
      <c r="Z103" s="215"/>
      <c r="AA103" s="215"/>
      <c r="AB103" s="215"/>
      <c r="AC103" s="215"/>
      <c r="AD103" s="215"/>
      <c r="AE103" s="215"/>
      <c r="AF103" s="215"/>
      <c r="AG103" s="215" t="s">
        <v>170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5">
      <c r="A104" s="244">
        <v>51</v>
      </c>
      <c r="B104" s="245" t="s">
        <v>313</v>
      </c>
      <c r="C104" s="257" t="s">
        <v>314</v>
      </c>
      <c r="D104" s="246" t="s">
        <v>220</v>
      </c>
      <c r="E104" s="247">
        <v>1</v>
      </c>
      <c r="F104" s="248"/>
      <c r="G104" s="249">
        <f>ROUND(E104*F104,2)</f>
        <v>0</v>
      </c>
      <c r="H104" s="248"/>
      <c r="I104" s="249">
        <f>ROUND(E104*H104,2)</f>
        <v>0</v>
      </c>
      <c r="J104" s="248"/>
      <c r="K104" s="249">
        <f>ROUND(E104*J104,2)</f>
        <v>0</v>
      </c>
      <c r="L104" s="249">
        <v>15</v>
      </c>
      <c r="M104" s="249">
        <f>G104*(1+L104/100)</f>
        <v>0</v>
      </c>
      <c r="N104" s="249">
        <v>4.0000000000000003E-5</v>
      </c>
      <c r="O104" s="249">
        <f>ROUND(E104*N104,2)</f>
        <v>0</v>
      </c>
      <c r="P104" s="249">
        <v>0</v>
      </c>
      <c r="Q104" s="249">
        <f>ROUND(E104*P104,2)</f>
        <v>0</v>
      </c>
      <c r="R104" s="249"/>
      <c r="S104" s="249" t="s">
        <v>167</v>
      </c>
      <c r="T104" s="250" t="s">
        <v>168</v>
      </c>
      <c r="U104" s="224">
        <v>0.44500000000000001</v>
      </c>
      <c r="V104" s="224">
        <f>ROUND(E104*U104,2)</f>
        <v>0.45</v>
      </c>
      <c r="W104" s="224"/>
      <c r="X104" s="224" t="s">
        <v>169</v>
      </c>
      <c r="Y104" s="215"/>
      <c r="Z104" s="215"/>
      <c r="AA104" s="215"/>
      <c r="AB104" s="215"/>
      <c r="AC104" s="215"/>
      <c r="AD104" s="215"/>
      <c r="AE104" s="215"/>
      <c r="AF104" s="215"/>
      <c r="AG104" s="215" t="s">
        <v>170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5">
      <c r="A105" s="244">
        <v>52</v>
      </c>
      <c r="B105" s="245" t="s">
        <v>315</v>
      </c>
      <c r="C105" s="257" t="s">
        <v>316</v>
      </c>
      <c r="D105" s="246" t="s">
        <v>220</v>
      </c>
      <c r="E105" s="247">
        <v>1</v>
      </c>
      <c r="F105" s="248"/>
      <c r="G105" s="249">
        <f>ROUND(E105*F105,2)</f>
        <v>0</v>
      </c>
      <c r="H105" s="248"/>
      <c r="I105" s="249">
        <f>ROUND(E105*H105,2)</f>
        <v>0</v>
      </c>
      <c r="J105" s="248"/>
      <c r="K105" s="249">
        <f>ROUND(E105*J105,2)</f>
        <v>0</v>
      </c>
      <c r="L105" s="249">
        <v>15</v>
      </c>
      <c r="M105" s="249">
        <f>G105*(1+L105/100)</f>
        <v>0</v>
      </c>
      <c r="N105" s="249">
        <v>2.0000000000000001E-4</v>
      </c>
      <c r="O105" s="249">
        <f>ROUND(E105*N105,2)</f>
        <v>0</v>
      </c>
      <c r="P105" s="249">
        <v>0</v>
      </c>
      <c r="Q105" s="249">
        <f>ROUND(E105*P105,2)</f>
        <v>0</v>
      </c>
      <c r="R105" s="249"/>
      <c r="S105" s="249" t="s">
        <v>167</v>
      </c>
      <c r="T105" s="250" t="s">
        <v>168</v>
      </c>
      <c r="U105" s="224">
        <v>0.246</v>
      </c>
      <c r="V105" s="224">
        <f>ROUND(E105*U105,2)</f>
        <v>0.25</v>
      </c>
      <c r="W105" s="224"/>
      <c r="X105" s="224" t="s">
        <v>169</v>
      </c>
      <c r="Y105" s="215"/>
      <c r="Z105" s="215"/>
      <c r="AA105" s="215"/>
      <c r="AB105" s="215"/>
      <c r="AC105" s="215"/>
      <c r="AD105" s="215"/>
      <c r="AE105" s="215"/>
      <c r="AF105" s="215"/>
      <c r="AG105" s="215" t="s">
        <v>238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5">
      <c r="A106" s="244">
        <v>53</v>
      </c>
      <c r="B106" s="245" t="s">
        <v>317</v>
      </c>
      <c r="C106" s="257" t="s">
        <v>318</v>
      </c>
      <c r="D106" s="246" t="s">
        <v>220</v>
      </c>
      <c r="E106" s="247">
        <v>1</v>
      </c>
      <c r="F106" s="248"/>
      <c r="G106" s="249">
        <f>ROUND(E106*F106,2)</f>
        <v>0</v>
      </c>
      <c r="H106" s="248"/>
      <c r="I106" s="249">
        <f>ROUND(E106*H106,2)</f>
        <v>0</v>
      </c>
      <c r="J106" s="248"/>
      <c r="K106" s="249">
        <f>ROUND(E106*J106,2)</f>
        <v>0</v>
      </c>
      <c r="L106" s="249">
        <v>15</v>
      </c>
      <c r="M106" s="249">
        <f>G106*(1+L106/100)</f>
        <v>0</v>
      </c>
      <c r="N106" s="249">
        <v>2.5999999999999998E-4</v>
      </c>
      <c r="O106" s="249">
        <f>ROUND(E106*N106,2)</f>
        <v>0</v>
      </c>
      <c r="P106" s="249">
        <v>0</v>
      </c>
      <c r="Q106" s="249">
        <f>ROUND(E106*P106,2)</f>
        <v>0</v>
      </c>
      <c r="R106" s="249"/>
      <c r="S106" s="249" t="s">
        <v>167</v>
      </c>
      <c r="T106" s="250" t="s">
        <v>168</v>
      </c>
      <c r="U106" s="224">
        <v>0.246</v>
      </c>
      <c r="V106" s="224">
        <f>ROUND(E106*U106,2)</f>
        <v>0.25</v>
      </c>
      <c r="W106" s="224"/>
      <c r="X106" s="224" t="s">
        <v>169</v>
      </c>
      <c r="Y106" s="215"/>
      <c r="Z106" s="215"/>
      <c r="AA106" s="215"/>
      <c r="AB106" s="215"/>
      <c r="AC106" s="215"/>
      <c r="AD106" s="215"/>
      <c r="AE106" s="215"/>
      <c r="AF106" s="215"/>
      <c r="AG106" s="215" t="s">
        <v>170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5">
      <c r="A107" s="234">
        <v>54</v>
      </c>
      <c r="B107" s="235" t="s">
        <v>319</v>
      </c>
      <c r="C107" s="253" t="s">
        <v>320</v>
      </c>
      <c r="D107" s="236" t="s">
        <v>166</v>
      </c>
      <c r="E107" s="237">
        <v>0.24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15</v>
      </c>
      <c r="M107" s="239">
        <f>G107*(1+L107/100)</f>
        <v>0</v>
      </c>
      <c r="N107" s="239">
        <v>8.0000000000000007E-5</v>
      </c>
      <c r="O107" s="239">
        <f>ROUND(E107*N107,2)</f>
        <v>0</v>
      </c>
      <c r="P107" s="239">
        <v>0</v>
      </c>
      <c r="Q107" s="239">
        <f>ROUND(E107*P107,2)</f>
        <v>0</v>
      </c>
      <c r="R107" s="239"/>
      <c r="S107" s="239" t="s">
        <v>167</v>
      </c>
      <c r="T107" s="240" t="s">
        <v>168</v>
      </c>
      <c r="U107" s="224">
        <v>2.1</v>
      </c>
      <c r="V107" s="224">
        <f>ROUND(E107*U107,2)</f>
        <v>0.5</v>
      </c>
      <c r="W107" s="224"/>
      <c r="X107" s="224" t="s">
        <v>169</v>
      </c>
      <c r="Y107" s="215"/>
      <c r="Z107" s="215"/>
      <c r="AA107" s="215"/>
      <c r="AB107" s="215"/>
      <c r="AC107" s="215"/>
      <c r="AD107" s="215"/>
      <c r="AE107" s="215"/>
      <c r="AF107" s="215"/>
      <c r="AG107" s="215" t="s">
        <v>170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5">
      <c r="A108" s="222"/>
      <c r="B108" s="223"/>
      <c r="C108" s="254" t="s">
        <v>321</v>
      </c>
      <c r="D108" s="241"/>
      <c r="E108" s="241"/>
      <c r="F108" s="241"/>
      <c r="G108" s="241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172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5">
      <c r="A109" s="244">
        <v>55</v>
      </c>
      <c r="B109" s="245" t="s">
        <v>322</v>
      </c>
      <c r="C109" s="257" t="s">
        <v>323</v>
      </c>
      <c r="D109" s="246" t="s">
        <v>220</v>
      </c>
      <c r="E109" s="247">
        <v>2</v>
      </c>
      <c r="F109" s="248"/>
      <c r="G109" s="249">
        <f>ROUND(E109*F109,2)</f>
        <v>0</v>
      </c>
      <c r="H109" s="248"/>
      <c r="I109" s="249">
        <f>ROUND(E109*H109,2)</f>
        <v>0</v>
      </c>
      <c r="J109" s="248"/>
      <c r="K109" s="249">
        <f>ROUND(E109*J109,2)</f>
        <v>0</v>
      </c>
      <c r="L109" s="249">
        <v>15</v>
      </c>
      <c r="M109" s="249">
        <f>G109*(1+L109/100)</f>
        <v>0</v>
      </c>
      <c r="N109" s="249">
        <v>0</v>
      </c>
      <c r="O109" s="249">
        <f>ROUND(E109*N109,2)</f>
        <v>0</v>
      </c>
      <c r="P109" s="249">
        <v>0</v>
      </c>
      <c r="Q109" s="249">
        <f>ROUND(E109*P109,2)</f>
        <v>0</v>
      </c>
      <c r="R109" s="249"/>
      <c r="S109" s="249" t="s">
        <v>167</v>
      </c>
      <c r="T109" s="250" t="s">
        <v>168</v>
      </c>
      <c r="U109" s="224">
        <v>0</v>
      </c>
      <c r="V109" s="224">
        <f>ROUND(E109*U109,2)</f>
        <v>0</v>
      </c>
      <c r="W109" s="224"/>
      <c r="X109" s="224" t="s">
        <v>278</v>
      </c>
      <c r="Y109" s="215"/>
      <c r="Z109" s="215"/>
      <c r="AA109" s="215"/>
      <c r="AB109" s="215"/>
      <c r="AC109" s="215"/>
      <c r="AD109" s="215"/>
      <c r="AE109" s="215"/>
      <c r="AF109" s="215"/>
      <c r="AG109" s="215" t="s">
        <v>279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5">
      <c r="A110" s="244">
        <v>56</v>
      </c>
      <c r="B110" s="245" t="s">
        <v>324</v>
      </c>
      <c r="C110" s="257" t="s">
        <v>325</v>
      </c>
      <c r="D110" s="246" t="s">
        <v>220</v>
      </c>
      <c r="E110" s="247">
        <v>1</v>
      </c>
      <c r="F110" s="248"/>
      <c r="G110" s="249">
        <f>ROUND(E110*F110,2)</f>
        <v>0</v>
      </c>
      <c r="H110" s="248"/>
      <c r="I110" s="249">
        <f>ROUND(E110*H110,2)</f>
        <v>0</v>
      </c>
      <c r="J110" s="248"/>
      <c r="K110" s="249">
        <f>ROUND(E110*J110,2)</f>
        <v>0</v>
      </c>
      <c r="L110" s="249">
        <v>15</v>
      </c>
      <c r="M110" s="249">
        <f>G110*(1+L110/100)</f>
        <v>0</v>
      </c>
      <c r="N110" s="249">
        <v>0</v>
      </c>
      <c r="O110" s="249">
        <f>ROUND(E110*N110,2)</f>
        <v>0</v>
      </c>
      <c r="P110" s="249">
        <v>0</v>
      </c>
      <c r="Q110" s="249">
        <f>ROUND(E110*P110,2)</f>
        <v>0</v>
      </c>
      <c r="R110" s="249"/>
      <c r="S110" s="249" t="s">
        <v>167</v>
      </c>
      <c r="T110" s="250" t="s">
        <v>168</v>
      </c>
      <c r="U110" s="224">
        <v>0</v>
      </c>
      <c r="V110" s="224">
        <f>ROUND(E110*U110,2)</f>
        <v>0</v>
      </c>
      <c r="W110" s="224"/>
      <c r="X110" s="224" t="s">
        <v>278</v>
      </c>
      <c r="Y110" s="215"/>
      <c r="Z110" s="215"/>
      <c r="AA110" s="215"/>
      <c r="AB110" s="215"/>
      <c r="AC110" s="215"/>
      <c r="AD110" s="215"/>
      <c r="AE110" s="215"/>
      <c r="AF110" s="215"/>
      <c r="AG110" s="215" t="s">
        <v>279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5">
      <c r="A111" s="244">
        <v>57</v>
      </c>
      <c r="B111" s="245" t="s">
        <v>326</v>
      </c>
      <c r="C111" s="257" t="s">
        <v>327</v>
      </c>
      <c r="D111" s="246" t="s">
        <v>220</v>
      </c>
      <c r="E111" s="247">
        <v>1</v>
      </c>
      <c r="F111" s="248"/>
      <c r="G111" s="249">
        <f>ROUND(E111*F111,2)</f>
        <v>0</v>
      </c>
      <c r="H111" s="248"/>
      <c r="I111" s="249">
        <f>ROUND(E111*H111,2)</f>
        <v>0</v>
      </c>
      <c r="J111" s="248"/>
      <c r="K111" s="249">
        <f>ROUND(E111*J111,2)</f>
        <v>0</v>
      </c>
      <c r="L111" s="249">
        <v>15</v>
      </c>
      <c r="M111" s="249">
        <f>G111*(1+L111/100)</f>
        <v>0</v>
      </c>
      <c r="N111" s="249">
        <v>0</v>
      </c>
      <c r="O111" s="249">
        <f>ROUND(E111*N111,2)</f>
        <v>0</v>
      </c>
      <c r="P111" s="249">
        <v>0</v>
      </c>
      <c r="Q111" s="249">
        <f>ROUND(E111*P111,2)</f>
        <v>0</v>
      </c>
      <c r="R111" s="249"/>
      <c r="S111" s="249" t="s">
        <v>167</v>
      </c>
      <c r="T111" s="250" t="s">
        <v>168</v>
      </c>
      <c r="U111" s="224">
        <v>0</v>
      </c>
      <c r="V111" s="224">
        <f>ROUND(E111*U111,2)</f>
        <v>0</v>
      </c>
      <c r="W111" s="224"/>
      <c r="X111" s="224" t="s">
        <v>278</v>
      </c>
      <c r="Y111" s="215"/>
      <c r="Z111" s="215"/>
      <c r="AA111" s="215"/>
      <c r="AB111" s="215"/>
      <c r="AC111" s="215"/>
      <c r="AD111" s="215"/>
      <c r="AE111" s="215"/>
      <c r="AF111" s="215"/>
      <c r="AG111" s="215" t="s">
        <v>279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 x14ac:dyDescent="0.25">
      <c r="A112" s="244">
        <v>58</v>
      </c>
      <c r="B112" s="245" t="s">
        <v>328</v>
      </c>
      <c r="C112" s="257" t="s">
        <v>329</v>
      </c>
      <c r="D112" s="246" t="s">
        <v>220</v>
      </c>
      <c r="E112" s="247">
        <v>1</v>
      </c>
      <c r="F112" s="248"/>
      <c r="G112" s="249">
        <f>ROUND(E112*F112,2)</f>
        <v>0</v>
      </c>
      <c r="H112" s="248"/>
      <c r="I112" s="249">
        <f>ROUND(E112*H112,2)</f>
        <v>0</v>
      </c>
      <c r="J112" s="248"/>
      <c r="K112" s="249">
        <f>ROUND(E112*J112,2)</f>
        <v>0</v>
      </c>
      <c r="L112" s="249">
        <v>15</v>
      </c>
      <c r="M112" s="249">
        <f>G112*(1+L112/100)</f>
        <v>0</v>
      </c>
      <c r="N112" s="249">
        <v>0.01</v>
      </c>
      <c r="O112" s="249">
        <f>ROUND(E112*N112,2)</f>
        <v>0.01</v>
      </c>
      <c r="P112" s="249">
        <v>0</v>
      </c>
      <c r="Q112" s="249">
        <f>ROUND(E112*P112,2)</f>
        <v>0</v>
      </c>
      <c r="R112" s="249"/>
      <c r="S112" s="249" t="s">
        <v>167</v>
      </c>
      <c r="T112" s="250" t="s">
        <v>168</v>
      </c>
      <c r="U112" s="224">
        <v>0</v>
      </c>
      <c r="V112" s="224">
        <f>ROUND(E112*U112,2)</f>
        <v>0</v>
      </c>
      <c r="W112" s="224"/>
      <c r="X112" s="224" t="s">
        <v>278</v>
      </c>
      <c r="Y112" s="215"/>
      <c r="Z112" s="215"/>
      <c r="AA112" s="215"/>
      <c r="AB112" s="215"/>
      <c r="AC112" s="215"/>
      <c r="AD112" s="215"/>
      <c r="AE112" s="215"/>
      <c r="AF112" s="215"/>
      <c r="AG112" s="215" t="s">
        <v>279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5">
      <c r="A113" s="244">
        <v>59</v>
      </c>
      <c r="B113" s="245" t="s">
        <v>330</v>
      </c>
      <c r="C113" s="257" t="s">
        <v>331</v>
      </c>
      <c r="D113" s="246" t="s">
        <v>220</v>
      </c>
      <c r="E113" s="247">
        <v>1</v>
      </c>
      <c r="F113" s="248"/>
      <c r="G113" s="249">
        <f>ROUND(E113*F113,2)</f>
        <v>0</v>
      </c>
      <c r="H113" s="248"/>
      <c r="I113" s="249">
        <f>ROUND(E113*H113,2)</f>
        <v>0</v>
      </c>
      <c r="J113" s="248"/>
      <c r="K113" s="249">
        <f>ROUND(E113*J113,2)</f>
        <v>0</v>
      </c>
      <c r="L113" s="249">
        <v>15</v>
      </c>
      <c r="M113" s="249">
        <f>G113*(1+L113/100)</f>
        <v>0</v>
      </c>
      <c r="N113" s="249">
        <v>0</v>
      </c>
      <c r="O113" s="249">
        <f>ROUND(E113*N113,2)</f>
        <v>0</v>
      </c>
      <c r="P113" s="249">
        <v>0</v>
      </c>
      <c r="Q113" s="249">
        <f>ROUND(E113*P113,2)</f>
        <v>0</v>
      </c>
      <c r="R113" s="249"/>
      <c r="S113" s="249" t="s">
        <v>167</v>
      </c>
      <c r="T113" s="250" t="s">
        <v>168</v>
      </c>
      <c r="U113" s="224">
        <v>0</v>
      </c>
      <c r="V113" s="224">
        <f>ROUND(E113*U113,2)</f>
        <v>0</v>
      </c>
      <c r="W113" s="224"/>
      <c r="X113" s="224" t="s">
        <v>278</v>
      </c>
      <c r="Y113" s="215"/>
      <c r="Z113" s="215"/>
      <c r="AA113" s="215"/>
      <c r="AB113" s="215"/>
      <c r="AC113" s="215"/>
      <c r="AD113" s="215"/>
      <c r="AE113" s="215"/>
      <c r="AF113" s="215"/>
      <c r="AG113" s="215" t="s">
        <v>279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5">
      <c r="A114" s="244">
        <v>60</v>
      </c>
      <c r="B114" s="245" t="s">
        <v>332</v>
      </c>
      <c r="C114" s="257" t="s">
        <v>333</v>
      </c>
      <c r="D114" s="246" t="s">
        <v>0</v>
      </c>
      <c r="E114" s="247">
        <v>183.35419999999999</v>
      </c>
      <c r="F114" s="248"/>
      <c r="G114" s="249">
        <f>ROUND(E114*F114,2)</f>
        <v>0</v>
      </c>
      <c r="H114" s="248"/>
      <c r="I114" s="249">
        <f>ROUND(E114*H114,2)</f>
        <v>0</v>
      </c>
      <c r="J114" s="248"/>
      <c r="K114" s="249">
        <f>ROUND(E114*J114,2)</f>
        <v>0</v>
      </c>
      <c r="L114" s="249">
        <v>15</v>
      </c>
      <c r="M114" s="249">
        <f>G114*(1+L114/100)</f>
        <v>0</v>
      </c>
      <c r="N114" s="249">
        <v>0</v>
      </c>
      <c r="O114" s="249">
        <f>ROUND(E114*N114,2)</f>
        <v>0</v>
      </c>
      <c r="P114" s="249">
        <v>0</v>
      </c>
      <c r="Q114" s="249">
        <f>ROUND(E114*P114,2)</f>
        <v>0</v>
      </c>
      <c r="R114" s="249"/>
      <c r="S114" s="249" t="s">
        <v>167</v>
      </c>
      <c r="T114" s="250" t="s">
        <v>168</v>
      </c>
      <c r="U114" s="224">
        <v>0</v>
      </c>
      <c r="V114" s="224">
        <f>ROUND(E114*U114,2)</f>
        <v>0</v>
      </c>
      <c r="W114" s="224"/>
      <c r="X114" s="224" t="s">
        <v>169</v>
      </c>
      <c r="Y114" s="215"/>
      <c r="Z114" s="215"/>
      <c r="AA114" s="215"/>
      <c r="AB114" s="215"/>
      <c r="AC114" s="215"/>
      <c r="AD114" s="215"/>
      <c r="AE114" s="215"/>
      <c r="AF114" s="215"/>
      <c r="AG114" s="215" t="s">
        <v>238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x14ac:dyDescent="0.25">
      <c r="A115" s="228" t="s">
        <v>162</v>
      </c>
      <c r="B115" s="229" t="s">
        <v>102</v>
      </c>
      <c r="C115" s="252" t="s">
        <v>103</v>
      </c>
      <c r="D115" s="230"/>
      <c r="E115" s="231"/>
      <c r="F115" s="232"/>
      <c r="G115" s="232">
        <f>SUMIF(AG116:AG124,"&lt;&gt;NOR",G116:G124)</f>
        <v>0</v>
      </c>
      <c r="H115" s="232"/>
      <c r="I115" s="232">
        <f>SUM(I116:I124)</f>
        <v>0</v>
      </c>
      <c r="J115" s="232"/>
      <c r="K115" s="232">
        <f>SUM(K116:K124)</f>
        <v>0</v>
      </c>
      <c r="L115" s="232"/>
      <c r="M115" s="232">
        <f>SUM(M116:M124)</f>
        <v>0</v>
      </c>
      <c r="N115" s="232"/>
      <c r="O115" s="232">
        <f>SUM(O116:O124)</f>
        <v>0</v>
      </c>
      <c r="P115" s="232"/>
      <c r="Q115" s="232">
        <f>SUM(Q116:Q124)</f>
        <v>0.01</v>
      </c>
      <c r="R115" s="232"/>
      <c r="S115" s="232"/>
      <c r="T115" s="233"/>
      <c r="U115" s="227"/>
      <c r="V115" s="227">
        <f>SUM(V116:V124)</f>
        <v>2.94</v>
      </c>
      <c r="W115" s="227"/>
      <c r="X115" s="227"/>
      <c r="AG115" t="s">
        <v>163</v>
      </c>
    </row>
    <row r="116" spans="1:60" ht="20.399999999999999" outlineLevel="1" x14ac:dyDescent="0.25">
      <c r="A116" s="244">
        <v>61</v>
      </c>
      <c r="B116" s="245" t="s">
        <v>334</v>
      </c>
      <c r="C116" s="257" t="s">
        <v>335</v>
      </c>
      <c r="D116" s="246" t="s">
        <v>220</v>
      </c>
      <c r="E116" s="247">
        <v>1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15</v>
      </c>
      <c r="M116" s="249">
        <f>G116*(1+L116/100)</f>
        <v>0</v>
      </c>
      <c r="N116" s="249">
        <v>3.0000000000000001E-5</v>
      </c>
      <c r="O116" s="249">
        <f>ROUND(E116*N116,2)</f>
        <v>0</v>
      </c>
      <c r="P116" s="249">
        <v>0</v>
      </c>
      <c r="Q116" s="249">
        <f>ROUND(E116*P116,2)</f>
        <v>0</v>
      </c>
      <c r="R116" s="249"/>
      <c r="S116" s="249" t="s">
        <v>167</v>
      </c>
      <c r="T116" s="250" t="s">
        <v>168</v>
      </c>
      <c r="U116" s="224">
        <v>0.33</v>
      </c>
      <c r="V116" s="224">
        <f>ROUND(E116*U116,2)</f>
        <v>0.33</v>
      </c>
      <c r="W116" s="224"/>
      <c r="X116" s="224" t="s">
        <v>169</v>
      </c>
      <c r="Y116" s="215"/>
      <c r="Z116" s="215"/>
      <c r="AA116" s="215"/>
      <c r="AB116" s="215"/>
      <c r="AC116" s="215"/>
      <c r="AD116" s="215"/>
      <c r="AE116" s="215"/>
      <c r="AF116" s="215"/>
      <c r="AG116" s="215" t="s">
        <v>170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5">
      <c r="A117" s="244">
        <v>62</v>
      </c>
      <c r="B117" s="245" t="s">
        <v>336</v>
      </c>
      <c r="C117" s="257" t="s">
        <v>337</v>
      </c>
      <c r="D117" s="246" t="s">
        <v>193</v>
      </c>
      <c r="E117" s="247">
        <v>0.5</v>
      </c>
      <c r="F117" s="248"/>
      <c r="G117" s="249">
        <f>ROUND(E117*F117,2)</f>
        <v>0</v>
      </c>
      <c r="H117" s="248"/>
      <c r="I117" s="249">
        <f>ROUND(E117*H117,2)</f>
        <v>0</v>
      </c>
      <c r="J117" s="248"/>
      <c r="K117" s="249">
        <f>ROUND(E117*J117,2)</f>
        <v>0</v>
      </c>
      <c r="L117" s="249">
        <v>15</v>
      </c>
      <c r="M117" s="249">
        <f>G117*(1+L117/100)</f>
        <v>0</v>
      </c>
      <c r="N117" s="249">
        <v>0</v>
      </c>
      <c r="O117" s="249">
        <f>ROUND(E117*N117,2)</f>
        <v>0</v>
      </c>
      <c r="P117" s="249">
        <v>0</v>
      </c>
      <c r="Q117" s="249">
        <f>ROUND(E117*P117,2)</f>
        <v>0</v>
      </c>
      <c r="R117" s="249"/>
      <c r="S117" s="249" t="s">
        <v>167</v>
      </c>
      <c r="T117" s="250" t="s">
        <v>168</v>
      </c>
      <c r="U117" s="224">
        <v>0.35</v>
      </c>
      <c r="V117" s="224">
        <f>ROUND(E117*U117,2)</f>
        <v>0.18</v>
      </c>
      <c r="W117" s="224"/>
      <c r="X117" s="224" t="s">
        <v>169</v>
      </c>
      <c r="Y117" s="215"/>
      <c r="Z117" s="215"/>
      <c r="AA117" s="215"/>
      <c r="AB117" s="215"/>
      <c r="AC117" s="215"/>
      <c r="AD117" s="215"/>
      <c r="AE117" s="215"/>
      <c r="AF117" s="215"/>
      <c r="AG117" s="215" t="s">
        <v>170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5">
      <c r="A118" s="244">
        <v>63</v>
      </c>
      <c r="B118" s="245" t="s">
        <v>338</v>
      </c>
      <c r="C118" s="257" t="s">
        <v>339</v>
      </c>
      <c r="D118" s="246" t="s">
        <v>220</v>
      </c>
      <c r="E118" s="247">
        <v>2</v>
      </c>
      <c r="F118" s="248"/>
      <c r="G118" s="249">
        <f>ROUND(E118*F118,2)</f>
        <v>0</v>
      </c>
      <c r="H118" s="248"/>
      <c r="I118" s="249">
        <f>ROUND(E118*H118,2)</f>
        <v>0</v>
      </c>
      <c r="J118" s="248"/>
      <c r="K118" s="249">
        <f>ROUND(E118*J118,2)</f>
        <v>0</v>
      </c>
      <c r="L118" s="249">
        <v>15</v>
      </c>
      <c r="M118" s="249">
        <f>G118*(1+L118/100)</f>
        <v>0</v>
      </c>
      <c r="N118" s="249">
        <v>0</v>
      </c>
      <c r="O118" s="249">
        <f>ROUND(E118*N118,2)</f>
        <v>0</v>
      </c>
      <c r="P118" s="249">
        <v>0</v>
      </c>
      <c r="Q118" s="249">
        <f>ROUND(E118*P118,2)</f>
        <v>0</v>
      </c>
      <c r="R118" s="249"/>
      <c r="S118" s="249" t="s">
        <v>167</v>
      </c>
      <c r="T118" s="250" t="s">
        <v>168</v>
      </c>
      <c r="U118" s="224">
        <v>0.75</v>
      </c>
      <c r="V118" s="224">
        <f>ROUND(E118*U118,2)</f>
        <v>1.5</v>
      </c>
      <c r="W118" s="224"/>
      <c r="X118" s="224" t="s">
        <v>169</v>
      </c>
      <c r="Y118" s="215"/>
      <c r="Z118" s="215"/>
      <c r="AA118" s="215"/>
      <c r="AB118" s="215"/>
      <c r="AC118" s="215"/>
      <c r="AD118" s="215"/>
      <c r="AE118" s="215"/>
      <c r="AF118" s="215"/>
      <c r="AG118" s="215" t="s">
        <v>170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5">
      <c r="A119" s="244">
        <v>64</v>
      </c>
      <c r="B119" s="245" t="s">
        <v>340</v>
      </c>
      <c r="C119" s="257" t="s">
        <v>341</v>
      </c>
      <c r="D119" s="246" t="s">
        <v>220</v>
      </c>
      <c r="E119" s="247">
        <v>1</v>
      </c>
      <c r="F119" s="248"/>
      <c r="G119" s="249">
        <f>ROUND(E119*F119,2)</f>
        <v>0</v>
      </c>
      <c r="H119" s="248"/>
      <c r="I119" s="249">
        <f>ROUND(E119*H119,2)</f>
        <v>0</v>
      </c>
      <c r="J119" s="248"/>
      <c r="K119" s="249">
        <f>ROUND(E119*J119,2)</f>
        <v>0</v>
      </c>
      <c r="L119" s="249">
        <v>15</v>
      </c>
      <c r="M119" s="249">
        <f>G119*(1+L119/100)</f>
        <v>0</v>
      </c>
      <c r="N119" s="249">
        <v>0</v>
      </c>
      <c r="O119" s="249">
        <f>ROUND(E119*N119,2)</f>
        <v>0</v>
      </c>
      <c r="P119" s="249">
        <v>0</v>
      </c>
      <c r="Q119" s="249">
        <f>ROUND(E119*P119,2)</f>
        <v>0</v>
      </c>
      <c r="R119" s="249"/>
      <c r="S119" s="249" t="s">
        <v>167</v>
      </c>
      <c r="T119" s="250" t="s">
        <v>168</v>
      </c>
      <c r="U119" s="224">
        <v>0.5</v>
      </c>
      <c r="V119" s="224">
        <f>ROUND(E119*U119,2)</f>
        <v>0.5</v>
      </c>
      <c r="W119" s="224"/>
      <c r="X119" s="224" t="s">
        <v>169</v>
      </c>
      <c r="Y119" s="215"/>
      <c r="Z119" s="215"/>
      <c r="AA119" s="215"/>
      <c r="AB119" s="215"/>
      <c r="AC119" s="215"/>
      <c r="AD119" s="215"/>
      <c r="AE119" s="215"/>
      <c r="AF119" s="215"/>
      <c r="AG119" s="215" t="s">
        <v>170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5">
      <c r="A120" s="244">
        <v>65</v>
      </c>
      <c r="B120" s="245" t="s">
        <v>342</v>
      </c>
      <c r="C120" s="257" t="s">
        <v>343</v>
      </c>
      <c r="D120" s="246" t="s">
        <v>220</v>
      </c>
      <c r="E120" s="247">
        <v>1</v>
      </c>
      <c r="F120" s="248"/>
      <c r="G120" s="249">
        <f>ROUND(E120*F120,2)</f>
        <v>0</v>
      </c>
      <c r="H120" s="248"/>
      <c r="I120" s="249">
        <f>ROUND(E120*H120,2)</f>
        <v>0</v>
      </c>
      <c r="J120" s="248"/>
      <c r="K120" s="249">
        <f>ROUND(E120*J120,2)</f>
        <v>0</v>
      </c>
      <c r="L120" s="249">
        <v>15</v>
      </c>
      <c r="M120" s="249">
        <f>G120*(1+L120/100)</f>
        <v>0</v>
      </c>
      <c r="N120" s="249">
        <v>0</v>
      </c>
      <c r="O120" s="249">
        <f>ROUND(E120*N120,2)</f>
        <v>0</v>
      </c>
      <c r="P120" s="249">
        <v>1.489E-2</v>
      </c>
      <c r="Q120" s="249">
        <f>ROUND(E120*P120,2)</f>
        <v>0.01</v>
      </c>
      <c r="R120" s="249"/>
      <c r="S120" s="249" t="s">
        <v>167</v>
      </c>
      <c r="T120" s="250" t="s">
        <v>168</v>
      </c>
      <c r="U120" s="224">
        <v>0.42899999999999999</v>
      </c>
      <c r="V120" s="224">
        <f>ROUND(E120*U120,2)</f>
        <v>0.43</v>
      </c>
      <c r="W120" s="224"/>
      <c r="X120" s="224" t="s">
        <v>169</v>
      </c>
      <c r="Y120" s="215"/>
      <c r="Z120" s="215"/>
      <c r="AA120" s="215"/>
      <c r="AB120" s="215"/>
      <c r="AC120" s="215"/>
      <c r="AD120" s="215"/>
      <c r="AE120" s="215"/>
      <c r="AF120" s="215"/>
      <c r="AG120" s="215" t="s">
        <v>170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5">
      <c r="A121" s="244">
        <v>66</v>
      </c>
      <c r="B121" s="245" t="s">
        <v>344</v>
      </c>
      <c r="C121" s="257" t="s">
        <v>345</v>
      </c>
      <c r="D121" s="246" t="s">
        <v>193</v>
      </c>
      <c r="E121" s="247">
        <v>0.5</v>
      </c>
      <c r="F121" s="248"/>
      <c r="G121" s="249">
        <f>ROUND(E121*F121,2)</f>
        <v>0</v>
      </c>
      <c r="H121" s="248"/>
      <c r="I121" s="249">
        <f>ROUND(E121*H121,2)</f>
        <v>0</v>
      </c>
      <c r="J121" s="248"/>
      <c r="K121" s="249">
        <f>ROUND(E121*J121,2)</f>
        <v>0</v>
      </c>
      <c r="L121" s="249">
        <v>15</v>
      </c>
      <c r="M121" s="249">
        <f>G121*(1+L121/100)</f>
        <v>0</v>
      </c>
      <c r="N121" s="249">
        <v>0</v>
      </c>
      <c r="O121" s="249">
        <f>ROUND(E121*N121,2)</f>
        <v>0</v>
      </c>
      <c r="P121" s="249">
        <v>0</v>
      </c>
      <c r="Q121" s="249">
        <f>ROUND(E121*P121,2)</f>
        <v>0</v>
      </c>
      <c r="R121" s="249"/>
      <c r="S121" s="249" t="s">
        <v>167</v>
      </c>
      <c r="T121" s="250" t="s">
        <v>168</v>
      </c>
      <c r="U121" s="224">
        <v>0</v>
      </c>
      <c r="V121" s="224">
        <f>ROUND(E121*U121,2)</f>
        <v>0</v>
      </c>
      <c r="W121" s="224"/>
      <c r="X121" s="224" t="s">
        <v>278</v>
      </c>
      <c r="Y121" s="215"/>
      <c r="Z121" s="215"/>
      <c r="AA121" s="215"/>
      <c r="AB121" s="215"/>
      <c r="AC121" s="215"/>
      <c r="AD121" s="215"/>
      <c r="AE121" s="215"/>
      <c r="AF121" s="215"/>
      <c r="AG121" s="215" t="s">
        <v>279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5">
      <c r="A122" s="244">
        <v>67</v>
      </c>
      <c r="B122" s="245" t="s">
        <v>346</v>
      </c>
      <c r="C122" s="257" t="s">
        <v>347</v>
      </c>
      <c r="D122" s="246" t="s">
        <v>220</v>
      </c>
      <c r="E122" s="247">
        <v>1</v>
      </c>
      <c r="F122" s="248"/>
      <c r="G122" s="249">
        <f>ROUND(E122*F122,2)</f>
        <v>0</v>
      </c>
      <c r="H122" s="248"/>
      <c r="I122" s="249">
        <f>ROUND(E122*H122,2)</f>
        <v>0</v>
      </c>
      <c r="J122" s="248"/>
      <c r="K122" s="249">
        <f>ROUND(E122*J122,2)</f>
        <v>0</v>
      </c>
      <c r="L122" s="249">
        <v>15</v>
      </c>
      <c r="M122" s="249">
        <f>G122*(1+L122/100)</f>
        <v>0</v>
      </c>
      <c r="N122" s="249">
        <v>5.9000000000000003E-4</v>
      </c>
      <c r="O122" s="249">
        <f>ROUND(E122*N122,2)</f>
        <v>0</v>
      </c>
      <c r="P122" s="249">
        <v>0</v>
      </c>
      <c r="Q122" s="249">
        <f>ROUND(E122*P122,2)</f>
        <v>0</v>
      </c>
      <c r="R122" s="249"/>
      <c r="S122" s="249" t="s">
        <v>167</v>
      </c>
      <c r="T122" s="250" t="s">
        <v>168</v>
      </c>
      <c r="U122" s="224">
        <v>0</v>
      </c>
      <c r="V122" s="224">
        <f>ROUND(E122*U122,2)</f>
        <v>0</v>
      </c>
      <c r="W122" s="224"/>
      <c r="X122" s="224" t="s">
        <v>278</v>
      </c>
      <c r="Y122" s="215"/>
      <c r="Z122" s="215"/>
      <c r="AA122" s="215"/>
      <c r="AB122" s="215"/>
      <c r="AC122" s="215"/>
      <c r="AD122" s="215"/>
      <c r="AE122" s="215"/>
      <c r="AF122" s="215"/>
      <c r="AG122" s="215" t="s">
        <v>279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5">
      <c r="A123" s="244">
        <v>68</v>
      </c>
      <c r="B123" s="245" t="s">
        <v>348</v>
      </c>
      <c r="C123" s="257" t="s">
        <v>349</v>
      </c>
      <c r="D123" s="246" t="s">
        <v>220</v>
      </c>
      <c r="E123" s="247">
        <v>2</v>
      </c>
      <c r="F123" s="248"/>
      <c r="G123" s="249">
        <f>ROUND(E123*F123,2)</f>
        <v>0</v>
      </c>
      <c r="H123" s="248"/>
      <c r="I123" s="249">
        <f>ROUND(E123*H123,2)</f>
        <v>0</v>
      </c>
      <c r="J123" s="248"/>
      <c r="K123" s="249">
        <f>ROUND(E123*J123,2)</f>
        <v>0</v>
      </c>
      <c r="L123" s="249">
        <v>15</v>
      </c>
      <c r="M123" s="249">
        <f>G123*(1+L123/100)</f>
        <v>0</v>
      </c>
      <c r="N123" s="249">
        <v>0</v>
      </c>
      <c r="O123" s="249">
        <f>ROUND(E123*N123,2)</f>
        <v>0</v>
      </c>
      <c r="P123" s="249">
        <v>0</v>
      </c>
      <c r="Q123" s="249">
        <f>ROUND(E123*P123,2)</f>
        <v>0</v>
      </c>
      <c r="R123" s="249"/>
      <c r="S123" s="249" t="s">
        <v>167</v>
      </c>
      <c r="T123" s="250" t="s">
        <v>168</v>
      </c>
      <c r="U123" s="224">
        <v>0</v>
      </c>
      <c r="V123" s="224">
        <f>ROUND(E123*U123,2)</f>
        <v>0</v>
      </c>
      <c r="W123" s="224"/>
      <c r="X123" s="224" t="s">
        <v>278</v>
      </c>
      <c r="Y123" s="215"/>
      <c r="Z123" s="215"/>
      <c r="AA123" s="215"/>
      <c r="AB123" s="215"/>
      <c r="AC123" s="215"/>
      <c r="AD123" s="215"/>
      <c r="AE123" s="215"/>
      <c r="AF123" s="215"/>
      <c r="AG123" s="215" t="s">
        <v>279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5">
      <c r="A124" s="244">
        <v>69</v>
      </c>
      <c r="B124" s="245" t="s">
        <v>350</v>
      </c>
      <c r="C124" s="257" t="s">
        <v>351</v>
      </c>
      <c r="D124" s="246" t="s">
        <v>0</v>
      </c>
      <c r="E124" s="247">
        <v>23.7</v>
      </c>
      <c r="F124" s="248"/>
      <c r="G124" s="249">
        <f>ROUND(E124*F124,2)</f>
        <v>0</v>
      </c>
      <c r="H124" s="248"/>
      <c r="I124" s="249">
        <f>ROUND(E124*H124,2)</f>
        <v>0</v>
      </c>
      <c r="J124" s="248"/>
      <c r="K124" s="249">
        <f>ROUND(E124*J124,2)</f>
        <v>0</v>
      </c>
      <c r="L124" s="249">
        <v>15</v>
      </c>
      <c r="M124" s="249">
        <f>G124*(1+L124/100)</f>
        <v>0</v>
      </c>
      <c r="N124" s="249">
        <v>0</v>
      </c>
      <c r="O124" s="249">
        <f>ROUND(E124*N124,2)</f>
        <v>0</v>
      </c>
      <c r="P124" s="249">
        <v>0</v>
      </c>
      <c r="Q124" s="249">
        <f>ROUND(E124*P124,2)</f>
        <v>0</v>
      </c>
      <c r="R124" s="249"/>
      <c r="S124" s="249" t="s">
        <v>167</v>
      </c>
      <c r="T124" s="250" t="s">
        <v>168</v>
      </c>
      <c r="U124" s="224">
        <v>0</v>
      </c>
      <c r="V124" s="224">
        <f>ROUND(E124*U124,2)</f>
        <v>0</v>
      </c>
      <c r="W124" s="224"/>
      <c r="X124" s="224" t="s">
        <v>169</v>
      </c>
      <c r="Y124" s="215"/>
      <c r="Z124" s="215"/>
      <c r="AA124" s="215"/>
      <c r="AB124" s="215"/>
      <c r="AC124" s="215"/>
      <c r="AD124" s="215"/>
      <c r="AE124" s="215"/>
      <c r="AF124" s="215"/>
      <c r="AG124" s="215" t="s">
        <v>238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x14ac:dyDescent="0.25">
      <c r="A125" s="228" t="s">
        <v>162</v>
      </c>
      <c r="B125" s="229" t="s">
        <v>104</v>
      </c>
      <c r="C125" s="252" t="s">
        <v>96</v>
      </c>
      <c r="D125" s="230"/>
      <c r="E125" s="231"/>
      <c r="F125" s="232"/>
      <c r="G125" s="232">
        <f>SUMIF(AG126:AG128,"&lt;&gt;NOR",G126:G128)</f>
        <v>0</v>
      </c>
      <c r="H125" s="232"/>
      <c r="I125" s="232">
        <f>SUM(I126:I128)</f>
        <v>0</v>
      </c>
      <c r="J125" s="232"/>
      <c r="K125" s="232">
        <f>SUM(K126:K128)</f>
        <v>0</v>
      </c>
      <c r="L125" s="232"/>
      <c r="M125" s="232">
        <f>SUM(M126:M128)</f>
        <v>0</v>
      </c>
      <c r="N125" s="232"/>
      <c r="O125" s="232">
        <f>SUM(O126:O128)</f>
        <v>0</v>
      </c>
      <c r="P125" s="232"/>
      <c r="Q125" s="232">
        <f>SUM(Q126:Q128)</f>
        <v>0</v>
      </c>
      <c r="R125" s="232"/>
      <c r="S125" s="232"/>
      <c r="T125" s="233"/>
      <c r="U125" s="227"/>
      <c r="V125" s="227">
        <f>SUM(V126:V128)</f>
        <v>0.56999999999999995</v>
      </c>
      <c r="W125" s="227"/>
      <c r="X125" s="227"/>
      <c r="AG125" t="s">
        <v>163</v>
      </c>
    </row>
    <row r="126" spans="1:60" outlineLevel="1" x14ac:dyDescent="0.25">
      <c r="A126" s="234">
        <v>70</v>
      </c>
      <c r="B126" s="235" t="s">
        <v>352</v>
      </c>
      <c r="C126" s="253" t="s">
        <v>353</v>
      </c>
      <c r="D126" s="236" t="s">
        <v>193</v>
      </c>
      <c r="E126" s="237">
        <v>2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15</v>
      </c>
      <c r="M126" s="239">
        <f>G126*(1+L126/100)</f>
        <v>0</v>
      </c>
      <c r="N126" s="239">
        <v>6.4999999999999997E-4</v>
      </c>
      <c r="O126" s="239">
        <f>ROUND(E126*N126,2)</f>
        <v>0</v>
      </c>
      <c r="P126" s="239">
        <v>0</v>
      </c>
      <c r="Q126" s="239">
        <f>ROUND(E126*P126,2)</f>
        <v>0</v>
      </c>
      <c r="R126" s="239"/>
      <c r="S126" s="239" t="s">
        <v>167</v>
      </c>
      <c r="T126" s="240" t="s">
        <v>168</v>
      </c>
      <c r="U126" s="224">
        <v>0.2848</v>
      </c>
      <c r="V126" s="224">
        <f>ROUND(E126*U126,2)</f>
        <v>0.56999999999999995</v>
      </c>
      <c r="W126" s="224"/>
      <c r="X126" s="224" t="s">
        <v>169</v>
      </c>
      <c r="Y126" s="215"/>
      <c r="Z126" s="215"/>
      <c r="AA126" s="215"/>
      <c r="AB126" s="215"/>
      <c r="AC126" s="215"/>
      <c r="AD126" s="215"/>
      <c r="AE126" s="215"/>
      <c r="AF126" s="215"/>
      <c r="AG126" s="215" t="s">
        <v>170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5">
      <c r="A127" s="222"/>
      <c r="B127" s="223"/>
      <c r="C127" s="254" t="s">
        <v>251</v>
      </c>
      <c r="D127" s="241"/>
      <c r="E127" s="241"/>
      <c r="F127" s="241"/>
      <c r="G127" s="241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15"/>
      <c r="Z127" s="215"/>
      <c r="AA127" s="215"/>
      <c r="AB127" s="215"/>
      <c r="AC127" s="215"/>
      <c r="AD127" s="215"/>
      <c r="AE127" s="215"/>
      <c r="AF127" s="215"/>
      <c r="AG127" s="215" t="s">
        <v>172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5">
      <c r="A128" s="244">
        <v>71</v>
      </c>
      <c r="B128" s="245" t="s">
        <v>354</v>
      </c>
      <c r="C128" s="257" t="s">
        <v>355</v>
      </c>
      <c r="D128" s="246" t="s">
        <v>245</v>
      </c>
      <c r="E128" s="247">
        <v>3</v>
      </c>
      <c r="F128" s="248"/>
      <c r="G128" s="249">
        <f>ROUND(E128*F128,2)</f>
        <v>0</v>
      </c>
      <c r="H128" s="248"/>
      <c r="I128" s="249">
        <f>ROUND(E128*H128,2)</f>
        <v>0</v>
      </c>
      <c r="J128" s="248"/>
      <c r="K128" s="249">
        <f>ROUND(E128*J128,2)</f>
        <v>0</v>
      </c>
      <c r="L128" s="249">
        <v>15</v>
      </c>
      <c r="M128" s="249">
        <f>G128*(1+L128/100)</f>
        <v>0</v>
      </c>
      <c r="N128" s="249">
        <v>0</v>
      </c>
      <c r="O128" s="249">
        <f>ROUND(E128*N128,2)</f>
        <v>0</v>
      </c>
      <c r="P128" s="249">
        <v>0</v>
      </c>
      <c r="Q128" s="249">
        <f>ROUND(E128*P128,2)</f>
        <v>0</v>
      </c>
      <c r="R128" s="249"/>
      <c r="S128" s="249" t="s">
        <v>167</v>
      </c>
      <c r="T128" s="250" t="s">
        <v>168</v>
      </c>
      <c r="U128" s="224">
        <v>0</v>
      </c>
      <c r="V128" s="224">
        <f>ROUND(E128*U128,2)</f>
        <v>0</v>
      </c>
      <c r="W128" s="224"/>
      <c r="X128" s="224" t="s">
        <v>169</v>
      </c>
      <c r="Y128" s="215"/>
      <c r="Z128" s="215"/>
      <c r="AA128" s="215"/>
      <c r="AB128" s="215"/>
      <c r="AC128" s="215"/>
      <c r="AD128" s="215"/>
      <c r="AE128" s="215"/>
      <c r="AF128" s="215"/>
      <c r="AG128" s="215" t="s">
        <v>170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x14ac:dyDescent="0.25">
      <c r="A129" s="228" t="s">
        <v>162</v>
      </c>
      <c r="B129" s="229" t="s">
        <v>105</v>
      </c>
      <c r="C129" s="252" t="s">
        <v>106</v>
      </c>
      <c r="D129" s="230"/>
      <c r="E129" s="231"/>
      <c r="F129" s="232"/>
      <c r="G129" s="232">
        <f>SUMIF(AG130:AG132,"&lt;&gt;NOR",G130:G132)</f>
        <v>0</v>
      </c>
      <c r="H129" s="232"/>
      <c r="I129" s="232">
        <f>SUM(I130:I132)</f>
        <v>0</v>
      </c>
      <c r="J129" s="232"/>
      <c r="K129" s="232">
        <f>SUM(K130:K132)</f>
        <v>0</v>
      </c>
      <c r="L129" s="232"/>
      <c r="M129" s="232">
        <f>SUM(M130:M132)</f>
        <v>0</v>
      </c>
      <c r="N129" s="232"/>
      <c r="O129" s="232">
        <f>SUM(O130:O132)</f>
        <v>0</v>
      </c>
      <c r="P129" s="232"/>
      <c r="Q129" s="232">
        <f>SUM(Q130:Q132)</f>
        <v>0</v>
      </c>
      <c r="R129" s="232"/>
      <c r="S129" s="232"/>
      <c r="T129" s="233"/>
      <c r="U129" s="227"/>
      <c r="V129" s="227">
        <f>SUM(V130:V132)</f>
        <v>0.25</v>
      </c>
      <c r="W129" s="227"/>
      <c r="X129" s="227"/>
      <c r="AG129" t="s">
        <v>163</v>
      </c>
    </row>
    <row r="130" spans="1:60" outlineLevel="1" x14ac:dyDescent="0.25">
      <c r="A130" s="244">
        <v>72</v>
      </c>
      <c r="B130" s="245" t="s">
        <v>356</v>
      </c>
      <c r="C130" s="257" t="s">
        <v>357</v>
      </c>
      <c r="D130" s="246" t="s">
        <v>220</v>
      </c>
      <c r="E130" s="247">
        <v>1</v>
      </c>
      <c r="F130" s="248"/>
      <c r="G130" s="249">
        <f>ROUND(E130*F130,2)</f>
        <v>0</v>
      </c>
      <c r="H130" s="248"/>
      <c r="I130" s="249">
        <f>ROUND(E130*H130,2)</f>
        <v>0</v>
      </c>
      <c r="J130" s="248"/>
      <c r="K130" s="249">
        <f>ROUND(E130*J130,2)</f>
        <v>0</v>
      </c>
      <c r="L130" s="249">
        <v>15</v>
      </c>
      <c r="M130" s="249">
        <f>G130*(1+L130/100)</f>
        <v>0</v>
      </c>
      <c r="N130" s="249">
        <v>8.9999999999999998E-4</v>
      </c>
      <c r="O130" s="249">
        <f>ROUND(E130*N130,2)</f>
        <v>0</v>
      </c>
      <c r="P130" s="249">
        <v>0</v>
      </c>
      <c r="Q130" s="249">
        <f>ROUND(E130*P130,2)</f>
        <v>0</v>
      </c>
      <c r="R130" s="249"/>
      <c r="S130" s="249" t="s">
        <v>167</v>
      </c>
      <c r="T130" s="250" t="s">
        <v>168</v>
      </c>
      <c r="U130" s="224">
        <v>0.247</v>
      </c>
      <c r="V130" s="224">
        <f>ROUND(E130*U130,2)</f>
        <v>0.25</v>
      </c>
      <c r="W130" s="224"/>
      <c r="X130" s="224" t="s">
        <v>169</v>
      </c>
      <c r="Y130" s="215"/>
      <c r="Z130" s="215"/>
      <c r="AA130" s="215"/>
      <c r="AB130" s="215"/>
      <c r="AC130" s="215"/>
      <c r="AD130" s="215"/>
      <c r="AE130" s="215"/>
      <c r="AF130" s="215"/>
      <c r="AG130" s="215" t="s">
        <v>170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 x14ac:dyDescent="0.25">
      <c r="A131" s="244">
        <v>73</v>
      </c>
      <c r="B131" s="245" t="s">
        <v>358</v>
      </c>
      <c r="C131" s="257" t="s">
        <v>359</v>
      </c>
      <c r="D131" s="246" t="s">
        <v>220</v>
      </c>
      <c r="E131" s="247">
        <v>1</v>
      </c>
      <c r="F131" s="248"/>
      <c r="G131" s="249">
        <f>ROUND(E131*F131,2)</f>
        <v>0</v>
      </c>
      <c r="H131" s="248"/>
      <c r="I131" s="249">
        <f>ROUND(E131*H131,2)</f>
        <v>0</v>
      </c>
      <c r="J131" s="248"/>
      <c r="K131" s="249">
        <f>ROUND(E131*J131,2)</f>
        <v>0</v>
      </c>
      <c r="L131" s="249">
        <v>15</v>
      </c>
      <c r="M131" s="249">
        <f>G131*(1+L131/100)</f>
        <v>0</v>
      </c>
      <c r="N131" s="249">
        <v>0</v>
      </c>
      <c r="O131" s="249">
        <f>ROUND(E131*N131,2)</f>
        <v>0</v>
      </c>
      <c r="P131" s="249">
        <v>0</v>
      </c>
      <c r="Q131" s="249">
        <f>ROUND(E131*P131,2)</f>
        <v>0</v>
      </c>
      <c r="R131" s="249"/>
      <c r="S131" s="249" t="s">
        <v>167</v>
      </c>
      <c r="T131" s="250" t="s">
        <v>168</v>
      </c>
      <c r="U131" s="224">
        <v>0</v>
      </c>
      <c r="V131" s="224">
        <f>ROUND(E131*U131,2)</f>
        <v>0</v>
      </c>
      <c r="W131" s="224"/>
      <c r="X131" s="224" t="s">
        <v>169</v>
      </c>
      <c r="Y131" s="215"/>
      <c r="Z131" s="215"/>
      <c r="AA131" s="215"/>
      <c r="AB131" s="215"/>
      <c r="AC131" s="215"/>
      <c r="AD131" s="215"/>
      <c r="AE131" s="215"/>
      <c r="AF131" s="215"/>
      <c r="AG131" s="215" t="s">
        <v>170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5">
      <c r="A132" s="244">
        <v>74</v>
      </c>
      <c r="B132" s="245" t="s">
        <v>360</v>
      </c>
      <c r="C132" s="257" t="s">
        <v>361</v>
      </c>
      <c r="D132" s="246" t="s">
        <v>0</v>
      </c>
      <c r="E132" s="247">
        <v>11.72</v>
      </c>
      <c r="F132" s="248"/>
      <c r="G132" s="249">
        <f>ROUND(E132*F132,2)</f>
        <v>0</v>
      </c>
      <c r="H132" s="248"/>
      <c r="I132" s="249">
        <f>ROUND(E132*H132,2)</f>
        <v>0</v>
      </c>
      <c r="J132" s="248"/>
      <c r="K132" s="249">
        <f>ROUND(E132*J132,2)</f>
        <v>0</v>
      </c>
      <c r="L132" s="249">
        <v>15</v>
      </c>
      <c r="M132" s="249">
        <f>G132*(1+L132/100)</f>
        <v>0</v>
      </c>
      <c r="N132" s="249">
        <v>0</v>
      </c>
      <c r="O132" s="249">
        <f>ROUND(E132*N132,2)</f>
        <v>0</v>
      </c>
      <c r="P132" s="249">
        <v>0</v>
      </c>
      <c r="Q132" s="249">
        <f>ROUND(E132*P132,2)</f>
        <v>0</v>
      </c>
      <c r="R132" s="249"/>
      <c r="S132" s="249" t="s">
        <v>167</v>
      </c>
      <c r="T132" s="250" t="s">
        <v>168</v>
      </c>
      <c r="U132" s="224">
        <v>0</v>
      </c>
      <c r="V132" s="224">
        <f>ROUND(E132*U132,2)</f>
        <v>0</v>
      </c>
      <c r="W132" s="224"/>
      <c r="X132" s="224" t="s">
        <v>169</v>
      </c>
      <c r="Y132" s="215"/>
      <c r="Z132" s="215"/>
      <c r="AA132" s="215"/>
      <c r="AB132" s="215"/>
      <c r="AC132" s="215"/>
      <c r="AD132" s="215"/>
      <c r="AE132" s="215"/>
      <c r="AF132" s="215"/>
      <c r="AG132" s="215" t="s">
        <v>238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x14ac:dyDescent="0.25">
      <c r="A133" s="228" t="s">
        <v>162</v>
      </c>
      <c r="B133" s="229" t="s">
        <v>107</v>
      </c>
      <c r="C133" s="252" t="s">
        <v>108</v>
      </c>
      <c r="D133" s="230"/>
      <c r="E133" s="231"/>
      <c r="F133" s="232"/>
      <c r="G133" s="232">
        <f>SUMIF(AG134:AG137,"&lt;&gt;NOR",G134:G137)</f>
        <v>0</v>
      </c>
      <c r="H133" s="232"/>
      <c r="I133" s="232">
        <f>SUM(I134:I137)</f>
        <v>0</v>
      </c>
      <c r="J133" s="232"/>
      <c r="K133" s="232">
        <f>SUM(K134:K137)</f>
        <v>0</v>
      </c>
      <c r="L133" s="232"/>
      <c r="M133" s="232">
        <f>SUM(M134:M137)</f>
        <v>0</v>
      </c>
      <c r="N133" s="232"/>
      <c r="O133" s="232">
        <f>SUM(O134:O137)</f>
        <v>0.01</v>
      </c>
      <c r="P133" s="232"/>
      <c r="Q133" s="232">
        <f>SUM(Q134:Q137)</f>
        <v>0</v>
      </c>
      <c r="R133" s="232"/>
      <c r="S133" s="232"/>
      <c r="T133" s="233"/>
      <c r="U133" s="227"/>
      <c r="V133" s="227">
        <f>SUM(V134:V137)</f>
        <v>0.95000000000000007</v>
      </c>
      <c r="W133" s="227"/>
      <c r="X133" s="227"/>
      <c r="AG133" t="s">
        <v>163</v>
      </c>
    </row>
    <row r="134" spans="1:60" outlineLevel="1" x14ac:dyDescent="0.25">
      <c r="A134" s="244">
        <v>75</v>
      </c>
      <c r="B134" s="245" t="s">
        <v>362</v>
      </c>
      <c r="C134" s="257" t="s">
        <v>363</v>
      </c>
      <c r="D134" s="246" t="s">
        <v>220</v>
      </c>
      <c r="E134" s="247">
        <v>1</v>
      </c>
      <c r="F134" s="248"/>
      <c r="G134" s="249">
        <f>ROUND(E134*F134,2)</f>
        <v>0</v>
      </c>
      <c r="H134" s="248"/>
      <c r="I134" s="249">
        <f>ROUND(E134*H134,2)</f>
        <v>0</v>
      </c>
      <c r="J134" s="248"/>
      <c r="K134" s="249">
        <f>ROUND(E134*J134,2)</f>
        <v>0</v>
      </c>
      <c r="L134" s="249">
        <v>15</v>
      </c>
      <c r="M134" s="249">
        <f>G134*(1+L134/100)</f>
        <v>0</v>
      </c>
      <c r="N134" s="249">
        <v>2.0000000000000002E-5</v>
      </c>
      <c r="O134" s="249">
        <f>ROUND(E134*N134,2)</f>
        <v>0</v>
      </c>
      <c r="P134" s="249">
        <v>0</v>
      </c>
      <c r="Q134" s="249">
        <f>ROUND(E134*P134,2)</f>
        <v>0</v>
      </c>
      <c r="R134" s="249"/>
      <c r="S134" s="249" t="s">
        <v>167</v>
      </c>
      <c r="T134" s="250" t="s">
        <v>168</v>
      </c>
      <c r="U134" s="224">
        <v>0.87</v>
      </c>
      <c r="V134" s="224">
        <f>ROUND(E134*U134,2)</f>
        <v>0.87</v>
      </c>
      <c r="W134" s="224"/>
      <c r="X134" s="224" t="s">
        <v>169</v>
      </c>
      <c r="Y134" s="215"/>
      <c r="Z134" s="215"/>
      <c r="AA134" s="215"/>
      <c r="AB134" s="215"/>
      <c r="AC134" s="215"/>
      <c r="AD134" s="215"/>
      <c r="AE134" s="215"/>
      <c r="AF134" s="215"/>
      <c r="AG134" s="215" t="s">
        <v>170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5">
      <c r="A135" s="244">
        <v>76</v>
      </c>
      <c r="B135" s="245" t="s">
        <v>364</v>
      </c>
      <c r="C135" s="257" t="s">
        <v>365</v>
      </c>
      <c r="D135" s="246" t="s">
        <v>292</v>
      </c>
      <c r="E135" s="247">
        <v>1</v>
      </c>
      <c r="F135" s="248"/>
      <c r="G135" s="249">
        <f>ROUND(E135*F135,2)</f>
        <v>0</v>
      </c>
      <c r="H135" s="248"/>
      <c r="I135" s="249">
        <f>ROUND(E135*H135,2)</f>
        <v>0</v>
      </c>
      <c r="J135" s="248"/>
      <c r="K135" s="249">
        <f>ROUND(E135*J135,2)</f>
        <v>0</v>
      </c>
      <c r="L135" s="249">
        <v>15</v>
      </c>
      <c r="M135" s="249">
        <f>G135*(1+L135/100)</f>
        <v>0</v>
      </c>
      <c r="N135" s="249">
        <v>0</v>
      </c>
      <c r="O135" s="249">
        <f>ROUND(E135*N135,2)</f>
        <v>0</v>
      </c>
      <c r="P135" s="249">
        <v>0</v>
      </c>
      <c r="Q135" s="249">
        <f>ROUND(E135*P135,2)</f>
        <v>0</v>
      </c>
      <c r="R135" s="249"/>
      <c r="S135" s="249" t="s">
        <v>167</v>
      </c>
      <c r="T135" s="250" t="s">
        <v>168</v>
      </c>
      <c r="U135" s="224">
        <v>3.1E-2</v>
      </c>
      <c r="V135" s="224">
        <f>ROUND(E135*U135,2)</f>
        <v>0.03</v>
      </c>
      <c r="W135" s="224"/>
      <c r="X135" s="224" t="s">
        <v>169</v>
      </c>
      <c r="Y135" s="215"/>
      <c r="Z135" s="215"/>
      <c r="AA135" s="215"/>
      <c r="AB135" s="215"/>
      <c r="AC135" s="215"/>
      <c r="AD135" s="215"/>
      <c r="AE135" s="215"/>
      <c r="AF135" s="215"/>
      <c r="AG135" s="215" t="s">
        <v>170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5">
      <c r="A136" s="244">
        <v>77</v>
      </c>
      <c r="B136" s="245" t="s">
        <v>366</v>
      </c>
      <c r="C136" s="257" t="s">
        <v>367</v>
      </c>
      <c r="D136" s="246" t="s">
        <v>292</v>
      </c>
      <c r="E136" s="247">
        <v>1</v>
      </c>
      <c r="F136" s="248"/>
      <c r="G136" s="249">
        <f>ROUND(E136*F136,2)</f>
        <v>0</v>
      </c>
      <c r="H136" s="248"/>
      <c r="I136" s="249">
        <f>ROUND(E136*H136,2)</f>
        <v>0</v>
      </c>
      <c r="J136" s="248"/>
      <c r="K136" s="249">
        <f>ROUND(E136*J136,2)</f>
        <v>0</v>
      </c>
      <c r="L136" s="249">
        <v>15</v>
      </c>
      <c r="M136" s="249">
        <f>G136*(1+L136/100)</f>
        <v>0</v>
      </c>
      <c r="N136" s="249">
        <v>0</v>
      </c>
      <c r="O136" s="249">
        <f>ROUND(E136*N136,2)</f>
        <v>0</v>
      </c>
      <c r="P136" s="249">
        <v>0</v>
      </c>
      <c r="Q136" s="249">
        <f>ROUND(E136*P136,2)</f>
        <v>0</v>
      </c>
      <c r="R136" s="249"/>
      <c r="S136" s="249" t="s">
        <v>167</v>
      </c>
      <c r="T136" s="250" t="s">
        <v>168</v>
      </c>
      <c r="U136" s="224">
        <v>5.1999999999999998E-2</v>
      </c>
      <c r="V136" s="224">
        <f>ROUND(E136*U136,2)</f>
        <v>0.05</v>
      </c>
      <c r="W136" s="224"/>
      <c r="X136" s="224" t="s">
        <v>169</v>
      </c>
      <c r="Y136" s="215"/>
      <c r="Z136" s="215"/>
      <c r="AA136" s="215"/>
      <c r="AB136" s="215"/>
      <c r="AC136" s="215"/>
      <c r="AD136" s="215"/>
      <c r="AE136" s="215"/>
      <c r="AF136" s="215"/>
      <c r="AG136" s="215" t="s">
        <v>170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 x14ac:dyDescent="0.25">
      <c r="A137" s="244">
        <v>78</v>
      </c>
      <c r="B137" s="245" t="s">
        <v>368</v>
      </c>
      <c r="C137" s="257" t="s">
        <v>369</v>
      </c>
      <c r="D137" s="246" t="s">
        <v>220</v>
      </c>
      <c r="E137" s="247">
        <v>1</v>
      </c>
      <c r="F137" s="248"/>
      <c r="G137" s="249">
        <f>ROUND(E137*F137,2)</f>
        <v>0</v>
      </c>
      <c r="H137" s="248"/>
      <c r="I137" s="249">
        <f>ROUND(E137*H137,2)</f>
        <v>0</v>
      </c>
      <c r="J137" s="248"/>
      <c r="K137" s="249">
        <f>ROUND(E137*J137,2)</f>
        <v>0</v>
      </c>
      <c r="L137" s="249">
        <v>15</v>
      </c>
      <c r="M137" s="249">
        <f>G137*(1+L137/100)</f>
        <v>0</v>
      </c>
      <c r="N137" s="249">
        <v>5.5999999999999999E-3</v>
      </c>
      <c r="O137" s="249">
        <f>ROUND(E137*N137,2)</f>
        <v>0.01</v>
      </c>
      <c r="P137" s="249">
        <v>0</v>
      </c>
      <c r="Q137" s="249">
        <f>ROUND(E137*P137,2)</f>
        <v>0</v>
      </c>
      <c r="R137" s="249"/>
      <c r="S137" s="249" t="s">
        <v>167</v>
      </c>
      <c r="T137" s="250" t="s">
        <v>168</v>
      </c>
      <c r="U137" s="224">
        <v>0</v>
      </c>
      <c r="V137" s="224">
        <f>ROUND(E137*U137,2)</f>
        <v>0</v>
      </c>
      <c r="W137" s="224"/>
      <c r="X137" s="224" t="s">
        <v>278</v>
      </c>
      <c r="Y137" s="215"/>
      <c r="Z137" s="215"/>
      <c r="AA137" s="215"/>
      <c r="AB137" s="215"/>
      <c r="AC137" s="215"/>
      <c r="AD137" s="215"/>
      <c r="AE137" s="215"/>
      <c r="AF137" s="215"/>
      <c r="AG137" s="215" t="s">
        <v>279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x14ac:dyDescent="0.25">
      <c r="A138" s="228" t="s">
        <v>162</v>
      </c>
      <c r="B138" s="229" t="s">
        <v>109</v>
      </c>
      <c r="C138" s="252" t="s">
        <v>110</v>
      </c>
      <c r="D138" s="230"/>
      <c r="E138" s="231"/>
      <c r="F138" s="232"/>
      <c r="G138" s="232">
        <f>SUMIF(AG139:AG166,"&lt;&gt;NOR",G139:G166)</f>
        <v>0</v>
      </c>
      <c r="H138" s="232"/>
      <c r="I138" s="232">
        <f>SUM(I139:I166)</f>
        <v>0</v>
      </c>
      <c r="J138" s="232"/>
      <c r="K138" s="232">
        <f>SUM(K139:K166)</f>
        <v>0</v>
      </c>
      <c r="L138" s="232"/>
      <c r="M138" s="232">
        <f>SUM(M139:M166)</f>
        <v>0</v>
      </c>
      <c r="N138" s="232"/>
      <c r="O138" s="232">
        <f>SUM(O139:O166)</f>
        <v>0.08</v>
      </c>
      <c r="P138" s="232"/>
      <c r="Q138" s="232">
        <f>SUM(Q139:Q166)</f>
        <v>0</v>
      </c>
      <c r="R138" s="232"/>
      <c r="S138" s="232"/>
      <c r="T138" s="233"/>
      <c r="U138" s="227"/>
      <c r="V138" s="227">
        <f>SUM(V139:V166)</f>
        <v>4.99</v>
      </c>
      <c r="W138" s="227"/>
      <c r="X138" s="227"/>
      <c r="AG138" t="s">
        <v>163</v>
      </c>
    </row>
    <row r="139" spans="1:60" outlineLevel="1" x14ac:dyDescent="0.25">
      <c r="A139" s="244">
        <v>79</v>
      </c>
      <c r="B139" s="245" t="s">
        <v>370</v>
      </c>
      <c r="C139" s="257" t="s">
        <v>371</v>
      </c>
      <c r="D139" s="246" t="s">
        <v>220</v>
      </c>
      <c r="E139" s="247">
        <v>2</v>
      </c>
      <c r="F139" s="248"/>
      <c r="G139" s="249">
        <f>ROUND(E139*F139,2)</f>
        <v>0</v>
      </c>
      <c r="H139" s="248"/>
      <c r="I139" s="249">
        <f>ROUND(E139*H139,2)</f>
        <v>0</v>
      </c>
      <c r="J139" s="248"/>
      <c r="K139" s="249">
        <f>ROUND(E139*J139,2)</f>
        <v>0</v>
      </c>
      <c r="L139" s="249">
        <v>15</v>
      </c>
      <c r="M139" s="249">
        <f>G139*(1+L139/100)</f>
        <v>0</v>
      </c>
      <c r="N139" s="249">
        <v>0</v>
      </c>
      <c r="O139" s="249">
        <f>ROUND(E139*N139,2)</f>
        <v>0</v>
      </c>
      <c r="P139" s="249">
        <v>0</v>
      </c>
      <c r="Q139" s="249">
        <f>ROUND(E139*P139,2)</f>
        <v>0</v>
      </c>
      <c r="R139" s="249"/>
      <c r="S139" s="249" t="s">
        <v>167</v>
      </c>
      <c r="T139" s="250" t="s">
        <v>168</v>
      </c>
      <c r="U139" s="224">
        <v>1.45</v>
      </c>
      <c r="V139" s="224">
        <f>ROUND(E139*U139,2)</f>
        <v>2.9</v>
      </c>
      <c r="W139" s="224"/>
      <c r="X139" s="224" t="s">
        <v>169</v>
      </c>
      <c r="Y139" s="215"/>
      <c r="Z139" s="215"/>
      <c r="AA139" s="215"/>
      <c r="AB139" s="215"/>
      <c r="AC139" s="215"/>
      <c r="AD139" s="215"/>
      <c r="AE139" s="215"/>
      <c r="AF139" s="215"/>
      <c r="AG139" s="215" t="s">
        <v>170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5">
      <c r="A140" s="234">
        <v>80</v>
      </c>
      <c r="B140" s="235" t="s">
        <v>372</v>
      </c>
      <c r="C140" s="253" t="s">
        <v>373</v>
      </c>
      <c r="D140" s="236" t="s">
        <v>220</v>
      </c>
      <c r="E140" s="237">
        <v>1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15</v>
      </c>
      <c r="M140" s="239">
        <f>G140*(1+L140/100)</f>
        <v>0</v>
      </c>
      <c r="N140" s="239">
        <v>0</v>
      </c>
      <c r="O140" s="239">
        <f>ROUND(E140*N140,2)</f>
        <v>0</v>
      </c>
      <c r="P140" s="239">
        <v>0</v>
      </c>
      <c r="Q140" s="239">
        <f>ROUND(E140*P140,2)</f>
        <v>0</v>
      </c>
      <c r="R140" s="239"/>
      <c r="S140" s="239" t="s">
        <v>167</v>
      </c>
      <c r="T140" s="240" t="s">
        <v>168</v>
      </c>
      <c r="U140" s="224">
        <v>1.7</v>
      </c>
      <c r="V140" s="224">
        <f>ROUND(E140*U140,2)</f>
        <v>1.7</v>
      </c>
      <c r="W140" s="224"/>
      <c r="X140" s="224" t="s">
        <v>169</v>
      </c>
      <c r="Y140" s="215"/>
      <c r="Z140" s="215"/>
      <c r="AA140" s="215"/>
      <c r="AB140" s="215"/>
      <c r="AC140" s="215"/>
      <c r="AD140" s="215"/>
      <c r="AE140" s="215"/>
      <c r="AF140" s="215"/>
      <c r="AG140" s="215" t="s">
        <v>170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5">
      <c r="A141" s="222"/>
      <c r="B141" s="223"/>
      <c r="C141" s="254" t="s">
        <v>374</v>
      </c>
      <c r="D141" s="241"/>
      <c r="E141" s="241"/>
      <c r="F141" s="241"/>
      <c r="G141" s="241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15"/>
      <c r="Z141" s="215"/>
      <c r="AA141" s="215"/>
      <c r="AB141" s="215"/>
      <c r="AC141" s="215"/>
      <c r="AD141" s="215"/>
      <c r="AE141" s="215"/>
      <c r="AF141" s="215"/>
      <c r="AG141" s="215" t="s">
        <v>172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5">
      <c r="A142" s="244">
        <v>81</v>
      </c>
      <c r="B142" s="245" t="s">
        <v>375</v>
      </c>
      <c r="C142" s="257" t="s">
        <v>376</v>
      </c>
      <c r="D142" s="246" t="s">
        <v>220</v>
      </c>
      <c r="E142" s="247">
        <v>1</v>
      </c>
      <c r="F142" s="248"/>
      <c r="G142" s="249">
        <f>ROUND(E142*F142,2)</f>
        <v>0</v>
      </c>
      <c r="H142" s="248"/>
      <c r="I142" s="249">
        <f>ROUND(E142*H142,2)</f>
        <v>0</v>
      </c>
      <c r="J142" s="248"/>
      <c r="K142" s="249">
        <f>ROUND(E142*J142,2)</f>
        <v>0</v>
      </c>
      <c r="L142" s="249">
        <v>15</v>
      </c>
      <c r="M142" s="249">
        <f>G142*(1+L142/100)</f>
        <v>0</v>
      </c>
      <c r="N142" s="249">
        <v>0</v>
      </c>
      <c r="O142" s="249">
        <f>ROUND(E142*N142,2)</f>
        <v>0</v>
      </c>
      <c r="P142" s="249">
        <v>1.8E-3</v>
      </c>
      <c r="Q142" s="249">
        <f>ROUND(E142*P142,2)</f>
        <v>0</v>
      </c>
      <c r="R142" s="249"/>
      <c r="S142" s="249" t="s">
        <v>167</v>
      </c>
      <c r="T142" s="250" t="s">
        <v>168</v>
      </c>
      <c r="U142" s="224">
        <v>0.11</v>
      </c>
      <c r="V142" s="224">
        <f>ROUND(E142*U142,2)</f>
        <v>0.11</v>
      </c>
      <c r="W142" s="224"/>
      <c r="X142" s="224" t="s">
        <v>169</v>
      </c>
      <c r="Y142" s="215"/>
      <c r="Z142" s="215"/>
      <c r="AA142" s="215"/>
      <c r="AB142" s="215"/>
      <c r="AC142" s="215"/>
      <c r="AD142" s="215"/>
      <c r="AE142" s="215"/>
      <c r="AF142" s="215"/>
      <c r="AG142" s="215" t="s">
        <v>238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 x14ac:dyDescent="0.25">
      <c r="A143" s="244">
        <v>82</v>
      </c>
      <c r="B143" s="245" t="s">
        <v>377</v>
      </c>
      <c r="C143" s="257" t="s">
        <v>378</v>
      </c>
      <c r="D143" s="246" t="s">
        <v>220</v>
      </c>
      <c r="E143" s="247">
        <v>1</v>
      </c>
      <c r="F143" s="248"/>
      <c r="G143" s="249">
        <f>ROUND(E143*F143,2)</f>
        <v>0</v>
      </c>
      <c r="H143" s="248"/>
      <c r="I143" s="249">
        <f>ROUND(E143*H143,2)</f>
        <v>0</v>
      </c>
      <c r="J143" s="248"/>
      <c r="K143" s="249">
        <f>ROUND(E143*J143,2)</f>
        <v>0</v>
      </c>
      <c r="L143" s="249">
        <v>15</v>
      </c>
      <c r="M143" s="249">
        <f>G143*(1+L143/100)</f>
        <v>0</v>
      </c>
      <c r="N143" s="249">
        <v>1.0000000000000001E-5</v>
      </c>
      <c r="O143" s="249">
        <f>ROUND(E143*N143,2)</f>
        <v>0</v>
      </c>
      <c r="P143" s="249">
        <v>0</v>
      </c>
      <c r="Q143" s="249">
        <f>ROUND(E143*P143,2)</f>
        <v>0</v>
      </c>
      <c r="R143" s="249"/>
      <c r="S143" s="249" t="s">
        <v>167</v>
      </c>
      <c r="T143" s="250" t="s">
        <v>168</v>
      </c>
      <c r="U143" s="224">
        <v>0.28000000000000003</v>
      </c>
      <c r="V143" s="224">
        <f>ROUND(E143*U143,2)</f>
        <v>0.28000000000000003</v>
      </c>
      <c r="W143" s="224"/>
      <c r="X143" s="224" t="s">
        <v>169</v>
      </c>
      <c r="Y143" s="215"/>
      <c r="Z143" s="215"/>
      <c r="AA143" s="215"/>
      <c r="AB143" s="215"/>
      <c r="AC143" s="215"/>
      <c r="AD143" s="215"/>
      <c r="AE143" s="215"/>
      <c r="AF143" s="215"/>
      <c r="AG143" s="215" t="s">
        <v>238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5">
      <c r="A144" s="244">
        <v>83</v>
      </c>
      <c r="B144" s="245" t="s">
        <v>65</v>
      </c>
      <c r="C144" s="257" t="s">
        <v>379</v>
      </c>
      <c r="D144" s="246" t="s">
        <v>220</v>
      </c>
      <c r="E144" s="247">
        <v>1</v>
      </c>
      <c r="F144" s="248"/>
      <c r="G144" s="249">
        <f>ROUND(E144*F144,2)</f>
        <v>0</v>
      </c>
      <c r="H144" s="248"/>
      <c r="I144" s="249">
        <f>ROUND(E144*H144,2)</f>
        <v>0</v>
      </c>
      <c r="J144" s="248"/>
      <c r="K144" s="249">
        <f>ROUND(E144*J144,2)</f>
        <v>0</v>
      </c>
      <c r="L144" s="249">
        <v>15</v>
      </c>
      <c r="M144" s="249">
        <f>G144*(1+L144/100)</f>
        <v>0</v>
      </c>
      <c r="N144" s="249">
        <v>0</v>
      </c>
      <c r="O144" s="249">
        <f>ROUND(E144*N144,2)</f>
        <v>0</v>
      </c>
      <c r="P144" s="249">
        <v>0</v>
      </c>
      <c r="Q144" s="249">
        <f>ROUND(E144*P144,2)</f>
        <v>0</v>
      </c>
      <c r="R144" s="249"/>
      <c r="S144" s="249" t="s">
        <v>167</v>
      </c>
      <c r="T144" s="250" t="s">
        <v>168</v>
      </c>
      <c r="U144" s="224">
        <v>0</v>
      </c>
      <c r="V144" s="224">
        <f>ROUND(E144*U144,2)</f>
        <v>0</v>
      </c>
      <c r="W144" s="224"/>
      <c r="X144" s="224" t="s">
        <v>169</v>
      </c>
      <c r="Y144" s="215"/>
      <c r="Z144" s="215"/>
      <c r="AA144" s="215"/>
      <c r="AB144" s="215"/>
      <c r="AC144" s="215"/>
      <c r="AD144" s="215"/>
      <c r="AE144" s="215"/>
      <c r="AF144" s="215"/>
      <c r="AG144" s="215" t="s">
        <v>170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5">
      <c r="A145" s="244">
        <v>84</v>
      </c>
      <c r="B145" s="245" t="s">
        <v>380</v>
      </c>
      <c r="C145" s="257" t="s">
        <v>381</v>
      </c>
      <c r="D145" s="246" t="s">
        <v>292</v>
      </c>
      <c r="E145" s="247">
        <v>1</v>
      </c>
      <c r="F145" s="248"/>
      <c r="G145" s="249">
        <f>ROUND(E145*F145,2)</f>
        <v>0</v>
      </c>
      <c r="H145" s="248"/>
      <c r="I145" s="249">
        <f>ROUND(E145*H145,2)</f>
        <v>0</v>
      </c>
      <c r="J145" s="248"/>
      <c r="K145" s="249">
        <f>ROUND(E145*J145,2)</f>
        <v>0</v>
      </c>
      <c r="L145" s="249">
        <v>15</v>
      </c>
      <c r="M145" s="249">
        <f>G145*(1+L145/100)</f>
        <v>0</v>
      </c>
      <c r="N145" s="249">
        <v>0</v>
      </c>
      <c r="O145" s="249">
        <f>ROUND(E145*N145,2)</f>
        <v>0</v>
      </c>
      <c r="P145" s="249">
        <v>0</v>
      </c>
      <c r="Q145" s="249">
        <f>ROUND(E145*P145,2)</f>
        <v>0</v>
      </c>
      <c r="R145" s="249"/>
      <c r="S145" s="249" t="s">
        <v>167</v>
      </c>
      <c r="T145" s="250" t="s">
        <v>168</v>
      </c>
      <c r="U145" s="224">
        <v>0</v>
      </c>
      <c r="V145" s="224">
        <f>ROUND(E145*U145,2)</f>
        <v>0</v>
      </c>
      <c r="W145" s="224"/>
      <c r="X145" s="224" t="s">
        <v>169</v>
      </c>
      <c r="Y145" s="215"/>
      <c r="Z145" s="215"/>
      <c r="AA145" s="215"/>
      <c r="AB145" s="215"/>
      <c r="AC145" s="215"/>
      <c r="AD145" s="215"/>
      <c r="AE145" s="215"/>
      <c r="AF145" s="215"/>
      <c r="AG145" s="215" t="s">
        <v>170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5">
      <c r="A146" s="234">
        <v>85</v>
      </c>
      <c r="B146" s="235" t="s">
        <v>382</v>
      </c>
      <c r="C146" s="253" t="s">
        <v>383</v>
      </c>
      <c r="D146" s="236" t="s">
        <v>193</v>
      </c>
      <c r="E146" s="237">
        <v>1.8</v>
      </c>
      <c r="F146" s="238"/>
      <c r="G146" s="239">
        <f>ROUND(E146*F146,2)</f>
        <v>0</v>
      </c>
      <c r="H146" s="238"/>
      <c r="I146" s="239">
        <f>ROUND(E146*H146,2)</f>
        <v>0</v>
      </c>
      <c r="J146" s="238"/>
      <c r="K146" s="239">
        <f>ROUND(E146*J146,2)</f>
        <v>0</v>
      </c>
      <c r="L146" s="239">
        <v>15</v>
      </c>
      <c r="M146" s="239">
        <f>G146*(1+L146/100)</f>
        <v>0</v>
      </c>
      <c r="N146" s="239">
        <v>0</v>
      </c>
      <c r="O146" s="239">
        <f>ROUND(E146*N146,2)</f>
        <v>0</v>
      </c>
      <c r="P146" s="239">
        <v>0</v>
      </c>
      <c r="Q146" s="239">
        <f>ROUND(E146*P146,2)</f>
        <v>0</v>
      </c>
      <c r="R146" s="239"/>
      <c r="S146" s="239" t="s">
        <v>167</v>
      </c>
      <c r="T146" s="240" t="s">
        <v>168</v>
      </c>
      <c r="U146" s="224">
        <v>0</v>
      </c>
      <c r="V146" s="224">
        <f>ROUND(E146*U146,2)</f>
        <v>0</v>
      </c>
      <c r="W146" s="224"/>
      <c r="X146" s="224" t="s">
        <v>169</v>
      </c>
      <c r="Y146" s="215"/>
      <c r="Z146" s="215"/>
      <c r="AA146" s="215"/>
      <c r="AB146" s="215"/>
      <c r="AC146" s="215"/>
      <c r="AD146" s="215"/>
      <c r="AE146" s="215"/>
      <c r="AF146" s="215"/>
      <c r="AG146" s="215" t="s">
        <v>238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5">
      <c r="A147" s="222"/>
      <c r="B147" s="223"/>
      <c r="C147" s="256" t="s">
        <v>384</v>
      </c>
      <c r="D147" s="225"/>
      <c r="E147" s="226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15"/>
      <c r="Z147" s="215"/>
      <c r="AA147" s="215"/>
      <c r="AB147" s="215"/>
      <c r="AC147" s="215"/>
      <c r="AD147" s="215"/>
      <c r="AE147" s="215"/>
      <c r="AF147" s="215"/>
      <c r="AG147" s="215" t="s">
        <v>177</v>
      </c>
      <c r="AH147" s="215">
        <v>0</v>
      </c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5">
      <c r="A148" s="222"/>
      <c r="B148" s="223"/>
      <c r="C148" s="256" t="s">
        <v>385</v>
      </c>
      <c r="D148" s="225"/>
      <c r="E148" s="226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15"/>
      <c r="Z148" s="215"/>
      <c r="AA148" s="215"/>
      <c r="AB148" s="215"/>
      <c r="AC148" s="215"/>
      <c r="AD148" s="215"/>
      <c r="AE148" s="215"/>
      <c r="AF148" s="215"/>
      <c r="AG148" s="215" t="s">
        <v>177</v>
      </c>
      <c r="AH148" s="215">
        <v>0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5">
      <c r="A149" s="222"/>
      <c r="B149" s="223"/>
      <c r="C149" s="256" t="s">
        <v>386</v>
      </c>
      <c r="D149" s="225"/>
      <c r="E149" s="226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15"/>
      <c r="Z149" s="215"/>
      <c r="AA149" s="215"/>
      <c r="AB149" s="215"/>
      <c r="AC149" s="215"/>
      <c r="AD149" s="215"/>
      <c r="AE149" s="215"/>
      <c r="AF149" s="215"/>
      <c r="AG149" s="215" t="s">
        <v>177</v>
      </c>
      <c r="AH149" s="215">
        <v>0</v>
      </c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5">
      <c r="A150" s="222"/>
      <c r="B150" s="223"/>
      <c r="C150" s="256" t="s">
        <v>387</v>
      </c>
      <c r="D150" s="225"/>
      <c r="E150" s="226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15"/>
      <c r="Z150" s="215"/>
      <c r="AA150" s="215"/>
      <c r="AB150" s="215"/>
      <c r="AC150" s="215"/>
      <c r="AD150" s="215"/>
      <c r="AE150" s="215"/>
      <c r="AF150" s="215"/>
      <c r="AG150" s="215" t="s">
        <v>177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 x14ac:dyDescent="0.25">
      <c r="A151" s="222"/>
      <c r="B151" s="223"/>
      <c r="C151" s="256" t="s">
        <v>388</v>
      </c>
      <c r="D151" s="225"/>
      <c r="E151" s="226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15"/>
      <c r="Z151" s="215"/>
      <c r="AA151" s="215"/>
      <c r="AB151" s="215"/>
      <c r="AC151" s="215"/>
      <c r="AD151" s="215"/>
      <c r="AE151" s="215"/>
      <c r="AF151" s="215"/>
      <c r="AG151" s="215" t="s">
        <v>177</v>
      </c>
      <c r="AH151" s="215">
        <v>0</v>
      </c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 x14ac:dyDescent="0.25">
      <c r="A152" s="222"/>
      <c r="B152" s="223"/>
      <c r="C152" s="256" t="s">
        <v>389</v>
      </c>
      <c r="D152" s="225"/>
      <c r="E152" s="226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15"/>
      <c r="Z152" s="215"/>
      <c r="AA152" s="215"/>
      <c r="AB152" s="215"/>
      <c r="AC152" s="215"/>
      <c r="AD152" s="215"/>
      <c r="AE152" s="215"/>
      <c r="AF152" s="215"/>
      <c r="AG152" s="215" t="s">
        <v>177</v>
      </c>
      <c r="AH152" s="215">
        <v>0</v>
      </c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5">
      <c r="A153" s="222"/>
      <c r="B153" s="223"/>
      <c r="C153" s="256" t="s">
        <v>390</v>
      </c>
      <c r="D153" s="225"/>
      <c r="E153" s="226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15"/>
      <c r="Z153" s="215"/>
      <c r="AA153" s="215"/>
      <c r="AB153" s="215"/>
      <c r="AC153" s="215"/>
      <c r="AD153" s="215"/>
      <c r="AE153" s="215"/>
      <c r="AF153" s="215"/>
      <c r="AG153" s="215" t="s">
        <v>177</v>
      </c>
      <c r="AH153" s="215">
        <v>0</v>
      </c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 x14ac:dyDescent="0.25">
      <c r="A154" s="222"/>
      <c r="B154" s="223"/>
      <c r="C154" s="256" t="s">
        <v>391</v>
      </c>
      <c r="D154" s="225"/>
      <c r="E154" s="226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15"/>
      <c r="Z154" s="215"/>
      <c r="AA154" s="215"/>
      <c r="AB154" s="215"/>
      <c r="AC154" s="215"/>
      <c r="AD154" s="215"/>
      <c r="AE154" s="215"/>
      <c r="AF154" s="215"/>
      <c r="AG154" s="215" t="s">
        <v>177</v>
      </c>
      <c r="AH154" s="215">
        <v>0</v>
      </c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 x14ac:dyDescent="0.25">
      <c r="A155" s="222"/>
      <c r="B155" s="223"/>
      <c r="C155" s="256" t="s">
        <v>392</v>
      </c>
      <c r="D155" s="225"/>
      <c r="E155" s="226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15"/>
      <c r="Z155" s="215"/>
      <c r="AA155" s="215"/>
      <c r="AB155" s="215"/>
      <c r="AC155" s="215"/>
      <c r="AD155" s="215"/>
      <c r="AE155" s="215"/>
      <c r="AF155" s="215"/>
      <c r="AG155" s="215" t="s">
        <v>177</v>
      </c>
      <c r="AH155" s="215">
        <v>0</v>
      </c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5">
      <c r="A156" s="222"/>
      <c r="B156" s="223"/>
      <c r="C156" s="256" t="s">
        <v>393</v>
      </c>
      <c r="D156" s="225"/>
      <c r="E156" s="226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15"/>
      <c r="Z156" s="215"/>
      <c r="AA156" s="215"/>
      <c r="AB156" s="215"/>
      <c r="AC156" s="215"/>
      <c r="AD156" s="215"/>
      <c r="AE156" s="215"/>
      <c r="AF156" s="215"/>
      <c r="AG156" s="215" t="s">
        <v>177</v>
      </c>
      <c r="AH156" s="215">
        <v>0</v>
      </c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 x14ac:dyDescent="0.25">
      <c r="A157" s="222"/>
      <c r="B157" s="223"/>
      <c r="C157" s="256" t="s">
        <v>394</v>
      </c>
      <c r="D157" s="225"/>
      <c r="E157" s="226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15"/>
      <c r="Z157" s="215"/>
      <c r="AA157" s="215"/>
      <c r="AB157" s="215"/>
      <c r="AC157" s="215"/>
      <c r="AD157" s="215"/>
      <c r="AE157" s="215"/>
      <c r="AF157" s="215"/>
      <c r="AG157" s="215" t="s">
        <v>177</v>
      </c>
      <c r="AH157" s="215">
        <v>0</v>
      </c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 x14ac:dyDescent="0.25">
      <c r="A158" s="222"/>
      <c r="B158" s="223"/>
      <c r="C158" s="256" t="s">
        <v>395</v>
      </c>
      <c r="D158" s="225"/>
      <c r="E158" s="226">
        <v>1.8</v>
      </c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15"/>
      <c r="Z158" s="215"/>
      <c r="AA158" s="215"/>
      <c r="AB158" s="215"/>
      <c r="AC158" s="215"/>
      <c r="AD158" s="215"/>
      <c r="AE158" s="215"/>
      <c r="AF158" s="215"/>
      <c r="AG158" s="215" t="s">
        <v>177</v>
      </c>
      <c r="AH158" s="215">
        <v>0</v>
      </c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ht="20.399999999999999" outlineLevel="1" x14ac:dyDescent="0.25">
      <c r="A159" s="244">
        <v>86</v>
      </c>
      <c r="B159" s="245" t="s">
        <v>396</v>
      </c>
      <c r="C159" s="257" t="s">
        <v>397</v>
      </c>
      <c r="D159" s="246" t="s">
        <v>292</v>
      </c>
      <c r="E159" s="247">
        <v>1</v>
      </c>
      <c r="F159" s="248"/>
      <c r="G159" s="249">
        <f>ROUND(E159*F159,2)</f>
        <v>0</v>
      </c>
      <c r="H159" s="248"/>
      <c r="I159" s="249">
        <f>ROUND(E159*H159,2)</f>
        <v>0</v>
      </c>
      <c r="J159" s="248"/>
      <c r="K159" s="249">
        <f>ROUND(E159*J159,2)</f>
        <v>0</v>
      </c>
      <c r="L159" s="249">
        <v>15</v>
      </c>
      <c r="M159" s="249">
        <f>G159*(1+L159/100)</f>
        <v>0</v>
      </c>
      <c r="N159" s="249">
        <v>0</v>
      </c>
      <c r="O159" s="249">
        <f>ROUND(E159*N159,2)</f>
        <v>0</v>
      </c>
      <c r="P159" s="249">
        <v>0</v>
      </c>
      <c r="Q159" s="249">
        <f>ROUND(E159*P159,2)</f>
        <v>0</v>
      </c>
      <c r="R159" s="249"/>
      <c r="S159" s="249" t="s">
        <v>167</v>
      </c>
      <c r="T159" s="250" t="s">
        <v>168</v>
      </c>
      <c r="U159" s="224">
        <v>0</v>
      </c>
      <c r="V159" s="224">
        <f>ROUND(E159*U159,2)</f>
        <v>0</v>
      </c>
      <c r="W159" s="224"/>
      <c r="X159" s="224" t="s">
        <v>169</v>
      </c>
      <c r="Y159" s="215"/>
      <c r="Z159" s="215"/>
      <c r="AA159" s="215"/>
      <c r="AB159" s="215"/>
      <c r="AC159" s="215"/>
      <c r="AD159" s="215"/>
      <c r="AE159" s="215"/>
      <c r="AF159" s="215"/>
      <c r="AG159" s="215" t="s">
        <v>170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 x14ac:dyDescent="0.25">
      <c r="A160" s="244">
        <v>87</v>
      </c>
      <c r="B160" s="245" t="s">
        <v>398</v>
      </c>
      <c r="C160" s="257" t="s">
        <v>399</v>
      </c>
      <c r="D160" s="246" t="s">
        <v>220</v>
      </c>
      <c r="E160" s="247">
        <v>2</v>
      </c>
      <c r="F160" s="248"/>
      <c r="G160" s="249">
        <f>ROUND(E160*F160,2)</f>
        <v>0</v>
      </c>
      <c r="H160" s="248"/>
      <c r="I160" s="249">
        <f>ROUND(E160*H160,2)</f>
        <v>0</v>
      </c>
      <c r="J160" s="248"/>
      <c r="K160" s="249">
        <f>ROUND(E160*J160,2)</f>
        <v>0</v>
      </c>
      <c r="L160" s="249">
        <v>15</v>
      </c>
      <c r="M160" s="249">
        <f>G160*(1+L160/100)</f>
        <v>0</v>
      </c>
      <c r="N160" s="249">
        <v>0</v>
      </c>
      <c r="O160" s="249">
        <f>ROUND(E160*N160,2)</f>
        <v>0</v>
      </c>
      <c r="P160" s="249">
        <v>0</v>
      </c>
      <c r="Q160" s="249">
        <f>ROUND(E160*P160,2)</f>
        <v>0</v>
      </c>
      <c r="R160" s="249"/>
      <c r="S160" s="249" t="s">
        <v>167</v>
      </c>
      <c r="T160" s="250" t="s">
        <v>168</v>
      </c>
      <c r="U160" s="224">
        <v>0</v>
      </c>
      <c r="V160" s="224">
        <f>ROUND(E160*U160,2)</f>
        <v>0</v>
      </c>
      <c r="W160" s="224"/>
      <c r="X160" s="224" t="s">
        <v>169</v>
      </c>
      <c r="Y160" s="215"/>
      <c r="Z160" s="215"/>
      <c r="AA160" s="215"/>
      <c r="AB160" s="215"/>
      <c r="AC160" s="215"/>
      <c r="AD160" s="215"/>
      <c r="AE160" s="215"/>
      <c r="AF160" s="215"/>
      <c r="AG160" s="215" t="s">
        <v>170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ht="20.399999999999999" outlineLevel="1" x14ac:dyDescent="0.25">
      <c r="A161" s="244">
        <v>88</v>
      </c>
      <c r="B161" s="245" t="s">
        <v>400</v>
      </c>
      <c r="C161" s="257" t="s">
        <v>401</v>
      </c>
      <c r="D161" s="246" t="s">
        <v>220</v>
      </c>
      <c r="E161" s="247">
        <v>1</v>
      </c>
      <c r="F161" s="248"/>
      <c r="G161" s="249">
        <f>ROUND(E161*F161,2)</f>
        <v>0</v>
      </c>
      <c r="H161" s="248"/>
      <c r="I161" s="249">
        <f>ROUND(E161*H161,2)</f>
        <v>0</v>
      </c>
      <c r="J161" s="248"/>
      <c r="K161" s="249">
        <f>ROUND(E161*J161,2)</f>
        <v>0</v>
      </c>
      <c r="L161" s="249">
        <v>15</v>
      </c>
      <c r="M161" s="249">
        <f>G161*(1+L161/100)</f>
        <v>0</v>
      </c>
      <c r="N161" s="249">
        <v>0</v>
      </c>
      <c r="O161" s="249">
        <f>ROUND(E161*N161,2)</f>
        <v>0</v>
      </c>
      <c r="P161" s="249">
        <v>0</v>
      </c>
      <c r="Q161" s="249">
        <f>ROUND(E161*P161,2)</f>
        <v>0</v>
      </c>
      <c r="R161" s="249"/>
      <c r="S161" s="249" t="s">
        <v>167</v>
      </c>
      <c r="T161" s="250" t="s">
        <v>168</v>
      </c>
      <c r="U161" s="224">
        <v>0</v>
      </c>
      <c r="V161" s="224">
        <f>ROUND(E161*U161,2)</f>
        <v>0</v>
      </c>
      <c r="W161" s="224"/>
      <c r="X161" s="224" t="s">
        <v>169</v>
      </c>
      <c r="Y161" s="215"/>
      <c r="Z161" s="215"/>
      <c r="AA161" s="215"/>
      <c r="AB161" s="215"/>
      <c r="AC161" s="215"/>
      <c r="AD161" s="215"/>
      <c r="AE161" s="215"/>
      <c r="AF161" s="215"/>
      <c r="AG161" s="215" t="s">
        <v>170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 x14ac:dyDescent="0.25">
      <c r="A162" s="244">
        <v>89</v>
      </c>
      <c r="B162" s="245" t="s">
        <v>402</v>
      </c>
      <c r="C162" s="257" t="s">
        <v>403</v>
      </c>
      <c r="D162" s="246" t="s">
        <v>220</v>
      </c>
      <c r="E162" s="247">
        <v>2</v>
      </c>
      <c r="F162" s="248"/>
      <c r="G162" s="249">
        <f>ROUND(E162*F162,2)</f>
        <v>0</v>
      </c>
      <c r="H162" s="248"/>
      <c r="I162" s="249">
        <f>ROUND(E162*H162,2)</f>
        <v>0</v>
      </c>
      <c r="J162" s="248"/>
      <c r="K162" s="249">
        <f>ROUND(E162*J162,2)</f>
        <v>0</v>
      </c>
      <c r="L162" s="249">
        <v>15</v>
      </c>
      <c r="M162" s="249">
        <f>G162*(1+L162/100)</f>
        <v>0</v>
      </c>
      <c r="N162" s="249">
        <v>0.02</v>
      </c>
      <c r="O162" s="249">
        <f>ROUND(E162*N162,2)</f>
        <v>0.04</v>
      </c>
      <c r="P162" s="249">
        <v>0</v>
      </c>
      <c r="Q162" s="249">
        <f>ROUND(E162*P162,2)</f>
        <v>0</v>
      </c>
      <c r="R162" s="249"/>
      <c r="S162" s="249" t="s">
        <v>167</v>
      </c>
      <c r="T162" s="250" t="s">
        <v>168</v>
      </c>
      <c r="U162" s="224">
        <v>0</v>
      </c>
      <c r="V162" s="224">
        <f>ROUND(E162*U162,2)</f>
        <v>0</v>
      </c>
      <c r="W162" s="224"/>
      <c r="X162" s="224" t="s">
        <v>278</v>
      </c>
      <c r="Y162" s="215"/>
      <c r="Z162" s="215"/>
      <c r="AA162" s="215"/>
      <c r="AB162" s="215"/>
      <c r="AC162" s="215"/>
      <c r="AD162" s="215"/>
      <c r="AE162" s="215"/>
      <c r="AF162" s="215"/>
      <c r="AG162" s="215" t="s">
        <v>404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1" x14ac:dyDescent="0.25">
      <c r="A163" s="244">
        <v>90</v>
      </c>
      <c r="B163" s="245" t="s">
        <v>405</v>
      </c>
      <c r="C163" s="257" t="s">
        <v>406</v>
      </c>
      <c r="D163" s="246" t="s">
        <v>220</v>
      </c>
      <c r="E163" s="247">
        <v>1</v>
      </c>
      <c r="F163" s="248"/>
      <c r="G163" s="249">
        <f>ROUND(E163*F163,2)</f>
        <v>0</v>
      </c>
      <c r="H163" s="248"/>
      <c r="I163" s="249">
        <f>ROUND(E163*H163,2)</f>
        <v>0</v>
      </c>
      <c r="J163" s="248"/>
      <c r="K163" s="249">
        <f>ROUND(E163*J163,2)</f>
        <v>0</v>
      </c>
      <c r="L163" s="249">
        <v>15</v>
      </c>
      <c r="M163" s="249">
        <f>G163*(1+L163/100)</f>
        <v>0</v>
      </c>
      <c r="N163" s="249">
        <v>2.7E-2</v>
      </c>
      <c r="O163" s="249">
        <f>ROUND(E163*N163,2)</f>
        <v>0.03</v>
      </c>
      <c r="P163" s="249">
        <v>0</v>
      </c>
      <c r="Q163" s="249">
        <f>ROUND(E163*P163,2)</f>
        <v>0</v>
      </c>
      <c r="R163" s="249"/>
      <c r="S163" s="249" t="s">
        <v>167</v>
      </c>
      <c r="T163" s="250" t="s">
        <v>168</v>
      </c>
      <c r="U163" s="224">
        <v>0</v>
      </c>
      <c r="V163" s="224">
        <f>ROUND(E163*U163,2)</f>
        <v>0</v>
      </c>
      <c r="W163" s="224"/>
      <c r="X163" s="224" t="s">
        <v>278</v>
      </c>
      <c r="Y163" s="215"/>
      <c r="Z163" s="215"/>
      <c r="AA163" s="215"/>
      <c r="AB163" s="215"/>
      <c r="AC163" s="215"/>
      <c r="AD163" s="215"/>
      <c r="AE163" s="215"/>
      <c r="AF163" s="215"/>
      <c r="AG163" s="215" t="s">
        <v>279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5">
      <c r="A164" s="244">
        <v>91</v>
      </c>
      <c r="B164" s="245" t="s">
        <v>407</v>
      </c>
      <c r="C164" s="257" t="s">
        <v>408</v>
      </c>
      <c r="D164" s="246" t="s">
        <v>220</v>
      </c>
      <c r="E164" s="247">
        <v>1</v>
      </c>
      <c r="F164" s="248"/>
      <c r="G164" s="249">
        <f>ROUND(E164*F164,2)</f>
        <v>0</v>
      </c>
      <c r="H164" s="248"/>
      <c r="I164" s="249">
        <f>ROUND(E164*H164,2)</f>
        <v>0</v>
      </c>
      <c r="J164" s="248"/>
      <c r="K164" s="249">
        <f>ROUND(E164*J164,2)</f>
        <v>0</v>
      </c>
      <c r="L164" s="249">
        <v>15</v>
      </c>
      <c r="M164" s="249">
        <f>G164*(1+L164/100)</f>
        <v>0</v>
      </c>
      <c r="N164" s="249">
        <v>1.6100000000000001E-3</v>
      </c>
      <c r="O164" s="249">
        <f>ROUND(E164*N164,2)</f>
        <v>0</v>
      </c>
      <c r="P164" s="249">
        <v>0</v>
      </c>
      <c r="Q164" s="249">
        <f>ROUND(E164*P164,2)</f>
        <v>0</v>
      </c>
      <c r="R164" s="249"/>
      <c r="S164" s="249" t="s">
        <v>167</v>
      </c>
      <c r="T164" s="250" t="s">
        <v>168</v>
      </c>
      <c r="U164" s="224">
        <v>0</v>
      </c>
      <c r="V164" s="224">
        <f>ROUND(E164*U164,2)</f>
        <v>0</v>
      </c>
      <c r="W164" s="224"/>
      <c r="X164" s="224" t="s">
        <v>278</v>
      </c>
      <c r="Y164" s="215"/>
      <c r="Z164" s="215"/>
      <c r="AA164" s="215"/>
      <c r="AB164" s="215"/>
      <c r="AC164" s="215"/>
      <c r="AD164" s="215"/>
      <c r="AE164" s="215"/>
      <c r="AF164" s="215"/>
      <c r="AG164" s="215" t="s">
        <v>404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5">
      <c r="A165" s="244">
        <v>92</v>
      </c>
      <c r="B165" s="245" t="s">
        <v>409</v>
      </c>
      <c r="C165" s="257" t="s">
        <v>410</v>
      </c>
      <c r="D165" s="246" t="s">
        <v>220</v>
      </c>
      <c r="E165" s="247">
        <v>1</v>
      </c>
      <c r="F165" s="248"/>
      <c r="G165" s="249">
        <f>ROUND(E165*F165,2)</f>
        <v>0</v>
      </c>
      <c r="H165" s="248"/>
      <c r="I165" s="249">
        <f>ROUND(E165*H165,2)</f>
        <v>0</v>
      </c>
      <c r="J165" s="248"/>
      <c r="K165" s="249">
        <f>ROUND(E165*J165,2)</f>
        <v>0</v>
      </c>
      <c r="L165" s="249">
        <v>15</v>
      </c>
      <c r="M165" s="249">
        <f>G165*(1+L165/100)</f>
        <v>0</v>
      </c>
      <c r="N165" s="249">
        <v>1.372E-2</v>
      </c>
      <c r="O165" s="249">
        <f>ROUND(E165*N165,2)</f>
        <v>0.01</v>
      </c>
      <c r="P165" s="249">
        <v>0</v>
      </c>
      <c r="Q165" s="249">
        <f>ROUND(E165*P165,2)</f>
        <v>0</v>
      </c>
      <c r="R165" s="249"/>
      <c r="S165" s="249" t="s">
        <v>167</v>
      </c>
      <c r="T165" s="250" t="s">
        <v>168</v>
      </c>
      <c r="U165" s="224">
        <v>0</v>
      </c>
      <c r="V165" s="224">
        <f>ROUND(E165*U165,2)</f>
        <v>0</v>
      </c>
      <c r="W165" s="224"/>
      <c r="X165" s="224" t="s">
        <v>278</v>
      </c>
      <c r="Y165" s="215"/>
      <c r="Z165" s="215"/>
      <c r="AA165" s="215"/>
      <c r="AB165" s="215"/>
      <c r="AC165" s="215"/>
      <c r="AD165" s="215"/>
      <c r="AE165" s="215"/>
      <c r="AF165" s="215"/>
      <c r="AG165" s="215" t="s">
        <v>279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 x14ac:dyDescent="0.25">
      <c r="A166" s="244">
        <v>93</v>
      </c>
      <c r="B166" s="245" t="s">
        <v>411</v>
      </c>
      <c r="C166" s="257" t="s">
        <v>412</v>
      </c>
      <c r="D166" s="246" t="s">
        <v>0</v>
      </c>
      <c r="E166" s="247">
        <v>746.07</v>
      </c>
      <c r="F166" s="248"/>
      <c r="G166" s="249">
        <f>ROUND(E166*F166,2)</f>
        <v>0</v>
      </c>
      <c r="H166" s="248"/>
      <c r="I166" s="249">
        <f>ROUND(E166*H166,2)</f>
        <v>0</v>
      </c>
      <c r="J166" s="248"/>
      <c r="K166" s="249">
        <f>ROUND(E166*J166,2)</f>
        <v>0</v>
      </c>
      <c r="L166" s="249">
        <v>15</v>
      </c>
      <c r="M166" s="249">
        <f>G166*(1+L166/100)</f>
        <v>0</v>
      </c>
      <c r="N166" s="249">
        <v>0</v>
      </c>
      <c r="O166" s="249">
        <f>ROUND(E166*N166,2)</f>
        <v>0</v>
      </c>
      <c r="P166" s="249">
        <v>0</v>
      </c>
      <c r="Q166" s="249">
        <f>ROUND(E166*P166,2)</f>
        <v>0</v>
      </c>
      <c r="R166" s="249"/>
      <c r="S166" s="249" t="s">
        <v>167</v>
      </c>
      <c r="T166" s="250" t="s">
        <v>168</v>
      </c>
      <c r="U166" s="224">
        <v>0</v>
      </c>
      <c r="V166" s="224">
        <f>ROUND(E166*U166,2)</f>
        <v>0</v>
      </c>
      <c r="W166" s="224"/>
      <c r="X166" s="224" t="s">
        <v>169</v>
      </c>
      <c r="Y166" s="215"/>
      <c r="Z166" s="215"/>
      <c r="AA166" s="215"/>
      <c r="AB166" s="215"/>
      <c r="AC166" s="215"/>
      <c r="AD166" s="215"/>
      <c r="AE166" s="215"/>
      <c r="AF166" s="215"/>
      <c r="AG166" s="215" t="s">
        <v>238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x14ac:dyDescent="0.25">
      <c r="A167" s="228" t="s">
        <v>162</v>
      </c>
      <c r="B167" s="229" t="s">
        <v>113</v>
      </c>
      <c r="C167" s="252" t="s">
        <v>114</v>
      </c>
      <c r="D167" s="230"/>
      <c r="E167" s="231"/>
      <c r="F167" s="232"/>
      <c r="G167" s="232">
        <f>SUMIF(AG168:AG171,"&lt;&gt;NOR",G168:G171)</f>
        <v>0</v>
      </c>
      <c r="H167" s="232"/>
      <c r="I167" s="232">
        <f>SUM(I168:I171)</f>
        <v>0</v>
      </c>
      <c r="J167" s="232"/>
      <c r="K167" s="232">
        <f>SUM(K168:K171)</f>
        <v>0</v>
      </c>
      <c r="L167" s="232"/>
      <c r="M167" s="232">
        <f>SUM(M168:M171)</f>
        <v>0</v>
      </c>
      <c r="N167" s="232"/>
      <c r="O167" s="232">
        <f>SUM(O168:O171)</f>
        <v>0</v>
      </c>
      <c r="P167" s="232"/>
      <c r="Q167" s="232">
        <f>SUM(Q168:Q171)</f>
        <v>0</v>
      </c>
      <c r="R167" s="232"/>
      <c r="S167" s="232"/>
      <c r="T167" s="233"/>
      <c r="U167" s="227"/>
      <c r="V167" s="227">
        <f>SUM(V168:V171)</f>
        <v>0.48</v>
      </c>
      <c r="W167" s="227"/>
      <c r="X167" s="227"/>
      <c r="AG167" t="s">
        <v>163</v>
      </c>
    </row>
    <row r="168" spans="1:60" outlineLevel="1" x14ac:dyDescent="0.25">
      <c r="A168" s="234">
        <v>94</v>
      </c>
      <c r="B168" s="235" t="s">
        <v>413</v>
      </c>
      <c r="C168" s="253" t="s">
        <v>414</v>
      </c>
      <c r="D168" s="236" t="s">
        <v>193</v>
      </c>
      <c r="E168" s="237">
        <v>3.2</v>
      </c>
      <c r="F168" s="238"/>
      <c r="G168" s="239">
        <f>ROUND(E168*F168,2)</f>
        <v>0</v>
      </c>
      <c r="H168" s="238"/>
      <c r="I168" s="239">
        <f>ROUND(E168*H168,2)</f>
        <v>0</v>
      </c>
      <c r="J168" s="238"/>
      <c r="K168" s="239">
        <f>ROUND(E168*J168,2)</f>
        <v>0</v>
      </c>
      <c r="L168" s="239">
        <v>15</v>
      </c>
      <c r="M168" s="239">
        <f>G168*(1+L168/100)</f>
        <v>0</v>
      </c>
      <c r="N168" s="239">
        <v>0</v>
      </c>
      <c r="O168" s="239">
        <f>ROUND(E168*N168,2)</f>
        <v>0</v>
      </c>
      <c r="P168" s="239">
        <v>0</v>
      </c>
      <c r="Q168" s="239">
        <f>ROUND(E168*P168,2)</f>
        <v>0</v>
      </c>
      <c r="R168" s="239"/>
      <c r="S168" s="239" t="s">
        <v>167</v>
      </c>
      <c r="T168" s="240" t="s">
        <v>168</v>
      </c>
      <c r="U168" s="224">
        <v>0.15</v>
      </c>
      <c r="V168" s="224">
        <f>ROUND(E168*U168,2)</f>
        <v>0.48</v>
      </c>
      <c r="W168" s="224"/>
      <c r="X168" s="224" t="s">
        <v>169</v>
      </c>
      <c r="Y168" s="215"/>
      <c r="Z168" s="215"/>
      <c r="AA168" s="215"/>
      <c r="AB168" s="215"/>
      <c r="AC168" s="215"/>
      <c r="AD168" s="215"/>
      <c r="AE168" s="215"/>
      <c r="AF168" s="215"/>
      <c r="AG168" s="215" t="s">
        <v>238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5">
      <c r="A169" s="222"/>
      <c r="B169" s="223"/>
      <c r="C169" s="256" t="s">
        <v>415</v>
      </c>
      <c r="D169" s="225"/>
      <c r="E169" s="226">
        <v>3.2</v>
      </c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15"/>
      <c r="Z169" s="215"/>
      <c r="AA169" s="215"/>
      <c r="AB169" s="215"/>
      <c r="AC169" s="215"/>
      <c r="AD169" s="215"/>
      <c r="AE169" s="215"/>
      <c r="AF169" s="215"/>
      <c r="AG169" s="215" t="s">
        <v>177</v>
      </c>
      <c r="AH169" s="215">
        <v>0</v>
      </c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5">
      <c r="A170" s="244">
        <v>95</v>
      </c>
      <c r="B170" s="245" t="s">
        <v>416</v>
      </c>
      <c r="C170" s="257" t="s">
        <v>417</v>
      </c>
      <c r="D170" s="246" t="s">
        <v>220</v>
      </c>
      <c r="E170" s="247">
        <v>4</v>
      </c>
      <c r="F170" s="248"/>
      <c r="G170" s="249">
        <f>ROUND(E170*F170,2)</f>
        <v>0</v>
      </c>
      <c r="H170" s="248"/>
      <c r="I170" s="249">
        <f>ROUND(E170*H170,2)</f>
        <v>0</v>
      </c>
      <c r="J170" s="248"/>
      <c r="K170" s="249">
        <f>ROUND(E170*J170,2)</f>
        <v>0</v>
      </c>
      <c r="L170" s="249">
        <v>15</v>
      </c>
      <c r="M170" s="249">
        <f>G170*(1+L170/100)</f>
        <v>0</v>
      </c>
      <c r="N170" s="249">
        <v>1.3999999999999999E-4</v>
      </c>
      <c r="O170" s="249">
        <f>ROUND(E170*N170,2)</f>
        <v>0</v>
      </c>
      <c r="P170" s="249">
        <v>0</v>
      </c>
      <c r="Q170" s="249">
        <f>ROUND(E170*P170,2)</f>
        <v>0</v>
      </c>
      <c r="R170" s="249"/>
      <c r="S170" s="249" t="s">
        <v>167</v>
      </c>
      <c r="T170" s="250" t="s">
        <v>168</v>
      </c>
      <c r="U170" s="224">
        <v>0</v>
      </c>
      <c r="V170" s="224">
        <f>ROUND(E170*U170,2)</f>
        <v>0</v>
      </c>
      <c r="W170" s="224"/>
      <c r="X170" s="224" t="s">
        <v>278</v>
      </c>
      <c r="Y170" s="215"/>
      <c r="Z170" s="215"/>
      <c r="AA170" s="215"/>
      <c r="AB170" s="215"/>
      <c r="AC170" s="215"/>
      <c r="AD170" s="215"/>
      <c r="AE170" s="215"/>
      <c r="AF170" s="215"/>
      <c r="AG170" s="215" t="s">
        <v>404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5">
      <c r="A171" s="244">
        <v>96</v>
      </c>
      <c r="B171" s="245" t="s">
        <v>418</v>
      </c>
      <c r="C171" s="257" t="s">
        <v>419</v>
      </c>
      <c r="D171" s="246" t="s">
        <v>0</v>
      </c>
      <c r="E171" s="247">
        <v>8.4895999999999994</v>
      </c>
      <c r="F171" s="248"/>
      <c r="G171" s="249">
        <f>ROUND(E171*F171,2)</f>
        <v>0</v>
      </c>
      <c r="H171" s="248"/>
      <c r="I171" s="249">
        <f>ROUND(E171*H171,2)</f>
        <v>0</v>
      </c>
      <c r="J171" s="248"/>
      <c r="K171" s="249">
        <f>ROUND(E171*J171,2)</f>
        <v>0</v>
      </c>
      <c r="L171" s="249">
        <v>15</v>
      </c>
      <c r="M171" s="249">
        <f>G171*(1+L171/100)</f>
        <v>0</v>
      </c>
      <c r="N171" s="249">
        <v>0</v>
      </c>
      <c r="O171" s="249">
        <f>ROUND(E171*N171,2)</f>
        <v>0</v>
      </c>
      <c r="P171" s="249">
        <v>0</v>
      </c>
      <c r="Q171" s="249">
        <f>ROUND(E171*P171,2)</f>
        <v>0</v>
      </c>
      <c r="R171" s="249"/>
      <c r="S171" s="249" t="s">
        <v>167</v>
      </c>
      <c r="T171" s="250" t="s">
        <v>168</v>
      </c>
      <c r="U171" s="224">
        <v>0</v>
      </c>
      <c r="V171" s="224">
        <f>ROUND(E171*U171,2)</f>
        <v>0</v>
      </c>
      <c r="W171" s="224"/>
      <c r="X171" s="224" t="s">
        <v>169</v>
      </c>
      <c r="Y171" s="215"/>
      <c r="Z171" s="215"/>
      <c r="AA171" s="215"/>
      <c r="AB171" s="215"/>
      <c r="AC171" s="215"/>
      <c r="AD171" s="215"/>
      <c r="AE171" s="215"/>
      <c r="AF171" s="215"/>
      <c r="AG171" s="215" t="s">
        <v>238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x14ac:dyDescent="0.25">
      <c r="A172" s="228" t="s">
        <v>162</v>
      </c>
      <c r="B172" s="229" t="s">
        <v>115</v>
      </c>
      <c r="C172" s="252" t="s">
        <v>116</v>
      </c>
      <c r="D172" s="230"/>
      <c r="E172" s="231"/>
      <c r="F172" s="232"/>
      <c r="G172" s="232">
        <f>SUMIF(AG173:AG184,"&lt;&gt;NOR",G173:G184)</f>
        <v>0</v>
      </c>
      <c r="H172" s="232"/>
      <c r="I172" s="232">
        <f>SUM(I173:I184)</f>
        <v>0</v>
      </c>
      <c r="J172" s="232"/>
      <c r="K172" s="232">
        <f>SUM(K173:K184)</f>
        <v>0</v>
      </c>
      <c r="L172" s="232"/>
      <c r="M172" s="232">
        <f>SUM(M173:M184)</f>
        <v>0</v>
      </c>
      <c r="N172" s="232"/>
      <c r="O172" s="232">
        <f>SUM(O173:O184)</f>
        <v>0.01</v>
      </c>
      <c r="P172" s="232"/>
      <c r="Q172" s="232">
        <f>SUM(Q173:Q184)</f>
        <v>0</v>
      </c>
      <c r="R172" s="232"/>
      <c r="S172" s="232"/>
      <c r="T172" s="233"/>
      <c r="U172" s="227"/>
      <c r="V172" s="227">
        <f>SUM(V173:V184)</f>
        <v>3.85</v>
      </c>
      <c r="W172" s="227"/>
      <c r="X172" s="227"/>
      <c r="AG172" t="s">
        <v>163</v>
      </c>
    </row>
    <row r="173" spans="1:60" outlineLevel="1" x14ac:dyDescent="0.25">
      <c r="A173" s="234">
        <v>97</v>
      </c>
      <c r="B173" s="235" t="s">
        <v>420</v>
      </c>
      <c r="C173" s="253" t="s">
        <v>421</v>
      </c>
      <c r="D173" s="236" t="s">
        <v>166</v>
      </c>
      <c r="E173" s="237">
        <v>2.5</v>
      </c>
      <c r="F173" s="238"/>
      <c r="G173" s="239">
        <f>ROUND(E173*F173,2)</f>
        <v>0</v>
      </c>
      <c r="H173" s="238"/>
      <c r="I173" s="239">
        <f>ROUND(E173*H173,2)</f>
        <v>0</v>
      </c>
      <c r="J173" s="238"/>
      <c r="K173" s="239">
        <f>ROUND(E173*J173,2)</f>
        <v>0</v>
      </c>
      <c r="L173" s="239">
        <v>15</v>
      </c>
      <c r="M173" s="239">
        <f>G173*(1+L173/100)</f>
        <v>0</v>
      </c>
      <c r="N173" s="239">
        <v>2.1000000000000001E-4</v>
      </c>
      <c r="O173" s="239">
        <f>ROUND(E173*N173,2)</f>
        <v>0</v>
      </c>
      <c r="P173" s="239">
        <v>0</v>
      </c>
      <c r="Q173" s="239">
        <f>ROUND(E173*P173,2)</f>
        <v>0</v>
      </c>
      <c r="R173" s="239"/>
      <c r="S173" s="239" t="s">
        <v>167</v>
      </c>
      <c r="T173" s="240" t="s">
        <v>168</v>
      </c>
      <c r="U173" s="224">
        <v>0.05</v>
      </c>
      <c r="V173" s="224">
        <f>ROUND(E173*U173,2)</f>
        <v>0.13</v>
      </c>
      <c r="W173" s="224"/>
      <c r="X173" s="224" t="s">
        <v>169</v>
      </c>
      <c r="Y173" s="215"/>
      <c r="Z173" s="215"/>
      <c r="AA173" s="215"/>
      <c r="AB173" s="215"/>
      <c r="AC173" s="215"/>
      <c r="AD173" s="215"/>
      <c r="AE173" s="215"/>
      <c r="AF173" s="215"/>
      <c r="AG173" s="215" t="s">
        <v>238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 x14ac:dyDescent="0.25">
      <c r="A174" s="222"/>
      <c r="B174" s="223"/>
      <c r="C174" s="256" t="s">
        <v>232</v>
      </c>
      <c r="D174" s="225"/>
      <c r="E174" s="226">
        <v>2.5</v>
      </c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15"/>
      <c r="Z174" s="215"/>
      <c r="AA174" s="215"/>
      <c r="AB174" s="215"/>
      <c r="AC174" s="215"/>
      <c r="AD174" s="215"/>
      <c r="AE174" s="215"/>
      <c r="AF174" s="215"/>
      <c r="AG174" s="215" t="s">
        <v>177</v>
      </c>
      <c r="AH174" s="215">
        <v>0</v>
      </c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 x14ac:dyDescent="0.25">
      <c r="A175" s="244">
        <v>98</v>
      </c>
      <c r="B175" s="245" t="s">
        <v>422</v>
      </c>
      <c r="C175" s="257" t="s">
        <v>423</v>
      </c>
      <c r="D175" s="246" t="s">
        <v>166</v>
      </c>
      <c r="E175" s="247">
        <v>2.5</v>
      </c>
      <c r="F175" s="248"/>
      <c r="G175" s="249">
        <f>ROUND(E175*F175,2)</f>
        <v>0</v>
      </c>
      <c r="H175" s="248"/>
      <c r="I175" s="249">
        <f>ROUND(E175*H175,2)</f>
        <v>0</v>
      </c>
      <c r="J175" s="248"/>
      <c r="K175" s="249">
        <f>ROUND(E175*J175,2)</f>
        <v>0</v>
      </c>
      <c r="L175" s="249">
        <v>15</v>
      </c>
      <c r="M175" s="249">
        <f>G175*(1+L175/100)</f>
        <v>0</v>
      </c>
      <c r="N175" s="249">
        <v>0</v>
      </c>
      <c r="O175" s="249">
        <f>ROUND(E175*N175,2)</f>
        <v>0</v>
      </c>
      <c r="P175" s="249">
        <v>0</v>
      </c>
      <c r="Q175" s="249">
        <f>ROUND(E175*P175,2)</f>
        <v>0</v>
      </c>
      <c r="R175" s="249"/>
      <c r="S175" s="249" t="s">
        <v>167</v>
      </c>
      <c r="T175" s="250" t="s">
        <v>168</v>
      </c>
      <c r="U175" s="224">
        <v>0.1</v>
      </c>
      <c r="V175" s="224">
        <f>ROUND(E175*U175,2)</f>
        <v>0.25</v>
      </c>
      <c r="W175" s="224"/>
      <c r="X175" s="224" t="s">
        <v>169</v>
      </c>
      <c r="Y175" s="215"/>
      <c r="Z175" s="215"/>
      <c r="AA175" s="215"/>
      <c r="AB175" s="215"/>
      <c r="AC175" s="215"/>
      <c r="AD175" s="215"/>
      <c r="AE175" s="215"/>
      <c r="AF175" s="215"/>
      <c r="AG175" s="215" t="s">
        <v>238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5">
      <c r="A176" s="244">
        <v>99</v>
      </c>
      <c r="B176" s="245" t="s">
        <v>424</v>
      </c>
      <c r="C176" s="257" t="s">
        <v>425</v>
      </c>
      <c r="D176" s="246" t="s">
        <v>166</v>
      </c>
      <c r="E176" s="247">
        <v>2.5</v>
      </c>
      <c r="F176" s="248"/>
      <c r="G176" s="249">
        <f>ROUND(E176*F176,2)</f>
        <v>0</v>
      </c>
      <c r="H176" s="248"/>
      <c r="I176" s="249">
        <f>ROUND(E176*H176,2)</f>
        <v>0</v>
      </c>
      <c r="J176" s="248"/>
      <c r="K176" s="249">
        <f>ROUND(E176*J176,2)</f>
        <v>0</v>
      </c>
      <c r="L176" s="249">
        <v>15</v>
      </c>
      <c r="M176" s="249">
        <f>G176*(1+L176/100)</f>
        <v>0</v>
      </c>
      <c r="N176" s="249">
        <v>5.3499999999999997E-3</v>
      </c>
      <c r="O176" s="249">
        <f>ROUND(E176*N176,2)</f>
        <v>0.01</v>
      </c>
      <c r="P176" s="249">
        <v>0</v>
      </c>
      <c r="Q176" s="249">
        <f>ROUND(E176*P176,2)</f>
        <v>0</v>
      </c>
      <c r="R176" s="249"/>
      <c r="S176" s="249" t="s">
        <v>167</v>
      </c>
      <c r="T176" s="250" t="s">
        <v>168</v>
      </c>
      <c r="U176" s="224">
        <v>1.288</v>
      </c>
      <c r="V176" s="224">
        <f>ROUND(E176*U176,2)</f>
        <v>3.22</v>
      </c>
      <c r="W176" s="224"/>
      <c r="X176" s="224" t="s">
        <v>169</v>
      </c>
      <c r="Y176" s="215"/>
      <c r="Z176" s="215"/>
      <c r="AA176" s="215"/>
      <c r="AB176" s="215"/>
      <c r="AC176" s="215"/>
      <c r="AD176" s="215"/>
      <c r="AE176" s="215"/>
      <c r="AF176" s="215"/>
      <c r="AG176" s="215" t="s">
        <v>238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5">
      <c r="A177" s="244">
        <v>100</v>
      </c>
      <c r="B177" s="245" t="s">
        <v>426</v>
      </c>
      <c r="C177" s="257" t="s">
        <v>427</v>
      </c>
      <c r="D177" s="246" t="s">
        <v>166</v>
      </c>
      <c r="E177" s="247">
        <v>2.5</v>
      </c>
      <c r="F177" s="248"/>
      <c r="G177" s="249">
        <f>ROUND(E177*F177,2)</f>
        <v>0</v>
      </c>
      <c r="H177" s="248"/>
      <c r="I177" s="249">
        <f>ROUND(E177*H177,2)</f>
        <v>0</v>
      </c>
      <c r="J177" s="248"/>
      <c r="K177" s="249">
        <f>ROUND(E177*J177,2)</f>
        <v>0</v>
      </c>
      <c r="L177" s="249">
        <v>15</v>
      </c>
      <c r="M177" s="249">
        <f>G177*(1+L177/100)</f>
        <v>0</v>
      </c>
      <c r="N177" s="249">
        <v>8.9999999999999998E-4</v>
      </c>
      <c r="O177" s="249">
        <f>ROUND(E177*N177,2)</f>
        <v>0</v>
      </c>
      <c r="P177" s="249">
        <v>0</v>
      </c>
      <c r="Q177" s="249">
        <f>ROUND(E177*P177,2)</f>
        <v>0</v>
      </c>
      <c r="R177" s="249"/>
      <c r="S177" s="249" t="s">
        <v>167</v>
      </c>
      <c r="T177" s="250" t="s">
        <v>168</v>
      </c>
      <c r="U177" s="224">
        <v>0</v>
      </c>
      <c r="V177" s="224">
        <f>ROUND(E177*U177,2)</f>
        <v>0</v>
      </c>
      <c r="W177" s="224"/>
      <c r="X177" s="224" t="s">
        <v>169</v>
      </c>
      <c r="Y177" s="215"/>
      <c r="Z177" s="215"/>
      <c r="AA177" s="215"/>
      <c r="AB177" s="215"/>
      <c r="AC177" s="215"/>
      <c r="AD177" s="215"/>
      <c r="AE177" s="215"/>
      <c r="AF177" s="215"/>
      <c r="AG177" s="215" t="s">
        <v>238</v>
      </c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 x14ac:dyDescent="0.25">
      <c r="A178" s="244">
        <v>101</v>
      </c>
      <c r="B178" s="245" t="s">
        <v>428</v>
      </c>
      <c r="C178" s="257" t="s">
        <v>429</v>
      </c>
      <c r="D178" s="246" t="s">
        <v>193</v>
      </c>
      <c r="E178" s="247">
        <v>2.1</v>
      </c>
      <c r="F178" s="248"/>
      <c r="G178" s="249">
        <f>ROUND(E178*F178,2)</f>
        <v>0</v>
      </c>
      <c r="H178" s="248"/>
      <c r="I178" s="249">
        <f>ROUND(E178*H178,2)</f>
        <v>0</v>
      </c>
      <c r="J178" s="248"/>
      <c r="K178" s="249">
        <f>ROUND(E178*J178,2)</f>
        <v>0</v>
      </c>
      <c r="L178" s="249">
        <v>15</v>
      </c>
      <c r="M178" s="249">
        <f>G178*(1+L178/100)</f>
        <v>0</v>
      </c>
      <c r="N178" s="249">
        <v>0</v>
      </c>
      <c r="O178" s="249">
        <f>ROUND(E178*N178,2)</f>
        <v>0</v>
      </c>
      <c r="P178" s="249">
        <v>0</v>
      </c>
      <c r="Q178" s="249">
        <f>ROUND(E178*P178,2)</f>
        <v>0</v>
      </c>
      <c r="R178" s="249"/>
      <c r="S178" s="249" t="s">
        <v>167</v>
      </c>
      <c r="T178" s="250" t="s">
        <v>168</v>
      </c>
      <c r="U178" s="224">
        <v>0.12</v>
      </c>
      <c r="V178" s="224">
        <f>ROUND(E178*U178,2)</f>
        <v>0.25</v>
      </c>
      <c r="W178" s="224"/>
      <c r="X178" s="224" t="s">
        <v>169</v>
      </c>
      <c r="Y178" s="215"/>
      <c r="Z178" s="215"/>
      <c r="AA178" s="215"/>
      <c r="AB178" s="215"/>
      <c r="AC178" s="215"/>
      <c r="AD178" s="215"/>
      <c r="AE178" s="215"/>
      <c r="AF178" s="215"/>
      <c r="AG178" s="215" t="s">
        <v>238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5">
      <c r="A179" s="234">
        <v>102</v>
      </c>
      <c r="B179" s="235" t="s">
        <v>59</v>
      </c>
      <c r="C179" s="253" t="s">
        <v>430</v>
      </c>
      <c r="D179" s="236" t="s">
        <v>166</v>
      </c>
      <c r="E179" s="237">
        <v>2.75</v>
      </c>
      <c r="F179" s="238"/>
      <c r="G179" s="239">
        <f>ROUND(E179*F179,2)</f>
        <v>0</v>
      </c>
      <c r="H179" s="238"/>
      <c r="I179" s="239">
        <f>ROUND(E179*H179,2)</f>
        <v>0</v>
      </c>
      <c r="J179" s="238"/>
      <c r="K179" s="239">
        <f>ROUND(E179*J179,2)</f>
        <v>0</v>
      </c>
      <c r="L179" s="239">
        <v>15</v>
      </c>
      <c r="M179" s="239">
        <f>G179*(1+L179/100)</f>
        <v>0</v>
      </c>
      <c r="N179" s="239">
        <v>0</v>
      </c>
      <c r="O179" s="239">
        <f>ROUND(E179*N179,2)</f>
        <v>0</v>
      </c>
      <c r="P179" s="239">
        <v>0</v>
      </c>
      <c r="Q179" s="239">
        <f>ROUND(E179*P179,2)</f>
        <v>0</v>
      </c>
      <c r="R179" s="239"/>
      <c r="S179" s="239" t="s">
        <v>167</v>
      </c>
      <c r="T179" s="240" t="s">
        <v>168</v>
      </c>
      <c r="U179" s="224">
        <v>0</v>
      </c>
      <c r="V179" s="224">
        <f>ROUND(E179*U179,2)</f>
        <v>0</v>
      </c>
      <c r="W179" s="224"/>
      <c r="X179" s="224" t="s">
        <v>278</v>
      </c>
      <c r="Y179" s="215"/>
      <c r="Z179" s="215"/>
      <c r="AA179" s="215"/>
      <c r="AB179" s="215"/>
      <c r="AC179" s="215"/>
      <c r="AD179" s="215"/>
      <c r="AE179" s="215"/>
      <c r="AF179" s="215"/>
      <c r="AG179" s="215" t="s">
        <v>404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5">
      <c r="A180" s="222"/>
      <c r="B180" s="223"/>
      <c r="C180" s="254" t="s">
        <v>431</v>
      </c>
      <c r="D180" s="241"/>
      <c r="E180" s="241"/>
      <c r="F180" s="241"/>
      <c r="G180" s="241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15"/>
      <c r="Z180" s="215"/>
      <c r="AA180" s="215"/>
      <c r="AB180" s="215"/>
      <c r="AC180" s="215"/>
      <c r="AD180" s="215"/>
      <c r="AE180" s="215"/>
      <c r="AF180" s="215"/>
      <c r="AG180" s="215" t="s">
        <v>172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5">
      <c r="A181" s="222"/>
      <c r="B181" s="223"/>
      <c r="C181" s="255" t="s">
        <v>432</v>
      </c>
      <c r="D181" s="242"/>
      <c r="E181" s="242"/>
      <c r="F181" s="242"/>
      <c r="G181" s="242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15"/>
      <c r="Z181" s="215"/>
      <c r="AA181" s="215"/>
      <c r="AB181" s="215"/>
      <c r="AC181" s="215"/>
      <c r="AD181" s="215"/>
      <c r="AE181" s="215"/>
      <c r="AF181" s="215"/>
      <c r="AG181" s="215" t="s">
        <v>172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 x14ac:dyDescent="0.25">
      <c r="A182" s="222"/>
      <c r="B182" s="223"/>
      <c r="C182" s="256" t="s">
        <v>433</v>
      </c>
      <c r="D182" s="225"/>
      <c r="E182" s="226">
        <v>2.75</v>
      </c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15"/>
      <c r="Z182" s="215"/>
      <c r="AA182" s="215"/>
      <c r="AB182" s="215"/>
      <c r="AC182" s="215"/>
      <c r="AD182" s="215"/>
      <c r="AE182" s="215"/>
      <c r="AF182" s="215"/>
      <c r="AG182" s="215" t="s">
        <v>177</v>
      </c>
      <c r="AH182" s="215">
        <v>0</v>
      </c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 x14ac:dyDescent="0.25">
      <c r="A183" s="244">
        <v>103</v>
      </c>
      <c r="B183" s="245" t="s">
        <v>434</v>
      </c>
      <c r="C183" s="257" t="s">
        <v>435</v>
      </c>
      <c r="D183" s="246" t="s">
        <v>193</v>
      </c>
      <c r="E183" s="247">
        <v>2.5</v>
      </c>
      <c r="F183" s="248"/>
      <c r="G183" s="249">
        <f>ROUND(E183*F183,2)</f>
        <v>0</v>
      </c>
      <c r="H183" s="248"/>
      <c r="I183" s="249">
        <f>ROUND(E183*H183,2)</f>
        <v>0</v>
      </c>
      <c r="J183" s="248"/>
      <c r="K183" s="249">
        <f>ROUND(E183*J183,2)</f>
        <v>0</v>
      </c>
      <c r="L183" s="249">
        <v>15</v>
      </c>
      <c r="M183" s="249">
        <f>G183*(1+L183/100)</f>
        <v>0</v>
      </c>
      <c r="N183" s="249">
        <v>2.2000000000000001E-4</v>
      </c>
      <c r="O183" s="249">
        <f>ROUND(E183*N183,2)</f>
        <v>0</v>
      </c>
      <c r="P183" s="249">
        <v>0</v>
      </c>
      <c r="Q183" s="249">
        <f>ROUND(E183*P183,2)</f>
        <v>0</v>
      </c>
      <c r="R183" s="249"/>
      <c r="S183" s="249" t="s">
        <v>167</v>
      </c>
      <c r="T183" s="250" t="s">
        <v>168</v>
      </c>
      <c r="U183" s="224">
        <v>0</v>
      </c>
      <c r="V183" s="224">
        <f>ROUND(E183*U183,2)</f>
        <v>0</v>
      </c>
      <c r="W183" s="224"/>
      <c r="X183" s="224" t="s">
        <v>278</v>
      </c>
      <c r="Y183" s="215"/>
      <c r="Z183" s="215"/>
      <c r="AA183" s="215"/>
      <c r="AB183" s="215"/>
      <c r="AC183" s="215"/>
      <c r="AD183" s="215"/>
      <c r="AE183" s="215"/>
      <c r="AF183" s="215"/>
      <c r="AG183" s="215" t="s">
        <v>404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 x14ac:dyDescent="0.25">
      <c r="A184" s="244">
        <v>104</v>
      </c>
      <c r="B184" s="245" t="s">
        <v>436</v>
      </c>
      <c r="C184" s="257" t="s">
        <v>437</v>
      </c>
      <c r="D184" s="246" t="s">
        <v>0</v>
      </c>
      <c r="E184" s="247">
        <v>38.090899999999998</v>
      </c>
      <c r="F184" s="248"/>
      <c r="G184" s="249">
        <f>ROUND(E184*F184,2)</f>
        <v>0</v>
      </c>
      <c r="H184" s="248"/>
      <c r="I184" s="249">
        <f>ROUND(E184*H184,2)</f>
        <v>0</v>
      </c>
      <c r="J184" s="248"/>
      <c r="K184" s="249">
        <f>ROUND(E184*J184,2)</f>
        <v>0</v>
      </c>
      <c r="L184" s="249">
        <v>15</v>
      </c>
      <c r="M184" s="249">
        <f>G184*(1+L184/100)</f>
        <v>0</v>
      </c>
      <c r="N184" s="249">
        <v>0</v>
      </c>
      <c r="O184" s="249">
        <f>ROUND(E184*N184,2)</f>
        <v>0</v>
      </c>
      <c r="P184" s="249">
        <v>0</v>
      </c>
      <c r="Q184" s="249">
        <f>ROUND(E184*P184,2)</f>
        <v>0</v>
      </c>
      <c r="R184" s="249"/>
      <c r="S184" s="249" t="s">
        <v>167</v>
      </c>
      <c r="T184" s="250" t="s">
        <v>168</v>
      </c>
      <c r="U184" s="224">
        <v>0</v>
      </c>
      <c r="V184" s="224">
        <f>ROUND(E184*U184,2)</f>
        <v>0</v>
      </c>
      <c r="W184" s="224"/>
      <c r="X184" s="224" t="s">
        <v>169</v>
      </c>
      <c r="Y184" s="215"/>
      <c r="Z184" s="215"/>
      <c r="AA184" s="215"/>
      <c r="AB184" s="215"/>
      <c r="AC184" s="215"/>
      <c r="AD184" s="215"/>
      <c r="AE184" s="215"/>
      <c r="AF184" s="215"/>
      <c r="AG184" s="215" t="s">
        <v>238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x14ac:dyDescent="0.25">
      <c r="A185" s="228" t="s">
        <v>162</v>
      </c>
      <c r="B185" s="229" t="s">
        <v>117</v>
      </c>
      <c r="C185" s="252" t="s">
        <v>118</v>
      </c>
      <c r="D185" s="230"/>
      <c r="E185" s="231"/>
      <c r="F185" s="232"/>
      <c r="G185" s="232">
        <f>SUMIF(AG186:AG192,"&lt;&gt;NOR",G186:G192)</f>
        <v>0</v>
      </c>
      <c r="H185" s="232"/>
      <c r="I185" s="232">
        <f>SUM(I186:I192)</f>
        <v>0</v>
      </c>
      <c r="J185" s="232"/>
      <c r="K185" s="232">
        <f>SUM(K186:K192)</f>
        <v>0</v>
      </c>
      <c r="L185" s="232"/>
      <c r="M185" s="232">
        <f>SUM(M186:M192)</f>
        <v>0</v>
      </c>
      <c r="N185" s="232"/>
      <c r="O185" s="232">
        <f>SUM(O186:O192)</f>
        <v>0</v>
      </c>
      <c r="P185" s="232"/>
      <c r="Q185" s="232">
        <f>SUM(Q186:Q192)</f>
        <v>0</v>
      </c>
      <c r="R185" s="232"/>
      <c r="S185" s="232"/>
      <c r="T185" s="233"/>
      <c r="U185" s="227"/>
      <c r="V185" s="227">
        <f>SUM(V186:V192)</f>
        <v>3.3099999999999996</v>
      </c>
      <c r="W185" s="227"/>
      <c r="X185" s="227"/>
      <c r="AG185" t="s">
        <v>163</v>
      </c>
    </row>
    <row r="186" spans="1:60" outlineLevel="1" x14ac:dyDescent="0.25">
      <c r="A186" s="234">
        <v>105</v>
      </c>
      <c r="B186" s="235" t="s">
        <v>438</v>
      </c>
      <c r="C186" s="253" t="s">
        <v>439</v>
      </c>
      <c r="D186" s="236" t="s">
        <v>166</v>
      </c>
      <c r="E186" s="237">
        <v>5.952</v>
      </c>
      <c r="F186" s="238"/>
      <c r="G186" s="239">
        <f>ROUND(E186*F186,2)</f>
        <v>0</v>
      </c>
      <c r="H186" s="238"/>
      <c r="I186" s="239">
        <f>ROUND(E186*H186,2)</f>
        <v>0</v>
      </c>
      <c r="J186" s="238"/>
      <c r="K186" s="239">
        <f>ROUND(E186*J186,2)</f>
        <v>0</v>
      </c>
      <c r="L186" s="239">
        <v>15</v>
      </c>
      <c r="M186" s="239">
        <f>G186*(1+L186/100)</f>
        <v>0</v>
      </c>
      <c r="N186" s="239">
        <v>3.6999999999999999E-4</v>
      </c>
      <c r="O186" s="239">
        <f>ROUND(E186*N186,2)</f>
        <v>0</v>
      </c>
      <c r="P186" s="239">
        <v>0</v>
      </c>
      <c r="Q186" s="239">
        <f>ROUND(E186*P186,2)</f>
        <v>0</v>
      </c>
      <c r="R186" s="239"/>
      <c r="S186" s="239" t="s">
        <v>167</v>
      </c>
      <c r="T186" s="240" t="s">
        <v>168</v>
      </c>
      <c r="U186" s="224">
        <v>0.13900000000000001</v>
      </c>
      <c r="V186" s="224">
        <f>ROUND(E186*U186,2)</f>
        <v>0.83</v>
      </c>
      <c r="W186" s="224"/>
      <c r="X186" s="224" t="s">
        <v>169</v>
      </c>
      <c r="Y186" s="215"/>
      <c r="Z186" s="215"/>
      <c r="AA186" s="215"/>
      <c r="AB186" s="215"/>
      <c r="AC186" s="215"/>
      <c r="AD186" s="215"/>
      <c r="AE186" s="215"/>
      <c r="AF186" s="215"/>
      <c r="AG186" s="215" t="s">
        <v>170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5">
      <c r="A187" s="222"/>
      <c r="B187" s="223"/>
      <c r="C187" s="256" t="s">
        <v>440</v>
      </c>
      <c r="D187" s="225"/>
      <c r="E187" s="226">
        <v>5.95</v>
      </c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15"/>
      <c r="Z187" s="215"/>
      <c r="AA187" s="215"/>
      <c r="AB187" s="215"/>
      <c r="AC187" s="215"/>
      <c r="AD187" s="215"/>
      <c r="AE187" s="215"/>
      <c r="AF187" s="215"/>
      <c r="AG187" s="215" t="s">
        <v>177</v>
      </c>
      <c r="AH187" s="215">
        <v>0</v>
      </c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5">
      <c r="A188" s="234">
        <v>106</v>
      </c>
      <c r="B188" s="235" t="s">
        <v>441</v>
      </c>
      <c r="C188" s="253" t="s">
        <v>442</v>
      </c>
      <c r="D188" s="236" t="s">
        <v>166</v>
      </c>
      <c r="E188" s="237">
        <v>6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15</v>
      </c>
      <c r="M188" s="239">
        <f>G188*(1+L188/100)</f>
        <v>0</v>
      </c>
      <c r="N188" s="239">
        <v>2.4000000000000001E-4</v>
      </c>
      <c r="O188" s="239">
        <f>ROUND(E188*N188,2)</f>
        <v>0</v>
      </c>
      <c r="P188" s="239">
        <v>0</v>
      </c>
      <c r="Q188" s="239">
        <f>ROUND(E188*P188,2)</f>
        <v>0</v>
      </c>
      <c r="R188" s="239"/>
      <c r="S188" s="239" t="s">
        <v>167</v>
      </c>
      <c r="T188" s="240" t="s">
        <v>168</v>
      </c>
      <c r="U188" s="224">
        <v>0.28999999999999998</v>
      </c>
      <c r="V188" s="224">
        <f>ROUND(E188*U188,2)</f>
        <v>1.74</v>
      </c>
      <c r="W188" s="224"/>
      <c r="X188" s="224" t="s">
        <v>169</v>
      </c>
      <c r="Y188" s="215"/>
      <c r="Z188" s="215"/>
      <c r="AA188" s="215"/>
      <c r="AB188" s="215"/>
      <c r="AC188" s="215"/>
      <c r="AD188" s="215"/>
      <c r="AE188" s="215"/>
      <c r="AF188" s="215"/>
      <c r="AG188" s="215" t="s">
        <v>170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 x14ac:dyDescent="0.25">
      <c r="A189" s="222"/>
      <c r="B189" s="223"/>
      <c r="C189" s="254" t="s">
        <v>443</v>
      </c>
      <c r="D189" s="241"/>
      <c r="E189" s="241"/>
      <c r="F189" s="241"/>
      <c r="G189" s="241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15"/>
      <c r="Z189" s="215"/>
      <c r="AA189" s="215"/>
      <c r="AB189" s="215"/>
      <c r="AC189" s="215"/>
      <c r="AD189" s="215"/>
      <c r="AE189" s="215"/>
      <c r="AF189" s="215"/>
      <c r="AG189" s="215" t="s">
        <v>172</v>
      </c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 x14ac:dyDescent="0.25">
      <c r="A190" s="222"/>
      <c r="B190" s="223"/>
      <c r="C190" s="256" t="s">
        <v>444</v>
      </c>
      <c r="D190" s="225"/>
      <c r="E190" s="226">
        <v>6</v>
      </c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15"/>
      <c r="Z190" s="215"/>
      <c r="AA190" s="215"/>
      <c r="AB190" s="215"/>
      <c r="AC190" s="215"/>
      <c r="AD190" s="215"/>
      <c r="AE190" s="215"/>
      <c r="AF190" s="215"/>
      <c r="AG190" s="215" t="s">
        <v>177</v>
      </c>
      <c r="AH190" s="215">
        <v>0</v>
      </c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 x14ac:dyDescent="0.25">
      <c r="A191" s="234">
        <v>107</v>
      </c>
      <c r="B191" s="235" t="s">
        <v>445</v>
      </c>
      <c r="C191" s="253" t="s">
        <v>446</v>
      </c>
      <c r="D191" s="236" t="s">
        <v>166</v>
      </c>
      <c r="E191" s="237">
        <v>2</v>
      </c>
      <c r="F191" s="238"/>
      <c r="G191" s="239">
        <f>ROUND(E191*F191,2)</f>
        <v>0</v>
      </c>
      <c r="H191" s="238"/>
      <c r="I191" s="239">
        <f>ROUND(E191*H191,2)</f>
        <v>0</v>
      </c>
      <c r="J191" s="238"/>
      <c r="K191" s="239">
        <f>ROUND(E191*J191,2)</f>
        <v>0</v>
      </c>
      <c r="L191" s="239">
        <v>15</v>
      </c>
      <c r="M191" s="239">
        <f>G191*(1+L191/100)</f>
        <v>0</v>
      </c>
      <c r="N191" s="239">
        <v>2.5999999999999998E-4</v>
      </c>
      <c r="O191" s="239">
        <f>ROUND(E191*N191,2)</f>
        <v>0</v>
      </c>
      <c r="P191" s="239">
        <v>0</v>
      </c>
      <c r="Q191" s="239">
        <f>ROUND(E191*P191,2)</f>
        <v>0</v>
      </c>
      <c r="R191" s="239"/>
      <c r="S191" s="239" t="s">
        <v>167</v>
      </c>
      <c r="T191" s="240" t="s">
        <v>168</v>
      </c>
      <c r="U191" s="224">
        <v>0.37</v>
      </c>
      <c r="V191" s="224">
        <f>ROUND(E191*U191,2)</f>
        <v>0.74</v>
      </c>
      <c r="W191" s="224"/>
      <c r="X191" s="224" t="s">
        <v>169</v>
      </c>
      <c r="Y191" s="215"/>
      <c r="Z191" s="215"/>
      <c r="AA191" s="215"/>
      <c r="AB191" s="215"/>
      <c r="AC191" s="215"/>
      <c r="AD191" s="215"/>
      <c r="AE191" s="215"/>
      <c r="AF191" s="215"/>
      <c r="AG191" s="215" t="s">
        <v>170</v>
      </c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 x14ac:dyDescent="0.25">
      <c r="A192" s="222"/>
      <c r="B192" s="223"/>
      <c r="C192" s="256" t="s">
        <v>447</v>
      </c>
      <c r="D192" s="225"/>
      <c r="E192" s="226">
        <v>2</v>
      </c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15"/>
      <c r="Z192" s="215"/>
      <c r="AA192" s="215"/>
      <c r="AB192" s="215"/>
      <c r="AC192" s="215"/>
      <c r="AD192" s="215"/>
      <c r="AE192" s="215"/>
      <c r="AF192" s="215"/>
      <c r="AG192" s="215" t="s">
        <v>177</v>
      </c>
      <c r="AH192" s="215">
        <v>0</v>
      </c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x14ac:dyDescent="0.25">
      <c r="A193" s="228" t="s">
        <v>162</v>
      </c>
      <c r="B193" s="229" t="s">
        <v>119</v>
      </c>
      <c r="C193" s="252" t="s">
        <v>120</v>
      </c>
      <c r="D193" s="230"/>
      <c r="E193" s="231"/>
      <c r="F193" s="232"/>
      <c r="G193" s="232">
        <f>SUMIF(AG194:AG216,"&lt;&gt;NOR",G194:G216)</f>
        <v>0</v>
      </c>
      <c r="H193" s="232"/>
      <c r="I193" s="232">
        <f>SUM(I194:I216)</f>
        <v>0</v>
      </c>
      <c r="J193" s="232"/>
      <c r="K193" s="232">
        <f>SUM(K194:K216)</f>
        <v>0</v>
      </c>
      <c r="L193" s="232"/>
      <c r="M193" s="232">
        <f>SUM(M194:M216)</f>
        <v>0</v>
      </c>
      <c r="N193" s="232"/>
      <c r="O193" s="232">
        <f>SUM(O194:O216)</f>
        <v>0.04</v>
      </c>
      <c r="P193" s="232"/>
      <c r="Q193" s="232">
        <f>SUM(Q194:Q216)</f>
        <v>0</v>
      </c>
      <c r="R193" s="232"/>
      <c r="S193" s="232"/>
      <c r="T193" s="233"/>
      <c r="U193" s="227"/>
      <c r="V193" s="227">
        <f>SUM(V194:V216)</f>
        <v>31.38</v>
      </c>
      <c r="W193" s="227"/>
      <c r="X193" s="227"/>
      <c r="AG193" t="s">
        <v>163</v>
      </c>
    </row>
    <row r="194" spans="1:60" outlineLevel="1" x14ac:dyDescent="0.25">
      <c r="A194" s="234">
        <v>108</v>
      </c>
      <c r="B194" s="235" t="s">
        <v>448</v>
      </c>
      <c r="C194" s="253" t="s">
        <v>449</v>
      </c>
      <c r="D194" s="236" t="s">
        <v>166</v>
      </c>
      <c r="E194" s="237">
        <v>182.02</v>
      </c>
      <c r="F194" s="238"/>
      <c r="G194" s="239">
        <f>ROUND(E194*F194,2)</f>
        <v>0</v>
      </c>
      <c r="H194" s="238"/>
      <c r="I194" s="239">
        <f>ROUND(E194*H194,2)</f>
        <v>0</v>
      </c>
      <c r="J194" s="238"/>
      <c r="K194" s="239">
        <f>ROUND(E194*J194,2)</f>
        <v>0</v>
      </c>
      <c r="L194" s="239">
        <v>15</v>
      </c>
      <c r="M194" s="239">
        <f>G194*(1+L194/100)</f>
        <v>0</v>
      </c>
      <c r="N194" s="239">
        <v>0</v>
      </c>
      <c r="O194" s="239">
        <f>ROUND(E194*N194,2)</f>
        <v>0</v>
      </c>
      <c r="P194" s="239">
        <v>0</v>
      </c>
      <c r="Q194" s="239">
        <f>ROUND(E194*P194,2)</f>
        <v>0</v>
      </c>
      <c r="R194" s="239"/>
      <c r="S194" s="239" t="s">
        <v>167</v>
      </c>
      <c r="T194" s="240" t="s">
        <v>168</v>
      </c>
      <c r="U194" s="224">
        <v>0.04</v>
      </c>
      <c r="V194" s="224">
        <f>ROUND(E194*U194,2)</f>
        <v>7.28</v>
      </c>
      <c r="W194" s="224"/>
      <c r="X194" s="224" t="s">
        <v>169</v>
      </c>
      <c r="Y194" s="215"/>
      <c r="Z194" s="215"/>
      <c r="AA194" s="215"/>
      <c r="AB194" s="215"/>
      <c r="AC194" s="215"/>
      <c r="AD194" s="215"/>
      <c r="AE194" s="215"/>
      <c r="AF194" s="215"/>
      <c r="AG194" s="215" t="s">
        <v>170</v>
      </c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1" x14ac:dyDescent="0.25">
      <c r="A195" s="222"/>
      <c r="B195" s="223"/>
      <c r="C195" s="256" t="s">
        <v>450</v>
      </c>
      <c r="D195" s="225"/>
      <c r="E195" s="226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15"/>
      <c r="Z195" s="215"/>
      <c r="AA195" s="215"/>
      <c r="AB195" s="215"/>
      <c r="AC195" s="215"/>
      <c r="AD195" s="215"/>
      <c r="AE195" s="215"/>
      <c r="AF195" s="215"/>
      <c r="AG195" s="215" t="s">
        <v>177</v>
      </c>
      <c r="AH195" s="215">
        <v>0</v>
      </c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 x14ac:dyDescent="0.25">
      <c r="A196" s="222"/>
      <c r="B196" s="223"/>
      <c r="C196" s="256" t="s">
        <v>186</v>
      </c>
      <c r="D196" s="225"/>
      <c r="E196" s="226">
        <v>2.98</v>
      </c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15"/>
      <c r="Z196" s="215"/>
      <c r="AA196" s="215"/>
      <c r="AB196" s="215"/>
      <c r="AC196" s="215"/>
      <c r="AD196" s="215"/>
      <c r="AE196" s="215"/>
      <c r="AF196" s="215"/>
      <c r="AG196" s="215" t="s">
        <v>177</v>
      </c>
      <c r="AH196" s="215">
        <v>0</v>
      </c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 x14ac:dyDescent="0.25">
      <c r="A197" s="222"/>
      <c r="B197" s="223"/>
      <c r="C197" s="256" t="s">
        <v>187</v>
      </c>
      <c r="D197" s="225"/>
      <c r="E197" s="226">
        <v>7.65</v>
      </c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15"/>
      <c r="Z197" s="215"/>
      <c r="AA197" s="215"/>
      <c r="AB197" s="215"/>
      <c r="AC197" s="215"/>
      <c r="AD197" s="215"/>
      <c r="AE197" s="215"/>
      <c r="AF197" s="215"/>
      <c r="AG197" s="215" t="s">
        <v>177</v>
      </c>
      <c r="AH197" s="215">
        <v>0</v>
      </c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1" x14ac:dyDescent="0.25">
      <c r="A198" s="222"/>
      <c r="B198" s="223"/>
      <c r="C198" s="256" t="s">
        <v>188</v>
      </c>
      <c r="D198" s="225"/>
      <c r="E198" s="226">
        <v>21.06</v>
      </c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15"/>
      <c r="Z198" s="215"/>
      <c r="AA198" s="215"/>
      <c r="AB198" s="215"/>
      <c r="AC198" s="215"/>
      <c r="AD198" s="215"/>
      <c r="AE198" s="215"/>
      <c r="AF198" s="215"/>
      <c r="AG198" s="215" t="s">
        <v>177</v>
      </c>
      <c r="AH198" s="215">
        <v>0</v>
      </c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1" x14ac:dyDescent="0.25">
      <c r="A199" s="222"/>
      <c r="B199" s="223"/>
      <c r="C199" s="256" t="s">
        <v>189</v>
      </c>
      <c r="D199" s="225"/>
      <c r="E199" s="226">
        <v>7.69</v>
      </c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15"/>
      <c r="Z199" s="215"/>
      <c r="AA199" s="215"/>
      <c r="AB199" s="215"/>
      <c r="AC199" s="215"/>
      <c r="AD199" s="215"/>
      <c r="AE199" s="215"/>
      <c r="AF199" s="215"/>
      <c r="AG199" s="215" t="s">
        <v>177</v>
      </c>
      <c r="AH199" s="215">
        <v>0</v>
      </c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 x14ac:dyDescent="0.25">
      <c r="A200" s="222"/>
      <c r="B200" s="223"/>
      <c r="C200" s="256" t="s">
        <v>190</v>
      </c>
      <c r="D200" s="225"/>
      <c r="E200" s="226">
        <v>4.32</v>
      </c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15"/>
      <c r="Z200" s="215"/>
      <c r="AA200" s="215"/>
      <c r="AB200" s="215"/>
      <c r="AC200" s="215"/>
      <c r="AD200" s="215"/>
      <c r="AE200" s="215"/>
      <c r="AF200" s="215"/>
      <c r="AG200" s="215" t="s">
        <v>177</v>
      </c>
      <c r="AH200" s="215">
        <v>0</v>
      </c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 x14ac:dyDescent="0.25">
      <c r="A201" s="222"/>
      <c r="B201" s="223"/>
      <c r="C201" s="256" t="s">
        <v>451</v>
      </c>
      <c r="D201" s="225"/>
      <c r="E201" s="226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15"/>
      <c r="Z201" s="215"/>
      <c r="AA201" s="215"/>
      <c r="AB201" s="215"/>
      <c r="AC201" s="215"/>
      <c r="AD201" s="215"/>
      <c r="AE201" s="215"/>
      <c r="AF201" s="215"/>
      <c r="AG201" s="215" t="s">
        <v>177</v>
      </c>
      <c r="AH201" s="215">
        <v>0</v>
      </c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 x14ac:dyDescent="0.25">
      <c r="A202" s="222"/>
      <c r="B202" s="223"/>
      <c r="C202" s="256" t="s">
        <v>452</v>
      </c>
      <c r="D202" s="225"/>
      <c r="E202" s="226">
        <v>18.48</v>
      </c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15"/>
      <c r="Z202" s="215"/>
      <c r="AA202" s="215"/>
      <c r="AB202" s="215"/>
      <c r="AC202" s="215"/>
      <c r="AD202" s="215"/>
      <c r="AE202" s="215"/>
      <c r="AF202" s="215"/>
      <c r="AG202" s="215" t="s">
        <v>177</v>
      </c>
      <c r="AH202" s="215">
        <v>0</v>
      </c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 x14ac:dyDescent="0.25">
      <c r="A203" s="222"/>
      <c r="B203" s="223"/>
      <c r="C203" s="256" t="s">
        <v>453</v>
      </c>
      <c r="D203" s="225"/>
      <c r="E203" s="226">
        <v>30.24</v>
      </c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15"/>
      <c r="Z203" s="215"/>
      <c r="AA203" s="215"/>
      <c r="AB203" s="215"/>
      <c r="AC203" s="215"/>
      <c r="AD203" s="215"/>
      <c r="AE203" s="215"/>
      <c r="AF203" s="215"/>
      <c r="AG203" s="215" t="s">
        <v>177</v>
      </c>
      <c r="AH203" s="215">
        <v>0</v>
      </c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 x14ac:dyDescent="0.25">
      <c r="A204" s="222"/>
      <c r="B204" s="223"/>
      <c r="C204" s="256" t="s">
        <v>454</v>
      </c>
      <c r="D204" s="225"/>
      <c r="E204" s="226">
        <v>52.08</v>
      </c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15"/>
      <c r="Z204" s="215"/>
      <c r="AA204" s="215"/>
      <c r="AB204" s="215"/>
      <c r="AC204" s="215"/>
      <c r="AD204" s="215"/>
      <c r="AE204" s="215"/>
      <c r="AF204" s="215"/>
      <c r="AG204" s="215" t="s">
        <v>177</v>
      </c>
      <c r="AH204" s="215">
        <v>0</v>
      </c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 x14ac:dyDescent="0.25">
      <c r="A205" s="222"/>
      <c r="B205" s="223"/>
      <c r="C205" s="256" t="s">
        <v>455</v>
      </c>
      <c r="D205" s="225"/>
      <c r="E205" s="226">
        <v>30.8</v>
      </c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15"/>
      <c r="Z205" s="215"/>
      <c r="AA205" s="215"/>
      <c r="AB205" s="215"/>
      <c r="AC205" s="215"/>
      <c r="AD205" s="215"/>
      <c r="AE205" s="215"/>
      <c r="AF205" s="215"/>
      <c r="AG205" s="215" t="s">
        <v>177</v>
      </c>
      <c r="AH205" s="215">
        <v>0</v>
      </c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 x14ac:dyDescent="0.25">
      <c r="A206" s="222"/>
      <c r="B206" s="223"/>
      <c r="C206" s="256" t="s">
        <v>204</v>
      </c>
      <c r="D206" s="225"/>
      <c r="E206" s="226">
        <v>6.72</v>
      </c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15"/>
      <c r="Z206" s="215"/>
      <c r="AA206" s="215"/>
      <c r="AB206" s="215"/>
      <c r="AC206" s="215"/>
      <c r="AD206" s="215"/>
      <c r="AE206" s="215"/>
      <c r="AF206" s="215"/>
      <c r="AG206" s="215" t="s">
        <v>177</v>
      </c>
      <c r="AH206" s="215">
        <v>0</v>
      </c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 x14ac:dyDescent="0.25">
      <c r="A207" s="244">
        <v>109</v>
      </c>
      <c r="B207" s="245" t="s">
        <v>456</v>
      </c>
      <c r="C207" s="257" t="s">
        <v>457</v>
      </c>
      <c r="D207" s="246" t="s">
        <v>166</v>
      </c>
      <c r="E207" s="247">
        <v>182.02</v>
      </c>
      <c r="F207" s="248"/>
      <c r="G207" s="249">
        <f>ROUND(E207*F207,2)</f>
        <v>0</v>
      </c>
      <c r="H207" s="248"/>
      <c r="I207" s="249">
        <f>ROUND(E207*H207,2)</f>
        <v>0</v>
      </c>
      <c r="J207" s="248"/>
      <c r="K207" s="249">
        <f>ROUND(E207*J207,2)</f>
        <v>0</v>
      </c>
      <c r="L207" s="249">
        <v>15</v>
      </c>
      <c r="M207" s="249">
        <f>G207*(1+L207/100)</f>
        <v>0</v>
      </c>
      <c r="N207" s="249">
        <v>6.9999999999999994E-5</v>
      </c>
      <c r="O207" s="249">
        <f>ROUND(E207*N207,2)</f>
        <v>0.01</v>
      </c>
      <c r="P207" s="249">
        <v>0</v>
      </c>
      <c r="Q207" s="249">
        <f>ROUND(E207*P207,2)</f>
        <v>0</v>
      </c>
      <c r="R207" s="249"/>
      <c r="S207" s="249" t="s">
        <v>167</v>
      </c>
      <c r="T207" s="250" t="s">
        <v>168</v>
      </c>
      <c r="U207" s="224">
        <v>0.03</v>
      </c>
      <c r="V207" s="224">
        <f>ROUND(E207*U207,2)</f>
        <v>5.46</v>
      </c>
      <c r="W207" s="224"/>
      <c r="X207" s="224" t="s">
        <v>169</v>
      </c>
      <c r="Y207" s="215"/>
      <c r="Z207" s="215"/>
      <c r="AA207" s="215"/>
      <c r="AB207" s="215"/>
      <c r="AC207" s="215"/>
      <c r="AD207" s="215"/>
      <c r="AE207" s="215"/>
      <c r="AF207" s="215"/>
      <c r="AG207" s="215" t="s">
        <v>238</v>
      </c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 x14ac:dyDescent="0.25">
      <c r="A208" s="234">
        <v>110</v>
      </c>
      <c r="B208" s="235" t="s">
        <v>458</v>
      </c>
      <c r="C208" s="253" t="s">
        <v>459</v>
      </c>
      <c r="D208" s="236" t="s">
        <v>166</v>
      </c>
      <c r="E208" s="237">
        <v>182.02</v>
      </c>
      <c r="F208" s="238"/>
      <c r="G208" s="239">
        <f>ROUND(E208*F208,2)</f>
        <v>0</v>
      </c>
      <c r="H208" s="238"/>
      <c r="I208" s="239">
        <f>ROUND(E208*H208,2)</f>
        <v>0</v>
      </c>
      <c r="J208" s="238"/>
      <c r="K208" s="239">
        <f>ROUND(E208*J208,2)</f>
        <v>0</v>
      </c>
      <c r="L208" s="239">
        <v>15</v>
      </c>
      <c r="M208" s="239">
        <f>G208*(1+L208/100)</f>
        <v>0</v>
      </c>
      <c r="N208" s="239">
        <v>1.3999999999999999E-4</v>
      </c>
      <c r="O208" s="239">
        <f>ROUND(E208*N208,2)</f>
        <v>0.03</v>
      </c>
      <c r="P208" s="239">
        <v>0</v>
      </c>
      <c r="Q208" s="239">
        <f>ROUND(E208*P208,2)</f>
        <v>0</v>
      </c>
      <c r="R208" s="239"/>
      <c r="S208" s="239" t="s">
        <v>167</v>
      </c>
      <c r="T208" s="240" t="s">
        <v>168</v>
      </c>
      <c r="U208" s="224">
        <v>0.1</v>
      </c>
      <c r="V208" s="224">
        <f>ROUND(E208*U208,2)</f>
        <v>18.2</v>
      </c>
      <c r="W208" s="224"/>
      <c r="X208" s="224" t="s">
        <v>169</v>
      </c>
      <c r="Y208" s="215"/>
      <c r="Z208" s="215"/>
      <c r="AA208" s="215"/>
      <c r="AB208" s="215"/>
      <c r="AC208" s="215"/>
      <c r="AD208" s="215"/>
      <c r="AE208" s="215"/>
      <c r="AF208" s="215"/>
      <c r="AG208" s="215" t="s">
        <v>238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 x14ac:dyDescent="0.25">
      <c r="A209" s="222"/>
      <c r="B209" s="223"/>
      <c r="C209" s="254" t="s">
        <v>460</v>
      </c>
      <c r="D209" s="241"/>
      <c r="E209" s="241"/>
      <c r="F209" s="241"/>
      <c r="G209" s="241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15"/>
      <c r="Z209" s="215"/>
      <c r="AA209" s="215"/>
      <c r="AB209" s="215"/>
      <c r="AC209" s="215"/>
      <c r="AD209" s="215"/>
      <c r="AE209" s="215"/>
      <c r="AF209" s="215"/>
      <c r="AG209" s="215" t="s">
        <v>172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1" x14ac:dyDescent="0.25">
      <c r="A210" s="222"/>
      <c r="B210" s="223"/>
      <c r="C210" s="255" t="s">
        <v>461</v>
      </c>
      <c r="D210" s="242"/>
      <c r="E210" s="242"/>
      <c r="F210" s="242"/>
      <c r="G210" s="242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15"/>
      <c r="Z210" s="215"/>
      <c r="AA210" s="215"/>
      <c r="AB210" s="215"/>
      <c r="AC210" s="215"/>
      <c r="AD210" s="215"/>
      <c r="AE210" s="215"/>
      <c r="AF210" s="215"/>
      <c r="AG210" s="215" t="s">
        <v>172</v>
      </c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1" x14ac:dyDescent="0.25">
      <c r="A211" s="234">
        <v>111</v>
      </c>
      <c r="B211" s="235" t="s">
        <v>462</v>
      </c>
      <c r="C211" s="253" t="s">
        <v>463</v>
      </c>
      <c r="D211" s="236" t="s">
        <v>166</v>
      </c>
      <c r="E211" s="237">
        <v>43.7</v>
      </c>
      <c r="F211" s="238"/>
      <c r="G211" s="239">
        <f>ROUND(E211*F211,2)</f>
        <v>0</v>
      </c>
      <c r="H211" s="238"/>
      <c r="I211" s="239">
        <f>ROUND(E211*H211,2)</f>
        <v>0</v>
      </c>
      <c r="J211" s="238"/>
      <c r="K211" s="239">
        <f>ROUND(E211*J211,2)</f>
        <v>0</v>
      </c>
      <c r="L211" s="239">
        <v>15</v>
      </c>
      <c r="M211" s="239">
        <f>G211*(1+L211/100)</f>
        <v>0</v>
      </c>
      <c r="N211" s="239">
        <v>0</v>
      </c>
      <c r="O211" s="239">
        <f>ROUND(E211*N211,2)</f>
        <v>0</v>
      </c>
      <c r="P211" s="239">
        <v>0</v>
      </c>
      <c r="Q211" s="239">
        <f>ROUND(E211*P211,2)</f>
        <v>0</v>
      </c>
      <c r="R211" s="239"/>
      <c r="S211" s="239" t="s">
        <v>167</v>
      </c>
      <c r="T211" s="240" t="s">
        <v>168</v>
      </c>
      <c r="U211" s="224">
        <v>0.01</v>
      </c>
      <c r="V211" s="224">
        <f>ROUND(E211*U211,2)</f>
        <v>0.44</v>
      </c>
      <c r="W211" s="224"/>
      <c r="X211" s="224" t="s">
        <v>169</v>
      </c>
      <c r="Y211" s="215"/>
      <c r="Z211" s="215"/>
      <c r="AA211" s="215"/>
      <c r="AB211" s="215"/>
      <c r="AC211" s="215"/>
      <c r="AD211" s="215"/>
      <c r="AE211" s="215"/>
      <c r="AF211" s="215"/>
      <c r="AG211" s="215" t="s">
        <v>170</v>
      </c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 x14ac:dyDescent="0.25">
      <c r="A212" s="222"/>
      <c r="B212" s="223"/>
      <c r="C212" s="256" t="s">
        <v>186</v>
      </c>
      <c r="D212" s="225"/>
      <c r="E212" s="226">
        <v>2.98</v>
      </c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15"/>
      <c r="Z212" s="215"/>
      <c r="AA212" s="215"/>
      <c r="AB212" s="215"/>
      <c r="AC212" s="215"/>
      <c r="AD212" s="215"/>
      <c r="AE212" s="215"/>
      <c r="AF212" s="215"/>
      <c r="AG212" s="215" t="s">
        <v>177</v>
      </c>
      <c r="AH212" s="215">
        <v>0</v>
      </c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1" x14ac:dyDescent="0.25">
      <c r="A213" s="222"/>
      <c r="B213" s="223"/>
      <c r="C213" s="256" t="s">
        <v>187</v>
      </c>
      <c r="D213" s="225"/>
      <c r="E213" s="226">
        <v>7.65</v>
      </c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15"/>
      <c r="Z213" s="215"/>
      <c r="AA213" s="215"/>
      <c r="AB213" s="215"/>
      <c r="AC213" s="215"/>
      <c r="AD213" s="215"/>
      <c r="AE213" s="215"/>
      <c r="AF213" s="215"/>
      <c r="AG213" s="215" t="s">
        <v>177</v>
      </c>
      <c r="AH213" s="215">
        <v>0</v>
      </c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1" x14ac:dyDescent="0.25">
      <c r="A214" s="222"/>
      <c r="B214" s="223"/>
      <c r="C214" s="256" t="s">
        <v>188</v>
      </c>
      <c r="D214" s="225"/>
      <c r="E214" s="226">
        <v>21.06</v>
      </c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15"/>
      <c r="Z214" s="215"/>
      <c r="AA214" s="215"/>
      <c r="AB214" s="215"/>
      <c r="AC214" s="215"/>
      <c r="AD214" s="215"/>
      <c r="AE214" s="215"/>
      <c r="AF214" s="215"/>
      <c r="AG214" s="215" t="s">
        <v>177</v>
      </c>
      <c r="AH214" s="215">
        <v>0</v>
      </c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1" x14ac:dyDescent="0.25">
      <c r="A215" s="222"/>
      <c r="B215" s="223"/>
      <c r="C215" s="256" t="s">
        <v>189</v>
      </c>
      <c r="D215" s="225"/>
      <c r="E215" s="226">
        <v>7.69</v>
      </c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15"/>
      <c r="Z215" s="215"/>
      <c r="AA215" s="215"/>
      <c r="AB215" s="215"/>
      <c r="AC215" s="215"/>
      <c r="AD215" s="215"/>
      <c r="AE215" s="215"/>
      <c r="AF215" s="215"/>
      <c r="AG215" s="215" t="s">
        <v>177</v>
      </c>
      <c r="AH215" s="215">
        <v>0</v>
      </c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 x14ac:dyDescent="0.25">
      <c r="A216" s="222"/>
      <c r="B216" s="223"/>
      <c r="C216" s="256" t="s">
        <v>190</v>
      </c>
      <c r="D216" s="225"/>
      <c r="E216" s="226">
        <v>4.32</v>
      </c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15"/>
      <c r="Z216" s="215"/>
      <c r="AA216" s="215"/>
      <c r="AB216" s="215"/>
      <c r="AC216" s="215"/>
      <c r="AD216" s="215"/>
      <c r="AE216" s="215"/>
      <c r="AF216" s="215"/>
      <c r="AG216" s="215" t="s">
        <v>177</v>
      </c>
      <c r="AH216" s="215">
        <v>0</v>
      </c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x14ac:dyDescent="0.25">
      <c r="A217" s="228" t="s">
        <v>162</v>
      </c>
      <c r="B217" s="229" t="s">
        <v>127</v>
      </c>
      <c r="C217" s="252" t="s">
        <v>128</v>
      </c>
      <c r="D217" s="230"/>
      <c r="E217" s="231"/>
      <c r="F217" s="232"/>
      <c r="G217" s="232">
        <f>SUMIF(AG218:AG255,"&lt;&gt;NOR",G218:G255)</f>
        <v>0</v>
      </c>
      <c r="H217" s="232"/>
      <c r="I217" s="232">
        <f>SUM(I218:I255)</f>
        <v>0</v>
      </c>
      <c r="J217" s="232"/>
      <c r="K217" s="232">
        <f>SUM(K218:K255)</f>
        <v>0</v>
      </c>
      <c r="L217" s="232"/>
      <c r="M217" s="232">
        <f>SUM(M218:M255)</f>
        <v>0</v>
      </c>
      <c r="N217" s="232"/>
      <c r="O217" s="232">
        <f>SUM(O218:O255)</f>
        <v>30.08</v>
      </c>
      <c r="P217" s="232"/>
      <c r="Q217" s="232">
        <f>SUM(Q218:Q255)</f>
        <v>0</v>
      </c>
      <c r="R217" s="232"/>
      <c r="S217" s="232"/>
      <c r="T217" s="233"/>
      <c r="U217" s="227"/>
      <c r="V217" s="227">
        <f>SUM(V218:V255)</f>
        <v>33.32</v>
      </c>
      <c r="W217" s="227"/>
      <c r="X217" s="227"/>
      <c r="AG217" t="s">
        <v>163</v>
      </c>
    </row>
    <row r="218" spans="1:60" outlineLevel="1" x14ac:dyDescent="0.25">
      <c r="A218" s="244">
        <v>112</v>
      </c>
      <c r="B218" s="245" t="s">
        <v>464</v>
      </c>
      <c r="C218" s="257" t="s">
        <v>465</v>
      </c>
      <c r="D218" s="246" t="s">
        <v>220</v>
      </c>
      <c r="E218" s="247">
        <v>5</v>
      </c>
      <c r="F218" s="248"/>
      <c r="G218" s="249">
        <f>ROUND(E218*F218,2)</f>
        <v>0</v>
      </c>
      <c r="H218" s="248"/>
      <c r="I218" s="249">
        <f>ROUND(E218*H218,2)</f>
        <v>0</v>
      </c>
      <c r="J218" s="248"/>
      <c r="K218" s="249">
        <f>ROUND(E218*J218,2)</f>
        <v>0</v>
      </c>
      <c r="L218" s="249">
        <v>15</v>
      </c>
      <c r="M218" s="249">
        <f>G218*(1+L218/100)</f>
        <v>0</v>
      </c>
      <c r="N218" s="249">
        <v>0</v>
      </c>
      <c r="O218" s="249">
        <f>ROUND(E218*N218,2)</f>
        <v>0</v>
      </c>
      <c r="P218" s="249">
        <v>0</v>
      </c>
      <c r="Q218" s="249">
        <f>ROUND(E218*P218,2)</f>
        <v>0</v>
      </c>
      <c r="R218" s="249"/>
      <c r="S218" s="249" t="s">
        <v>167</v>
      </c>
      <c r="T218" s="250" t="s">
        <v>168</v>
      </c>
      <c r="U218" s="224">
        <v>5.0500000000000003E-2</v>
      </c>
      <c r="V218" s="224">
        <f>ROUND(E218*U218,2)</f>
        <v>0.25</v>
      </c>
      <c r="W218" s="224"/>
      <c r="X218" s="224" t="s">
        <v>169</v>
      </c>
      <c r="Y218" s="215"/>
      <c r="Z218" s="215"/>
      <c r="AA218" s="215"/>
      <c r="AB218" s="215"/>
      <c r="AC218" s="215"/>
      <c r="AD218" s="215"/>
      <c r="AE218" s="215"/>
      <c r="AF218" s="215"/>
      <c r="AG218" s="215" t="s">
        <v>466</v>
      </c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1" x14ac:dyDescent="0.25">
      <c r="A219" s="244">
        <v>113</v>
      </c>
      <c r="B219" s="245" t="s">
        <v>467</v>
      </c>
      <c r="C219" s="257" t="s">
        <v>468</v>
      </c>
      <c r="D219" s="246" t="s">
        <v>220</v>
      </c>
      <c r="E219" s="247">
        <v>1</v>
      </c>
      <c r="F219" s="248"/>
      <c r="G219" s="249">
        <f>ROUND(E219*F219,2)</f>
        <v>0</v>
      </c>
      <c r="H219" s="248"/>
      <c r="I219" s="249">
        <f>ROUND(E219*H219,2)</f>
        <v>0</v>
      </c>
      <c r="J219" s="248"/>
      <c r="K219" s="249">
        <f>ROUND(E219*J219,2)</f>
        <v>0</v>
      </c>
      <c r="L219" s="249">
        <v>15</v>
      </c>
      <c r="M219" s="249">
        <f>G219*(1+L219/100)</f>
        <v>0</v>
      </c>
      <c r="N219" s="249">
        <v>0</v>
      </c>
      <c r="O219" s="249">
        <f>ROUND(E219*N219,2)</f>
        <v>0</v>
      </c>
      <c r="P219" s="249">
        <v>0</v>
      </c>
      <c r="Q219" s="249">
        <f>ROUND(E219*P219,2)</f>
        <v>0</v>
      </c>
      <c r="R219" s="249"/>
      <c r="S219" s="249" t="s">
        <v>167</v>
      </c>
      <c r="T219" s="250" t="s">
        <v>168</v>
      </c>
      <c r="U219" s="224">
        <v>0.06</v>
      </c>
      <c r="V219" s="224">
        <f>ROUND(E219*U219,2)</f>
        <v>0.06</v>
      </c>
      <c r="W219" s="224"/>
      <c r="X219" s="224" t="s">
        <v>169</v>
      </c>
      <c r="Y219" s="215"/>
      <c r="Z219" s="215"/>
      <c r="AA219" s="215"/>
      <c r="AB219" s="215"/>
      <c r="AC219" s="215"/>
      <c r="AD219" s="215"/>
      <c r="AE219" s="215"/>
      <c r="AF219" s="215"/>
      <c r="AG219" s="215" t="s">
        <v>466</v>
      </c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1" x14ac:dyDescent="0.25">
      <c r="A220" s="244">
        <v>114</v>
      </c>
      <c r="B220" s="245" t="s">
        <v>469</v>
      </c>
      <c r="C220" s="257" t="s">
        <v>470</v>
      </c>
      <c r="D220" s="246" t="s">
        <v>220</v>
      </c>
      <c r="E220" s="247">
        <v>9</v>
      </c>
      <c r="F220" s="248"/>
      <c r="G220" s="249">
        <f>ROUND(E220*F220,2)</f>
        <v>0</v>
      </c>
      <c r="H220" s="248"/>
      <c r="I220" s="249">
        <f>ROUND(E220*H220,2)</f>
        <v>0</v>
      </c>
      <c r="J220" s="248"/>
      <c r="K220" s="249">
        <f>ROUND(E220*J220,2)</f>
        <v>0</v>
      </c>
      <c r="L220" s="249">
        <v>15</v>
      </c>
      <c r="M220" s="249">
        <f>G220*(1+L220/100)</f>
        <v>0</v>
      </c>
      <c r="N220" s="249">
        <v>0</v>
      </c>
      <c r="O220" s="249">
        <f>ROUND(E220*N220,2)</f>
        <v>0</v>
      </c>
      <c r="P220" s="249">
        <v>0</v>
      </c>
      <c r="Q220" s="249">
        <f>ROUND(E220*P220,2)</f>
        <v>0</v>
      </c>
      <c r="R220" s="249"/>
      <c r="S220" s="249" t="s">
        <v>167</v>
      </c>
      <c r="T220" s="250" t="s">
        <v>168</v>
      </c>
      <c r="U220" s="224">
        <v>0.30567</v>
      </c>
      <c r="V220" s="224">
        <f>ROUND(E220*U220,2)</f>
        <v>2.75</v>
      </c>
      <c r="W220" s="224"/>
      <c r="X220" s="224" t="s">
        <v>169</v>
      </c>
      <c r="Y220" s="215"/>
      <c r="Z220" s="215"/>
      <c r="AA220" s="215"/>
      <c r="AB220" s="215"/>
      <c r="AC220" s="215"/>
      <c r="AD220" s="215"/>
      <c r="AE220" s="215"/>
      <c r="AF220" s="215"/>
      <c r="AG220" s="215" t="s">
        <v>466</v>
      </c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ht="20.399999999999999" outlineLevel="1" x14ac:dyDescent="0.25">
      <c r="A221" s="244">
        <v>115</v>
      </c>
      <c r="B221" s="245" t="s">
        <v>471</v>
      </c>
      <c r="C221" s="257" t="s">
        <v>472</v>
      </c>
      <c r="D221" s="246" t="s">
        <v>220</v>
      </c>
      <c r="E221" s="247">
        <v>11</v>
      </c>
      <c r="F221" s="248"/>
      <c r="G221" s="249">
        <f>ROUND(E221*F221,2)</f>
        <v>0</v>
      </c>
      <c r="H221" s="248"/>
      <c r="I221" s="249">
        <f>ROUND(E221*H221,2)</f>
        <v>0</v>
      </c>
      <c r="J221" s="248"/>
      <c r="K221" s="249">
        <f>ROUND(E221*J221,2)</f>
        <v>0</v>
      </c>
      <c r="L221" s="249">
        <v>15</v>
      </c>
      <c r="M221" s="249">
        <f>G221*(1+L221/100)</f>
        <v>0</v>
      </c>
      <c r="N221" s="249">
        <v>1E-4</v>
      </c>
      <c r="O221" s="249">
        <f>ROUND(E221*N221,2)</f>
        <v>0</v>
      </c>
      <c r="P221" s="249">
        <v>0</v>
      </c>
      <c r="Q221" s="249">
        <f>ROUND(E221*P221,2)</f>
        <v>0</v>
      </c>
      <c r="R221" s="249"/>
      <c r="S221" s="249" t="s">
        <v>167</v>
      </c>
      <c r="T221" s="250" t="s">
        <v>168</v>
      </c>
      <c r="U221" s="224">
        <v>0.249</v>
      </c>
      <c r="V221" s="224">
        <f>ROUND(E221*U221,2)</f>
        <v>2.74</v>
      </c>
      <c r="W221" s="224"/>
      <c r="X221" s="224" t="s">
        <v>169</v>
      </c>
      <c r="Y221" s="215"/>
      <c r="Z221" s="215"/>
      <c r="AA221" s="215"/>
      <c r="AB221" s="215"/>
      <c r="AC221" s="215"/>
      <c r="AD221" s="215"/>
      <c r="AE221" s="215"/>
      <c r="AF221" s="215"/>
      <c r="AG221" s="215" t="s">
        <v>466</v>
      </c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1" x14ac:dyDescent="0.25">
      <c r="A222" s="244">
        <v>116</v>
      </c>
      <c r="B222" s="245" t="s">
        <v>473</v>
      </c>
      <c r="C222" s="257" t="s">
        <v>474</v>
      </c>
      <c r="D222" s="246" t="s">
        <v>220</v>
      </c>
      <c r="E222" s="247">
        <v>10</v>
      </c>
      <c r="F222" s="248"/>
      <c r="G222" s="249">
        <f>ROUND(E222*F222,2)</f>
        <v>0</v>
      </c>
      <c r="H222" s="248"/>
      <c r="I222" s="249">
        <f>ROUND(E222*H222,2)</f>
        <v>0</v>
      </c>
      <c r="J222" s="248"/>
      <c r="K222" s="249">
        <f>ROUND(E222*J222,2)</f>
        <v>0</v>
      </c>
      <c r="L222" s="249">
        <v>15</v>
      </c>
      <c r="M222" s="249">
        <f>G222*(1+L222/100)</f>
        <v>0</v>
      </c>
      <c r="N222" s="249">
        <v>0</v>
      </c>
      <c r="O222" s="249">
        <f>ROUND(E222*N222,2)</f>
        <v>0</v>
      </c>
      <c r="P222" s="249">
        <v>0</v>
      </c>
      <c r="Q222" s="249">
        <f>ROUND(E222*P222,2)</f>
        <v>0</v>
      </c>
      <c r="R222" s="249"/>
      <c r="S222" s="249" t="s">
        <v>167</v>
      </c>
      <c r="T222" s="250" t="s">
        <v>168</v>
      </c>
      <c r="U222" s="224">
        <v>0.34</v>
      </c>
      <c r="V222" s="224">
        <f>ROUND(E222*U222,2)</f>
        <v>3.4</v>
      </c>
      <c r="W222" s="224"/>
      <c r="X222" s="224" t="s">
        <v>169</v>
      </c>
      <c r="Y222" s="215"/>
      <c r="Z222" s="215"/>
      <c r="AA222" s="215"/>
      <c r="AB222" s="215"/>
      <c r="AC222" s="215"/>
      <c r="AD222" s="215"/>
      <c r="AE222" s="215"/>
      <c r="AF222" s="215"/>
      <c r="AG222" s="215" t="s">
        <v>466</v>
      </c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 x14ac:dyDescent="0.25">
      <c r="A223" s="244">
        <v>117</v>
      </c>
      <c r="B223" s="245" t="s">
        <v>475</v>
      </c>
      <c r="C223" s="257" t="s">
        <v>476</v>
      </c>
      <c r="D223" s="246" t="s">
        <v>220</v>
      </c>
      <c r="E223" s="247">
        <v>1</v>
      </c>
      <c r="F223" s="248"/>
      <c r="G223" s="249">
        <f>ROUND(E223*F223,2)</f>
        <v>0</v>
      </c>
      <c r="H223" s="248"/>
      <c r="I223" s="249">
        <f>ROUND(E223*H223,2)</f>
        <v>0</v>
      </c>
      <c r="J223" s="248"/>
      <c r="K223" s="249">
        <f>ROUND(E223*J223,2)</f>
        <v>0</v>
      </c>
      <c r="L223" s="249">
        <v>15</v>
      </c>
      <c r="M223" s="249">
        <f>G223*(1+L223/100)</f>
        <v>0</v>
      </c>
      <c r="N223" s="249">
        <v>0</v>
      </c>
      <c r="O223" s="249">
        <f>ROUND(E223*N223,2)</f>
        <v>0</v>
      </c>
      <c r="P223" s="249">
        <v>0</v>
      </c>
      <c r="Q223" s="249">
        <f>ROUND(E223*P223,2)</f>
        <v>0</v>
      </c>
      <c r="R223" s="249"/>
      <c r="S223" s="249" t="s">
        <v>167</v>
      </c>
      <c r="T223" s="250" t="s">
        <v>168</v>
      </c>
      <c r="U223" s="224">
        <v>0.45350000000000001</v>
      </c>
      <c r="V223" s="224">
        <f>ROUND(E223*U223,2)</f>
        <v>0.45</v>
      </c>
      <c r="W223" s="224"/>
      <c r="X223" s="224" t="s">
        <v>169</v>
      </c>
      <c r="Y223" s="215"/>
      <c r="Z223" s="215"/>
      <c r="AA223" s="215"/>
      <c r="AB223" s="215"/>
      <c r="AC223" s="215"/>
      <c r="AD223" s="215"/>
      <c r="AE223" s="215"/>
      <c r="AF223" s="215"/>
      <c r="AG223" s="215" t="s">
        <v>466</v>
      </c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1" x14ac:dyDescent="0.25">
      <c r="A224" s="244">
        <v>118</v>
      </c>
      <c r="B224" s="245" t="s">
        <v>477</v>
      </c>
      <c r="C224" s="257" t="s">
        <v>478</v>
      </c>
      <c r="D224" s="246" t="s">
        <v>220</v>
      </c>
      <c r="E224" s="247">
        <v>1</v>
      </c>
      <c r="F224" s="248"/>
      <c r="G224" s="249">
        <f>ROUND(E224*F224,2)</f>
        <v>0</v>
      </c>
      <c r="H224" s="248"/>
      <c r="I224" s="249">
        <f>ROUND(E224*H224,2)</f>
        <v>0</v>
      </c>
      <c r="J224" s="248"/>
      <c r="K224" s="249">
        <f>ROUND(E224*J224,2)</f>
        <v>0</v>
      </c>
      <c r="L224" s="249">
        <v>15</v>
      </c>
      <c r="M224" s="249">
        <f>G224*(1+L224/100)</f>
        <v>0</v>
      </c>
      <c r="N224" s="249">
        <v>0</v>
      </c>
      <c r="O224" s="249">
        <f>ROUND(E224*N224,2)</f>
        <v>0</v>
      </c>
      <c r="P224" s="249">
        <v>0</v>
      </c>
      <c r="Q224" s="249">
        <f>ROUND(E224*P224,2)</f>
        <v>0</v>
      </c>
      <c r="R224" s="249"/>
      <c r="S224" s="249" t="s">
        <v>167</v>
      </c>
      <c r="T224" s="250" t="s">
        <v>168</v>
      </c>
      <c r="U224" s="224">
        <v>0.36199999999999999</v>
      </c>
      <c r="V224" s="224">
        <f>ROUND(E224*U224,2)</f>
        <v>0.36</v>
      </c>
      <c r="W224" s="224"/>
      <c r="X224" s="224" t="s">
        <v>169</v>
      </c>
      <c r="Y224" s="215"/>
      <c r="Z224" s="215"/>
      <c r="AA224" s="215"/>
      <c r="AB224" s="215"/>
      <c r="AC224" s="215"/>
      <c r="AD224" s="215"/>
      <c r="AE224" s="215"/>
      <c r="AF224" s="215"/>
      <c r="AG224" s="215" t="s">
        <v>466</v>
      </c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1" x14ac:dyDescent="0.25">
      <c r="A225" s="244">
        <v>119</v>
      </c>
      <c r="B225" s="245" t="s">
        <v>479</v>
      </c>
      <c r="C225" s="257" t="s">
        <v>480</v>
      </c>
      <c r="D225" s="246" t="s">
        <v>220</v>
      </c>
      <c r="E225" s="247">
        <v>6</v>
      </c>
      <c r="F225" s="248"/>
      <c r="G225" s="249">
        <f>ROUND(E225*F225,2)</f>
        <v>0</v>
      </c>
      <c r="H225" s="248"/>
      <c r="I225" s="249">
        <f>ROUND(E225*H225,2)</f>
        <v>0</v>
      </c>
      <c r="J225" s="248"/>
      <c r="K225" s="249">
        <f>ROUND(E225*J225,2)</f>
        <v>0</v>
      </c>
      <c r="L225" s="249">
        <v>15</v>
      </c>
      <c r="M225" s="249">
        <f>G225*(1+L225/100)</f>
        <v>0</v>
      </c>
      <c r="N225" s="249">
        <v>0</v>
      </c>
      <c r="O225" s="249">
        <f>ROUND(E225*N225,2)</f>
        <v>0</v>
      </c>
      <c r="P225" s="249">
        <v>0</v>
      </c>
      <c r="Q225" s="249">
        <f>ROUND(E225*P225,2)</f>
        <v>0</v>
      </c>
      <c r="R225" s="249"/>
      <c r="S225" s="249" t="s">
        <v>167</v>
      </c>
      <c r="T225" s="250" t="s">
        <v>168</v>
      </c>
      <c r="U225" s="224">
        <v>0.43</v>
      </c>
      <c r="V225" s="224">
        <f>ROUND(E225*U225,2)</f>
        <v>2.58</v>
      </c>
      <c r="W225" s="224"/>
      <c r="X225" s="224" t="s">
        <v>169</v>
      </c>
      <c r="Y225" s="215"/>
      <c r="Z225" s="215"/>
      <c r="AA225" s="215"/>
      <c r="AB225" s="215"/>
      <c r="AC225" s="215"/>
      <c r="AD225" s="215"/>
      <c r="AE225" s="215"/>
      <c r="AF225" s="215"/>
      <c r="AG225" s="215" t="s">
        <v>466</v>
      </c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1" x14ac:dyDescent="0.25">
      <c r="A226" s="244">
        <v>120</v>
      </c>
      <c r="B226" s="245" t="s">
        <v>481</v>
      </c>
      <c r="C226" s="257" t="s">
        <v>482</v>
      </c>
      <c r="D226" s="246" t="s">
        <v>193</v>
      </c>
      <c r="E226" s="247">
        <v>12</v>
      </c>
      <c r="F226" s="248"/>
      <c r="G226" s="249">
        <f>ROUND(E226*F226,2)</f>
        <v>0</v>
      </c>
      <c r="H226" s="248"/>
      <c r="I226" s="249">
        <f>ROUND(E226*H226,2)</f>
        <v>0</v>
      </c>
      <c r="J226" s="248"/>
      <c r="K226" s="249">
        <f>ROUND(E226*J226,2)</f>
        <v>0</v>
      </c>
      <c r="L226" s="249">
        <v>15</v>
      </c>
      <c r="M226" s="249">
        <f>G226*(1+L226/100)</f>
        <v>0</v>
      </c>
      <c r="N226" s="249">
        <v>0</v>
      </c>
      <c r="O226" s="249">
        <f>ROUND(E226*N226,2)</f>
        <v>0</v>
      </c>
      <c r="P226" s="249">
        <v>0</v>
      </c>
      <c r="Q226" s="249">
        <f>ROUND(E226*P226,2)</f>
        <v>0</v>
      </c>
      <c r="R226" s="249"/>
      <c r="S226" s="249" t="s">
        <v>167</v>
      </c>
      <c r="T226" s="250" t="s">
        <v>168</v>
      </c>
      <c r="U226" s="224">
        <v>6.4149999999999999E-2</v>
      </c>
      <c r="V226" s="224">
        <f>ROUND(E226*U226,2)</f>
        <v>0.77</v>
      </c>
      <c r="W226" s="224"/>
      <c r="X226" s="224" t="s">
        <v>169</v>
      </c>
      <c r="Y226" s="215"/>
      <c r="Z226" s="215"/>
      <c r="AA226" s="215"/>
      <c r="AB226" s="215"/>
      <c r="AC226" s="215"/>
      <c r="AD226" s="215"/>
      <c r="AE226" s="215"/>
      <c r="AF226" s="215"/>
      <c r="AG226" s="215" t="s">
        <v>466</v>
      </c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 x14ac:dyDescent="0.25">
      <c r="A227" s="244">
        <v>121</v>
      </c>
      <c r="B227" s="245" t="s">
        <v>483</v>
      </c>
      <c r="C227" s="257" t="s">
        <v>484</v>
      </c>
      <c r="D227" s="246" t="s">
        <v>193</v>
      </c>
      <c r="E227" s="247">
        <v>2</v>
      </c>
      <c r="F227" s="248"/>
      <c r="G227" s="249">
        <f>ROUND(E227*F227,2)</f>
        <v>0</v>
      </c>
      <c r="H227" s="248"/>
      <c r="I227" s="249">
        <f>ROUND(E227*H227,2)</f>
        <v>0</v>
      </c>
      <c r="J227" s="248"/>
      <c r="K227" s="249">
        <f>ROUND(E227*J227,2)</f>
        <v>0</v>
      </c>
      <c r="L227" s="249">
        <v>15</v>
      </c>
      <c r="M227" s="249">
        <f>G227*(1+L227/100)</f>
        <v>0</v>
      </c>
      <c r="N227" s="249">
        <v>0</v>
      </c>
      <c r="O227" s="249">
        <f>ROUND(E227*N227,2)</f>
        <v>0</v>
      </c>
      <c r="P227" s="249">
        <v>0</v>
      </c>
      <c r="Q227" s="249">
        <f>ROUND(E227*P227,2)</f>
        <v>0</v>
      </c>
      <c r="R227" s="249"/>
      <c r="S227" s="249" t="s">
        <v>167</v>
      </c>
      <c r="T227" s="250" t="s">
        <v>168</v>
      </c>
      <c r="U227" s="224">
        <v>0.14868000000000001</v>
      </c>
      <c r="V227" s="224">
        <f>ROUND(E227*U227,2)</f>
        <v>0.3</v>
      </c>
      <c r="W227" s="224"/>
      <c r="X227" s="224" t="s">
        <v>169</v>
      </c>
      <c r="Y227" s="215"/>
      <c r="Z227" s="215"/>
      <c r="AA227" s="215"/>
      <c r="AB227" s="215"/>
      <c r="AC227" s="215"/>
      <c r="AD227" s="215"/>
      <c r="AE227" s="215"/>
      <c r="AF227" s="215"/>
      <c r="AG227" s="215" t="s">
        <v>466</v>
      </c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 x14ac:dyDescent="0.25">
      <c r="A228" s="244">
        <v>122</v>
      </c>
      <c r="B228" s="245" t="s">
        <v>485</v>
      </c>
      <c r="C228" s="257" t="s">
        <v>486</v>
      </c>
      <c r="D228" s="246" t="s">
        <v>193</v>
      </c>
      <c r="E228" s="247">
        <v>90</v>
      </c>
      <c r="F228" s="248"/>
      <c r="G228" s="249">
        <f>ROUND(E228*F228,2)</f>
        <v>0</v>
      </c>
      <c r="H228" s="248"/>
      <c r="I228" s="249">
        <f>ROUND(E228*H228,2)</f>
        <v>0</v>
      </c>
      <c r="J228" s="248"/>
      <c r="K228" s="249">
        <f>ROUND(E228*J228,2)</f>
        <v>0</v>
      </c>
      <c r="L228" s="249">
        <v>15</v>
      </c>
      <c r="M228" s="249">
        <f>G228*(1+L228/100)</f>
        <v>0</v>
      </c>
      <c r="N228" s="249">
        <v>1.6000000000000001E-4</v>
      </c>
      <c r="O228" s="249">
        <f>ROUND(E228*N228,2)</f>
        <v>0.01</v>
      </c>
      <c r="P228" s="249">
        <v>0</v>
      </c>
      <c r="Q228" s="249">
        <f>ROUND(E228*P228,2)</f>
        <v>0</v>
      </c>
      <c r="R228" s="249"/>
      <c r="S228" s="249" t="s">
        <v>167</v>
      </c>
      <c r="T228" s="250" t="s">
        <v>168</v>
      </c>
      <c r="U228" s="224">
        <v>7.0000000000000007E-2</v>
      </c>
      <c r="V228" s="224">
        <f>ROUND(E228*U228,2)</f>
        <v>6.3</v>
      </c>
      <c r="W228" s="224"/>
      <c r="X228" s="224" t="s">
        <v>169</v>
      </c>
      <c r="Y228" s="215"/>
      <c r="Z228" s="215"/>
      <c r="AA228" s="215"/>
      <c r="AB228" s="215"/>
      <c r="AC228" s="215"/>
      <c r="AD228" s="215"/>
      <c r="AE228" s="215"/>
      <c r="AF228" s="215"/>
      <c r="AG228" s="215" t="s">
        <v>466</v>
      </c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1" x14ac:dyDescent="0.25">
      <c r="A229" s="244">
        <v>123</v>
      </c>
      <c r="B229" s="245" t="s">
        <v>487</v>
      </c>
      <c r="C229" s="257" t="s">
        <v>488</v>
      </c>
      <c r="D229" s="246" t="s">
        <v>193</v>
      </c>
      <c r="E229" s="247">
        <v>70</v>
      </c>
      <c r="F229" s="248"/>
      <c r="G229" s="249">
        <f>ROUND(E229*F229,2)</f>
        <v>0</v>
      </c>
      <c r="H229" s="248"/>
      <c r="I229" s="249">
        <f>ROUND(E229*H229,2)</f>
        <v>0</v>
      </c>
      <c r="J229" s="248"/>
      <c r="K229" s="249">
        <f>ROUND(E229*J229,2)</f>
        <v>0</v>
      </c>
      <c r="L229" s="249">
        <v>15</v>
      </c>
      <c r="M229" s="249">
        <f>G229*(1+L229/100)</f>
        <v>0</v>
      </c>
      <c r="N229" s="249">
        <v>2.1000000000000001E-4</v>
      </c>
      <c r="O229" s="249">
        <f>ROUND(E229*N229,2)</f>
        <v>0.01</v>
      </c>
      <c r="P229" s="249">
        <v>0</v>
      </c>
      <c r="Q229" s="249">
        <f>ROUND(E229*P229,2)</f>
        <v>0</v>
      </c>
      <c r="R229" s="249"/>
      <c r="S229" s="249" t="s">
        <v>167</v>
      </c>
      <c r="T229" s="250" t="s">
        <v>168</v>
      </c>
      <c r="U229" s="224">
        <v>7.0000000000000007E-2</v>
      </c>
      <c r="V229" s="224">
        <f>ROUND(E229*U229,2)</f>
        <v>4.9000000000000004</v>
      </c>
      <c r="W229" s="224"/>
      <c r="X229" s="224" t="s">
        <v>169</v>
      </c>
      <c r="Y229" s="215"/>
      <c r="Z229" s="215"/>
      <c r="AA229" s="215"/>
      <c r="AB229" s="215"/>
      <c r="AC229" s="215"/>
      <c r="AD229" s="215"/>
      <c r="AE229" s="215"/>
      <c r="AF229" s="215"/>
      <c r="AG229" s="215" t="s">
        <v>466</v>
      </c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1" x14ac:dyDescent="0.25">
      <c r="A230" s="244">
        <v>124</v>
      </c>
      <c r="B230" s="245" t="s">
        <v>489</v>
      </c>
      <c r="C230" s="257" t="s">
        <v>490</v>
      </c>
      <c r="D230" s="246" t="s">
        <v>193</v>
      </c>
      <c r="E230" s="247">
        <v>10</v>
      </c>
      <c r="F230" s="248"/>
      <c r="G230" s="249">
        <f>ROUND(E230*F230,2)</f>
        <v>0</v>
      </c>
      <c r="H230" s="248"/>
      <c r="I230" s="249">
        <f>ROUND(E230*H230,2)</f>
        <v>0</v>
      </c>
      <c r="J230" s="248"/>
      <c r="K230" s="249">
        <f>ROUND(E230*J230,2)</f>
        <v>0</v>
      </c>
      <c r="L230" s="249">
        <v>15</v>
      </c>
      <c r="M230" s="249">
        <f>G230*(1+L230/100)</f>
        <v>0</v>
      </c>
      <c r="N230" s="249">
        <v>5.5999999999999995E-4</v>
      </c>
      <c r="O230" s="249">
        <f>ROUND(E230*N230,2)</f>
        <v>0.01</v>
      </c>
      <c r="P230" s="249">
        <v>0</v>
      </c>
      <c r="Q230" s="249">
        <f>ROUND(E230*P230,2)</f>
        <v>0</v>
      </c>
      <c r="R230" s="249"/>
      <c r="S230" s="249" t="s">
        <v>167</v>
      </c>
      <c r="T230" s="250" t="s">
        <v>168</v>
      </c>
      <c r="U230" s="224">
        <v>7.3679999999999995E-2</v>
      </c>
      <c r="V230" s="224">
        <f>ROUND(E230*U230,2)</f>
        <v>0.74</v>
      </c>
      <c r="W230" s="224"/>
      <c r="X230" s="224" t="s">
        <v>169</v>
      </c>
      <c r="Y230" s="215"/>
      <c r="Z230" s="215"/>
      <c r="AA230" s="215"/>
      <c r="AB230" s="215"/>
      <c r="AC230" s="215"/>
      <c r="AD230" s="215"/>
      <c r="AE230" s="215"/>
      <c r="AF230" s="215"/>
      <c r="AG230" s="215" t="s">
        <v>170</v>
      </c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1" x14ac:dyDescent="0.25">
      <c r="A231" s="244">
        <v>125</v>
      </c>
      <c r="B231" s="245" t="s">
        <v>491</v>
      </c>
      <c r="C231" s="257" t="s">
        <v>492</v>
      </c>
      <c r="D231" s="246" t="s">
        <v>220</v>
      </c>
      <c r="E231" s="247">
        <v>20</v>
      </c>
      <c r="F231" s="248"/>
      <c r="G231" s="249">
        <f>ROUND(E231*F231,2)</f>
        <v>0</v>
      </c>
      <c r="H231" s="248"/>
      <c r="I231" s="249">
        <f>ROUND(E231*H231,2)</f>
        <v>0</v>
      </c>
      <c r="J231" s="248"/>
      <c r="K231" s="249">
        <f>ROUND(E231*J231,2)</f>
        <v>0</v>
      </c>
      <c r="L231" s="249">
        <v>15</v>
      </c>
      <c r="M231" s="249">
        <f>G231*(1+L231/100)</f>
        <v>0</v>
      </c>
      <c r="N231" s="249">
        <v>0</v>
      </c>
      <c r="O231" s="249">
        <f>ROUND(E231*N231,2)</f>
        <v>0</v>
      </c>
      <c r="P231" s="249">
        <v>0</v>
      </c>
      <c r="Q231" s="249">
        <f>ROUND(E231*P231,2)</f>
        <v>0</v>
      </c>
      <c r="R231" s="249"/>
      <c r="S231" s="249" t="s">
        <v>167</v>
      </c>
      <c r="T231" s="250" t="s">
        <v>168</v>
      </c>
      <c r="U231" s="224">
        <v>0.33050000000000002</v>
      </c>
      <c r="V231" s="224">
        <f>ROUND(E231*U231,2)</f>
        <v>6.61</v>
      </c>
      <c r="W231" s="224"/>
      <c r="X231" s="224" t="s">
        <v>169</v>
      </c>
      <c r="Y231" s="215"/>
      <c r="Z231" s="215"/>
      <c r="AA231" s="215"/>
      <c r="AB231" s="215"/>
      <c r="AC231" s="215"/>
      <c r="AD231" s="215"/>
      <c r="AE231" s="215"/>
      <c r="AF231" s="215"/>
      <c r="AG231" s="215" t="s">
        <v>466</v>
      </c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1" x14ac:dyDescent="0.25">
      <c r="A232" s="244">
        <v>126</v>
      </c>
      <c r="B232" s="245" t="s">
        <v>493</v>
      </c>
      <c r="C232" s="257" t="s">
        <v>494</v>
      </c>
      <c r="D232" s="246" t="s">
        <v>220</v>
      </c>
      <c r="E232" s="247">
        <v>1</v>
      </c>
      <c r="F232" s="248"/>
      <c r="G232" s="249">
        <f>ROUND(E232*F232,2)</f>
        <v>0</v>
      </c>
      <c r="H232" s="248"/>
      <c r="I232" s="249">
        <f>ROUND(E232*H232,2)</f>
        <v>0</v>
      </c>
      <c r="J232" s="248"/>
      <c r="K232" s="249">
        <f>ROUND(E232*J232,2)</f>
        <v>0</v>
      </c>
      <c r="L232" s="249">
        <v>15</v>
      </c>
      <c r="M232" s="249">
        <f>G232*(1+L232/100)</f>
        <v>0</v>
      </c>
      <c r="N232" s="249">
        <v>0</v>
      </c>
      <c r="O232" s="249">
        <f>ROUND(E232*N232,2)</f>
        <v>0</v>
      </c>
      <c r="P232" s="249">
        <v>0</v>
      </c>
      <c r="Q232" s="249">
        <f>ROUND(E232*P232,2)</f>
        <v>0</v>
      </c>
      <c r="R232" s="249"/>
      <c r="S232" s="249" t="s">
        <v>167</v>
      </c>
      <c r="T232" s="250" t="s">
        <v>168</v>
      </c>
      <c r="U232" s="224">
        <v>0.35</v>
      </c>
      <c r="V232" s="224">
        <f>ROUND(E232*U232,2)</f>
        <v>0.35</v>
      </c>
      <c r="W232" s="224"/>
      <c r="X232" s="224" t="s">
        <v>169</v>
      </c>
      <c r="Y232" s="215"/>
      <c r="Z232" s="215"/>
      <c r="AA232" s="215"/>
      <c r="AB232" s="215"/>
      <c r="AC232" s="215"/>
      <c r="AD232" s="215"/>
      <c r="AE232" s="215"/>
      <c r="AF232" s="215"/>
      <c r="AG232" s="215" t="s">
        <v>466</v>
      </c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1" x14ac:dyDescent="0.25">
      <c r="A233" s="244">
        <v>127</v>
      </c>
      <c r="B233" s="245" t="s">
        <v>495</v>
      </c>
      <c r="C233" s="257" t="s">
        <v>496</v>
      </c>
      <c r="D233" s="246" t="s">
        <v>220</v>
      </c>
      <c r="E233" s="247">
        <v>1</v>
      </c>
      <c r="F233" s="248"/>
      <c r="G233" s="249">
        <f>ROUND(E233*F233,2)</f>
        <v>0</v>
      </c>
      <c r="H233" s="248"/>
      <c r="I233" s="249">
        <f>ROUND(E233*H233,2)</f>
        <v>0</v>
      </c>
      <c r="J233" s="248"/>
      <c r="K233" s="249">
        <f>ROUND(E233*J233,2)</f>
        <v>0</v>
      </c>
      <c r="L233" s="249">
        <v>15</v>
      </c>
      <c r="M233" s="249">
        <f>G233*(1+L233/100)</f>
        <v>0</v>
      </c>
      <c r="N233" s="249">
        <v>0</v>
      </c>
      <c r="O233" s="249">
        <f>ROUND(E233*N233,2)</f>
        <v>0</v>
      </c>
      <c r="P233" s="249">
        <v>0</v>
      </c>
      <c r="Q233" s="249">
        <f>ROUND(E233*P233,2)</f>
        <v>0</v>
      </c>
      <c r="R233" s="249"/>
      <c r="S233" s="249" t="s">
        <v>167</v>
      </c>
      <c r="T233" s="250" t="s">
        <v>168</v>
      </c>
      <c r="U233" s="224">
        <v>0.76</v>
      </c>
      <c r="V233" s="224">
        <f>ROUND(E233*U233,2)</f>
        <v>0.76</v>
      </c>
      <c r="W233" s="224"/>
      <c r="X233" s="224" t="s">
        <v>169</v>
      </c>
      <c r="Y233" s="215"/>
      <c r="Z233" s="215"/>
      <c r="AA233" s="215"/>
      <c r="AB233" s="215"/>
      <c r="AC233" s="215"/>
      <c r="AD233" s="215"/>
      <c r="AE233" s="215"/>
      <c r="AF233" s="215"/>
      <c r="AG233" s="215" t="s">
        <v>170</v>
      </c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 x14ac:dyDescent="0.25">
      <c r="A234" s="244">
        <v>128</v>
      </c>
      <c r="B234" s="245" t="s">
        <v>497</v>
      </c>
      <c r="C234" s="257" t="s">
        <v>498</v>
      </c>
      <c r="D234" s="246" t="s">
        <v>292</v>
      </c>
      <c r="E234" s="247">
        <v>1</v>
      </c>
      <c r="F234" s="248"/>
      <c r="G234" s="249">
        <f>ROUND(E234*F234,2)</f>
        <v>0</v>
      </c>
      <c r="H234" s="248"/>
      <c r="I234" s="249">
        <f>ROUND(E234*H234,2)</f>
        <v>0</v>
      </c>
      <c r="J234" s="248"/>
      <c r="K234" s="249">
        <f>ROUND(E234*J234,2)</f>
        <v>0</v>
      </c>
      <c r="L234" s="249">
        <v>15</v>
      </c>
      <c r="M234" s="249">
        <f>G234*(1+L234/100)</f>
        <v>0</v>
      </c>
      <c r="N234" s="249">
        <v>0</v>
      </c>
      <c r="O234" s="249">
        <f>ROUND(E234*N234,2)</f>
        <v>0</v>
      </c>
      <c r="P234" s="249">
        <v>0</v>
      </c>
      <c r="Q234" s="249">
        <f>ROUND(E234*P234,2)</f>
        <v>0</v>
      </c>
      <c r="R234" s="249"/>
      <c r="S234" s="249" t="s">
        <v>167</v>
      </c>
      <c r="T234" s="250" t="s">
        <v>168</v>
      </c>
      <c r="U234" s="224">
        <v>0</v>
      </c>
      <c r="V234" s="224">
        <f>ROUND(E234*U234,2)</f>
        <v>0</v>
      </c>
      <c r="W234" s="224"/>
      <c r="X234" s="224" t="s">
        <v>169</v>
      </c>
      <c r="Y234" s="215"/>
      <c r="Z234" s="215"/>
      <c r="AA234" s="215"/>
      <c r="AB234" s="215"/>
      <c r="AC234" s="215"/>
      <c r="AD234" s="215"/>
      <c r="AE234" s="215"/>
      <c r="AF234" s="215"/>
      <c r="AG234" s="215" t="s">
        <v>466</v>
      </c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1" x14ac:dyDescent="0.25">
      <c r="A235" s="244">
        <v>129</v>
      </c>
      <c r="B235" s="245" t="s">
        <v>499</v>
      </c>
      <c r="C235" s="257" t="s">
        <v>500</v>
      </c>
      <c r="D235" s="246" t="s">
        <v>245</v>
      </c>
      <c r="E235" s="247">
        <v>6</v>
      </c>
      <c r="F235" s="248"/>
      <c r="G235" s="249">
        <f>ROUND(E235*F235,2)</f>
        <v>0</v>
      </c>
      <c r="H235" s="248"/>
      <c r="I235" s="249">
        <f>ROUND(E235*H235,2)</f>
        <v>0</v>
      </c>
      <c r="J235" s="248"/>
      <c r="K235" s="249">
        <f>ROUND(E235*J235,2)</f>
        <v>0</v>
      </c>
      <c r="L235" s="249">
        <v>15</v>
      </c>
      <c r="M235" s="249">
        <f>G235*(1+L235/100)</f>
        <v>0</v>
      </c>
      <c r="N235" s="249">
        <v>0</v>
      </c>
      <c r="O235" s="249">
        <f>ROUND(E235*N235,2)</f>
        <v>0</v>
      </c>
      <c r="P235" s="249">
        <v>0</v>
      </c>
      <c r="Q235" s="249">
        <f>ROUND(E235*P235,2)</f>
        <v>0</v>
      </c>
      <c r="R235" s="249"/>
      <c r="S235" s="249" t="s">
        <v>167</v>
      </c>
      <c r="T235" s="250" t="s">
        <v>168</v>
      </c>
      <c r="U235" s="224">
        <v>0</v>
      </c>
      <c r="V235" s="224">
        <f>ROUND(E235*U235,2)</f>
        <v>0</v>
      </c>
      <c r="W235" s="224"/>
      <c r="X235" s="224" t="s">
        <v>169</v>
      </c>
      <c r="Y235" s="215"/>
      <c r="Z235" s="215"/>
      <c r="AA235" s="215"/>
      <c r="AB235" s="215"/>
      <c r="AC235" s="215"/>
      <c r="AD235" s="215"/>
      <c r="AE235" s="215"/>
      <c r="AF235" s="215"/>
      <c r="AG235" s="215" t="s">
        <v>466</v>
      </c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1" x14ac:dyDescent="0.25">
      <c r="A236" s="244">
        <v>130</v>
      </c>
      <c r="B236" s="245" t="s">
        <v>501</v>
      </c>
      <c r="C236" s="257" t="s">
        <v>502</v>
      </c>
      <c r="D236" s="246" t="s">
        <v>245</v>
      </c>
      <c r="E236" s="247">
        <v>5</v>
      </c>
      <c r="F236" s="248"/>
      <c r="G236" s="249">
        <f>ROUND(E236*F236,2)</f>
        <v>0</v>
      </c>
      <c r="H236" s="248"/>
      <c r="I236" s="249">
        <f>ROUND(E236*H236,2)</f>
        <v>0</v>
      </c>
      <c r="J236" s="248"/>
      <c r="K236" s="249">
        <f>ROUND(E236*J236,2)</f>
        <v>0</v>
      </c>
      <c r="L236" s="249">
        <v>15</v>
      </c>
      <c r="M236" s="249">
        <f>G236*(1+L236/100)</f>
        <v>0</v>
      </c>
      <c r="N236" s="249">
        <v>0</v>
      </c>
      <c r="O236" s="249">
        <f>ROUND(E236*N236,2)</f>
        <v>0</v>
      </c>
      <c r="P236" s="249">
        <v>0</v>
      </c>
      <c r="Q236" s="249">
        <f>ROUND(E236*P236,2)</f>
        <v>0</v>
      </c>
      <c r="R236" s="249"/>
      <c r="S236" s="249" t="s">
        <v>167</v>
      </c>
      <c r="T236" s="250" t="s">
        <v>168</v>
      </c>
      <c r="U236" s="224">
        <v>0</v>
      </c>
      <c r="V236" s="224">
        <f>ROUND(E236*U236,2)</f>
        <v>0</v>
      </c>
      <c r="W236" s="224"/>
      <c r="X236" s="224" t="s">
        <v>169</v>
      </c>
      <c r="Y236" s="215"/>
      <c r="Z236" s="215"/>
      <c r="AA236" s="215"/>
      <c r="AB236" s="215"/>
      <c r="AC236" s="215"/>
      <c r="AD236" s="215"/>
      <c r="AE236" s="215"/>
      <c r="AF236" s="215"/>
      <c r="AG236" s="215" t="s">
        <v>466</v>
      </c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 x14ac:dyDescent="0.25">
      <c r="A237" s="244">
        <v>131</v>
      </c>
      <c r="B237" s="245" t="s">
        <v>503</v>
      </c>
      <c r="C237" s="257" t="s">
        <v>504</v>
      </c>
      <c r="D237" s="246" t="s">
        <v>292</v>
      </c>
      <c r="E237" s="247">
        <v>1</v>
      </c>
      <c r="F237" s="248"/>
      <c r="G237" s="249">
        <f>ROUND(E237*F237,2)</f>
        <v>0</v>
      </c>
      <c r="H237" s="248"/>
      <c r="I237" s="249">
        <f>ROUND(E237*H237,2)</f>
        <v>0</v>
      </c>
      <c r="J237" s="248"/>
      <c r="K237" s="249">
        <f>ROUND(E237*J237,2)</f>
        <v>0</v>
      </c>
      <c r="L237" s="249">
        <v>15</v>
      </c>
      <c r="M237" s="249">
        <f>G237*(1+L237/100)</f>
        <v>0</v>
      </c>
      <c r="N237" s="249">
        <v>0</v>
      </c>
      <c r="O237" s="249">
        <f>ROUND(E237*N237,2)</f>
        <v>0</v>
      </c>
      <c r="P237" s="249">
        <v>0</v>
      </c>
      <c r="Q237" s="249">
        <f>ROUND(E237*P237,2)</f>
        <v>0</v>
      </c>
      <c r="R237" s="249"/>
      <c r="S237" s="249" t="s">
        <v>167</v>
      </c>
      <c r="T237" s="250" t="s">
        <v>168</v>
      </c>
      <c r="U237" s="224">
        <v>0</v>
      </c>
      <c r="V237" s="224">
        <f>ROUND(E237*U237,2)</f>
        <v>0</v>
      </c>
      <c r="W237" s="224"/>
      <c r="X237" s="224" t="s">
        <v>169</v>
      </c>
      <c r="Y237" s="215"/>
      <c r="Z237" s="215"/>
      <c r="AA237" s="215"/>
      <c r="AB237" s="215"/>
      <c r="AC237" s="215"/>
      <c r="AD237" s="215"/>
      <c r="AE237" s="215"/>
      <c r="AF237" s="215"/>
      <c r="AG237" s="215" t="s">
        <v>466</v>
      </c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1" x14ac:dyDescent="0.25">
      <c r="A238" s="244">
        <v>132</v>
      </c>
      <c r="B238" s="245" t="s">
        <v>505</v>
      </c>
      <c r="C238" s="257" t="s">
        <v>506</v>
      </c>
      <c r="D238" s="246" t="s">
        <v>193</v>
      </c>
      <c r="E238" s="247">
        <v>12</v>
      </c>
      <c r="F238" s="248"/>
      <c r="G238" s="249">
        <f>ROUND(E238*F238,2)</f>
        <v>0</v>
      </c>
      <c r="H238" s="248"/>
      <c r="I238" s="249">
        <f>ROUND(E238*H238,2)</f>
        <v>0</v>
      </c>
      <c r="J238" s="248"/>
      <c r="K238" s="249">
        <f>ROUND(E238*J238,2)</f>
        <v>0</v>
      </c>
      <c r="L238" s="249">
        <v>15</v>
      </c>
      <c r="M238" s="249">
        <f>G238*(1+L238/100)</f>
        <v>0</v>
      </c>
      <c r="N238" s="249">
        <v>8.0000000000000007E-5</v>
      </c>
      <c r="O238" s="249">
        <f>ROUND(E238*N238,2)</f>
        <v>0</v>
      </c>
      <c r="P238" s="249">
        <v>0</v>
      </c>
      <c r="Q238" s="249">
        <f>ROUND(E238*P238,2)</f>
        <v>0</v>
      </c>
      <c r="R238" s="249"/>
      <c r="S238" s="249" t="s">
        <v>167</v>
      </c>
      <c r="T238" s="250" t="s">
        <v>168</v>
      </c>
      <c r="U238" s="224">
        <v>0</v>
      </c>
      <c r="V238" s="224">
        <f>ROUND(E238*U238,2)</f>
        <v>0</v>
      </c>
      <c r="W238" s="224"/>
      <c r="X238" s="224" t="s">
        <v>278</v>
      </c>
      <c r="Y238" s="215"/>
      <c r="Z238" s="215"/>
      <c r="AA238" s="215"/>
      <c r="AB238" s="215"/>
      <c r="AC238" s="215"/>
      <c r="AD238" s="215"/>
      <c r="AE238" s="215"/>
      <c r="AF238" s="215"/>
      <c r="AG238" s="215" t="s">
        <v>404</v>
      </c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1" x14ac:dyDescent="0.25">
      <c r="A239" s="244">
        <v>133</v>
      </c>
      <c r="B239" s="245" t="s">
        <v>507</v>
      </c>
      <c r="C239" s="257" t="s">
        <v>508</v>
      </c>
      <c r="D239" s="246" t="s">
        <v>193</v>
      </c>
      <c r="E239" s="247">
        <v>2</v>
      </c>
      <c r="F239" s="248"/>
      <c r="G239" s="249">
        <f>ROUND(E239*F239,2)</f>
        <v>0</v>
      </c>
      <c r="H239" s="248"/>
      <c r="I239" s="249">
        <f>ROUND(E239*H239,2)</f>
        <v>0</v>
      </c>
      <c r="J239" s="248"/>
      <c r="K239" s="249">
        <f>ROUND(E239*J239,2)</f>
        <v>0</v>
      </c>
      <c r="L239" s="249">
        <v>15</v>
      </c>
      <c r="M239" s="249">
        <f>G239*(1+L239/100)</f>
        <v>0</v>
      </c>
      <c r="N239" s="249">
        <v>6.0000000000000002E-5</v>
      </c>
      <c r="O239" s="249">
        <f>ROUND(E239*N239,2)</f>
        <v>0</v>
      </c>
      <c r="P239" s="249">
        <v>0</v>
      </c>
      <c r="Q239" s="249">
        <f>ROUND(E239*P239,2)</f>
        <v>0</v>
      </c>
      <c r="R239" s="249"/>
      <c r="S239" s="249" t="s">
        <v>167</v>
      </c>
      <c r="T239" s="250" t="s">
        <v>168</v>
      </c>
      <c r="U239" s="224">
        <v>0</v>
      </c>
      <c r="V239" s="224">
        <f>ROUND(E239*U239,2)</f>
        <v>0</v>
      </c>
      <c r="W239" s="224"/>
      <c r="X239" s="224" t="s">
        <v>278</v>
      </c>
      <c r="Y239" s="215"/>
      <c r="Z239" s="215"/>
      <c r="AA239" s="215"/>
      <c r="AB239" s="215"/>
      <c r="AC239" s="215"/>
      <c r="AD239" s="215"/>
      <c r="AE239" s="215"/>
      <c r="AF239" s="215"/>
      <c r="AG239" s="215" t="s">
        <v>404</v>
      </c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1" x14ac:dyDescent="0.25">
      <c r="A240" s="244">
        <v>134</v>
      </c>
      <c r="B240" s="245" t="s">
        <v>509</v>
      </c>
      <c r="C240" s="257" t="s">
        <v>510</v>
      </c>
      <c r="D240" s="246" t="s">
        <v>220</v>
      </c>
      <c r="E240" s="247">
        <v>9</v>
      </c>
      <c r="F240" s="248"/>
      <c r="G240" s="249">
        <f>ROUND(E240*F240,2)</f>
        <v>0</v>
      </c>
      <c r="H240" s="248"/>
      <c r="I240" s="249">
        <f>ROUND(E240*H240,2)</f>
        <v>0</v>
      </c>
      <c r="J240" s="248"/>
      <c r="K240" s="249">
        <f>ROUND(E240*J240,2)</f>
        <v>0</v>
      </c>
      <c r="L240" s="249">
        <v>15</v>
      </c>
      <c r="M240" s="249">
        <f>G240*(1+L240/100)</f>
        <v>0</v>
      </c>
      <c r="N240" s="249">
        <v>1.0000000000000001E-5</v>
      </c>
      <c r="O240" s="249">
        <f>ROUND(E240*N240,2)</f>
        <v>0</v>
      </c>
      <c r="P240" s="249">
        <v>0</v>
      </c>
      <c r="Q240" s="249">
        <f>ROUND(E240*P240,2)</f>
        <v>0</v>
      </c>
      <c r="R240" s="249"/>
      <c r="S240" s="249" t="s">
        <v>167</v>
      </c>
      <c r="T240" s="250" t="s">
        <v>168</v>
      </c>
      <c r="U240" s="224">
        <v>0</v>
      </c>
      <c r="V240" s="224">
        <f>ROUND(E240*U240,2)</f>
        <v>0</v>
      </c>
      <c r="W240" s="224"/>
      <c r="X240" s="224" t="s">
        <v>278</v>
      </c>
      <c r="Y240" s="215"/>
      <c r="Z240" s="215"/>
      <c r="AA240" s="215"/>
      <c r="AB240" s="215"/>
      <c r="AC240" s="215"/>
      <c r="AD240" s="215"/>
      <c r="AE240" s="215"/>
      <c r="AF240" s="215"/>
      <c r="AG240" s="215" t="s">
        <v>404</v>
      </c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outlineLevel="1" x14ac:dyDescent="0.25">
      <c r="A241" s="244">
        <v>135</v>
      </c>
      <c r="B241" s="245" t="s">
        <v>511</v>
      </c>
      <c r="C241" s="257" t="s">
        <v>512</v>
      </c>
      <c r="D241" s="246" t="s">
        <v>220</v>
      </c>
      <c r="E241" s="247">
        <v>1</v>
      </c>
      <c r="F241" s="248"/>
      <c r="G241" s="249">
        <f>ROUND(E241*F241,2)</f>
        <v>0</v>
      </c>
      <c r="H241" s="248"/>
      <c r="I241" s="249">
        <f>ROUND(E241*H241,2)</f>
        <v>0</v>
      </c>
      <c r="J241" s="248"/>
      <c r="K241" s="249">
        <f>ROUND(E241*J241,2)</f>
        <v>0</v>
      </c>
      <c r="L241" s="249">
        <v>15</v>
      </c>
      <c r="M241" s="249">
        <f>G241*(1+L241/100)</f>
        <v>0</v>
      </c>
      <c r="N241" s="249">
        <v>2.4000000000000001E-4</v>
      </c>
      <c r="O241" s="249">
        <f>ROUND(E241*N241,2)</f>
        <v>0</v>
      </c>
      <c r="P241" s="249">
        <v>0</v>
      </c>
      <c r="Q241" s="249">
        <f>ROUND(E241*P241,2)</f>
        <v>0</v>
      </c>
      <c r="R241" s="249"/>
      <c r="S241" s="249" t="s">
        <v>167</v>
      </c>
      <c r="T241" s="250" t="s">
        <v>168</v>
      </c>
      <c r="U241" s="224">
        <v>0</v>
      </c>
      <c r="V241" s="224">
        <f>ROUND(E241*U241,2)</f>
        <v>0</v>
      </c>
      <c r="W241" s="224"/>
      <c r="X241" s="224" t="s">
        <v>278</v>
      </c>
      <c r="Y241" s="215"/>
      <c r="Z241" s="215"/>
      <c r="AA241" s="215"/>
      <c r="AB241" s="215"/>
      <c r="AC241" s="215"/>
      <c r="AD241" s="215"/>
      <c r="AE241" s="215"/>
      <c r="AF241" s="215"/>
      <c r="AG241" s="215" t="s">
        <v>404</v>
      </c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1" x14ac:dyDescent="0.25">
      <c r="A242" s="244">
        <v>136</v>
      </c>
      <c r="B242" s="245" t="s">
        <v>513</v>
      </c>
      <c r="C242" s="257" t="s">
        <v>514</v>
      </c>
      <c r="D242" s="246" t="s">
        <v>220</v>
      </c>
      <c r="E242" s="247">
        <v>10</v>
      </c>
      <c r="F242" s="248"/>
      <c r="G242" s="249">
        <f>ROUND(E242*F242,2)</f>
        <v>0</v>
      </c>
      <c r="H242" s="248"/>
      <c r="I242" s="249">
        <f>ROUND(E242*H242,2)</f>
        <v>0</v>
      </c>
      <c r="J242" s="248"/>
      <c r="K242" s="249">
        <f>ROUND(E242*J242,2)</f>
        <v>0</v>
      </c>
      <c r="L242" s="249">
        <v>15</v>
      </c>
      <c r="M242" s="249">
        <f>G242*(1+L242/100)</f>
        <v>0</v>
      </c>
      <c r="N242" s="249">
        <v>1.0000000000000001E-5</v>
      </c>
      <c r="O242" s="249">
        <f>ROUND(E242*N242,2)</f>
        <v>0</v>
      </c>
      <c r="P242" s="249">
        <v>0</v>
      </c>
      <c r="Q242" s="249">
        <f>ROUND(E242*P242,2)</f>
        <v>0</v>
      </c>
      <c r="R242" s="249"/>
      <c r="S242" s="249" t="s">
        <v>167</v>
      </c>
      <c r="T242" s="250" t="s">
        <v>168</v>
      </c>
      <c r="U242" s="224">
        <v>0</v>
      </c>
      <c r="V242" s="224">
        <f>ROUND(E242*U242,2)</f>
        <v>0</v>
      </c>
      <c r="W242" s="224"/>
      <c r="X242" s="224" t="s">
        <v>278</v>
      </c>
      <c r="Y242" s="215"/>
      <c r="Z242" s="215"/>
      <c r="AA242" s="215"/>
      <c r="AB242" s="215"/>
      <c r="AC242" s="215"/>
      <c r="AD242" s="215"/>
      <c r="AE242" s="215"/>
      <c r="AF242" s="215"/>
      <c r="AG242" s="215" t="s">
        <v>404</v>
      </c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1" x14ac:dyDescent="0.25">
      <c r="A243" s="244">
        <v>137</v>
      </c>
      <c r="B243" s="245" t="s">
        <v>515</v>
      </c>
      <c r="C243" s="257" t="s">
        <v>516</v>
      </c>
      <c r="D243" s="246" t="s">
        <v>220</v>
      </c>
      <c r="E243" s="247">
        <v>10</v>
      </c>
      <c r="F243" s="248"/>
      <c r="G243" s="249">
        <f>ROUND(E243*F243,2)</f>
        <v>0</v>
      </c>
      <c r="H243" s="248"/>
      <c r="I243" s="249">
        <f>ROUND(E243*H243,2)</f>
        <v>0</v>
      </c>
      <c r="J243" s="248"/>
      <c r="K243" s="249">
        <f>ROUND(E243*J243,2)</f>
        <v>0</v>
      </c>
      <c r="L243" s="249">
        <v>15</v>
      </c>
      <c r="M243" s="249">
        <f>G243*(1+L243/100)</f>
        <v>0</v>
      </c>
      <c r="N243" s="249">
        <v>5.0000000000000002E-5</v>
      </c>
      <c r="O243" s="249">
        <f>ROUND(E243*N243,2)</f>
        <v>0</v>
      </c>
      <c r="P243" s="249">
        <v>0</v>
      </c>
      <c r="Q243" s="249">
        <f>ROUND(E243*P243,2)</f>
        <v>0</v>
      </c>
      <c r="R243" s="249"/>
      <c r="S243" s="249" t="s">
        <v>167</v>
      </c>
      <c r="T243" s="250" t="s">
        <v>168</v>
      </c>
      <c r="U243" s="224">
        <v>0</v>
      </c>
      <c r="V243" s="224">
        <f>ROUND(E243*U243,2)</f>
        <v>0</v>
      </c>
      <c r="W243" s="224"/>
      <c r="X243" s="224" t="s">
        <v>278</v>
      </c>
      <c r="Y243" s="215"/>
      <c r="Z243" s="215"/>
      <c r="AA243" s="215"/>
      <c r="AB243" s="215"/>
      <c r="AC243" s="215"/>
      <c r="AD243" s="215"/>
      <c r="AE243" s="215"/>
      <c r="AF243" s="215"/>
      <c r="AG243" s="215" t="s">
        <v>404</v>
      </c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1" x14ac:dyDescent="0.25">
      <c r="A244" s="244">
        <v>138</v>
      </c>
      <c r="B244" s="245" t="s">
        <v>517</v>
      </c>
      <c r="C244" s="257" t="s">
        <v>518</v>
      </c>
      <c r="D244" s="246" t="s">
        <v>220</v>
      </c>
      <c r="E244" s="247">
        <v>2</v>
      </c>
      <c r="F244" s="248"/>
      <c r="G244" s="249">
        <f>ROUND(E244*F244,2)</f>
        <v>0</v>
      </c>
      <c r="H244" s="248"/>
      <c r="I244" s="249">
        <f>ROUND(E244*H244,2)</f>
        <v>0</v>
      </c>
      <c r="J244" s="248"/>
      <c r="K244" s="249">
        <f>ROUND(E244*J244,2)</f>
        <v>0</v>
      </c>
      <c r="L244" s="249">
        <v>15</v>
      </c>
      <c r="M244" s="249">
        <f>G244*(1+L244/100)</f>
        <v>0</v>
      </c>
      <c r="N244" s="249">
        <v>0</v>
      </c>
      <c r="O244" s="249">
        <f>ROUND(E244*N244,2)</f>
        <v>0</v>
      </c>
      <c r="P244" s="249">
        <v>0</v>
      </c>
      <c r="Q244" s="249">
        <f>ROUND(E244*P244,2)</f>
        <v>0</v>
      </c>
      <c r="R244" s="249"/>
      <c r="S244" s="249" t="s">
        <v>167</v>
      </c>
      <c r="T244" s="250" t="s">
        <v>168</v>
      </c>
      <c r="U244" s="224">
        <v>0</v>
      </c>
      <c r="V244" s="224">
        <f>ROUND(E244*U244,2)</f>
        <v>0</v>
      </c>
      <c r="W244" s="224"/>
      <c r="X244" s="224" t="s">
        <v>278</v>
      </c>
      <c r="Y244" s="215"/>
      <c r="Z244" s="215"/>
      <c r="AA244" s="215"/>
      <c r="AB244" s="215"/>
      <c r="AC244" s="215"/>
      <c r="AD244" s="215"/>
      <c r="AE244" s="215"/>
      <c r="AF244" s="215"/>
      <c r="AG244" s="215" t="s">
        <v>404</v>
      </c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1" x14ac:dyDescent="0.25">
      <c r="A245" s="244">
        <v>139</v>
      </c>
      <c r="B245" s="245" t="s">
        <v>519</v>
      </c>
      <c r="C245" s="257" t="s">
        <v>520</v>
      </c>
      <c r="D245" s="246" t="s">
        <v>220</v>
      </c>
      <c r="E245" s="247">
        <v>20</v>
      </c>
      <c r="F245" s="248"/>
      <c r="G245" s="249">
        <f>ROUND(E245*F245,2)</f>
        <v>0</v>
      </c>
      <c r="H245" s="248"/>
      <c r="I245" s="249">
        <f>ROUND(E245*H245,2)</f>
        <v>0</v>
      </c>
      <c r="J245" s="248"/>
      <c r="K245" s="249">
        <f>ROUND(E245*J245,2)</f>
        <v>0</v>
      </c>
      <c r="L245" s="249">
        <v>15</v>
      </c>
      <c r="M245" s="249">
        <f>G245*(1+L245/100)</f>
        <v>0</v>
      </c>
      <c r="N245" s="249">
        <v>4.0000000000000003E-5</v>
      </c>
      <c r="O245" s="249">
        <f>ROUND(E245*N245,2)</f>
        <v>0</v>
      </c>
      <c r="P245" s="249">
        <v>0</v>
      </c>
      <c r="Q245" s="249">
        <f>ROUND(E245*P245,2)</f>
        <v>0</v>
      </c>
      <c r="R245" s="249"/>
      <c r="S245" s="249" t="s">
        <v>167</v>
      </c>
      <c r="T245" s="250" t="s">
        <v>168</v>
      </c>
      <c r="U245" s="224">
        <v>0</v>
      </c>
      <c r="V245" s="224">
        <f>ROUND(E245*U245,2)</f>
        <v>0</v>
      </c>
      <c r="W245" s="224"/>
      <c r="X245" s="224" t="s">
        <v>278</v>
      </c>
      <c r="Y245" s="215"/>
      <c r="Z245" s="215"/>
      <c r="AA245" s="215"/>
      <c r="AB245" s="215"/>
      <c r="AC245" s="215"/>
      <c r="AD245" s="215"/>
      <c r="AE245" s="215"/>
      <c r="AF245" s="215"/>
      <c r="AG245" s="215" t="s">
        <v>404</v>
      </c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1" x14ac:dyDescent="0.25">
      <c r="A246" s="244">
        <v>140</v>
      </c>
      <c r="B246" s="245" t="s">
        <v>521</v>
      </c>
      <c r="C246" s="257" t="s">
        <v>522</v>
      </c>
      <c r="D246" s="246" t="s">
        <v>220</v>
      </c>
      <c r="E246" s="247">
        <v>5</v>
      </c>
      <c r="F246" s="248"/>
      <c r="G246" s="249">
        <f>ROUND(E246*F246,2)</f>
        <v>0</v>
      </c>
      <c r="H246" s="248"/>
      <c r="I246" s="249">
        <f>ROUND(E246*H246,2)</f>
        <v>0</v>
      </c>
      <c r="J246" s="248"/>
      <c r="K246" s="249">
        <f>ROUND(E246*J246,2)</f>
        <v>0</v>
      </c>
      <c r="L246" s="249">
        <v>15</v>
      </c>
      <c r="M246" s="249">
        <f>G246*(1+L246/100)</f>
        <v>0</v>
      </c>
      <c r="N246" s="249">
        <v>4.0000000000000001E-3</v>
      </c>
      <c r="O246" s="249">
        <f>ROUND(E246*N246,2)</f>
        <v>0.02</v>
      </c>
      <c r="P246" s="249">
        <v>0</v>
      </c>
      <c r="Q246" s="249">
        <f>ROUND(E246*P246,2)</f>
        <v>0</v>
      </c>
      <c r="R246" s="249"/>
      <c r="S246" s="249" t="s">
        <v>167</v>
      </c>
      <c r="T246" s="250" t="s">
        <v>168</v>
      </c>
      <c r="U246" s="224">
        <v>0</v>
      </c>
      <c r="V246" s="224">
        <f>ROUND(E246*U246,2)</f>
        <v>0</v>
      </c>
      <c r="W246" s="224"/>
      <c r="X246" s="224" t="s">
        <v>278</v>
      </c>
      <c r="Y246" s="215"/>
      <c r="Z246" s="215"/>
      <c r="AA246" s="215"/>
      <c r="AB246" s="215"/>
      <c r="AC246" s="215"/>
      <c r="AD246" s="215"/>
      <c r="AE246" s="215"/>
      <c r="AF246" s="215"/>
      <c r="AG246" s="215" t="s">
        <v>279</v>
      </c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1" x14ac:dyDescent="0.25">
      <c r="A247" s="244">
        <v>141</v>
      </c>
      <c r="B247" s="245" t="s">
        <v>523</v>
      </c>
      <c r="C247" s="257" t="s">
        <v>524</v>
      </c>
      <c r="D247" s="246" t="s">
        <v>220</v>
      </c>
      <c r="E247" s="247">
        <v>1</v>
      </c>
      <c r="F247" s="248"/>
      <c r="G247" s="249">
        <f>ROUND(E247*F247,2)</f>
        <v>0</v>
      </c>
      <c r="H247" s="248"/>
      <c r="I247" s="249">
        <f>ROUND(E247*H247,2)</f>
        <v>0</v>
      </c>
      <c r="J247" s="248"/>
      <c r="K247" s="249">
        <f>ROUND(E247*J247,2)</f>
        <v>0</v>
      </c>
      <c r="L247" s="249">
        <v>15</v>
      </c>
      <c r="M247" s="249">
        <f>G247*(1+L247/100)</f>
        <v>0</v>
      </c>
      <c r="N247" s="249">
        <v>4.0000000000000001E-3</v>
      </c>
      <c r="O247" s="249">
        <f>ROUND(E247*N247,2)</f>
        <v>0</v>
      </c>
      <c r="P247" s="249">
        <v>0</v>
      </c>
      <c r="Q247" s="249">
        <f>ROUND(E247*P247,2)</f>
        <v>0</v>
      </c>
      <c r="R247" s="249"/>
      <c r="S247" s="249" t="s">
        <v>167</v>
      </c>
      <c r="T247" s="250" t="s">
        <v>168</v>
      </c>
      <c r="U247" s="224">
        <v>0</v>
      </c>
      <c r="V247" s="224">
        <f>ROUND(E247*U247,2)</f>
        <v>0</v>
      </c>
      <c r="W247" s="224"/>
      <c r="X247" s="224" t="s">
        <v>278</v>
      </c>
      <c r="Y247" s="215"/>
      <c r="Z247" s="215"/>
      <c r="AA247" s="215"/>
      <c r="AB247" s="215"/>
      <c r="AC247" s="215"/>
      <c r="AD247" s="215"/>
      <c r="AE247" s="215"/>
      <c r="AF247" s="215"/>
      <c r="AG247" s="215" t="s">
        <v>404</v>
      </c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 x14ac:dyDescent="0.25">
      <c r="A248" s="244">
        <v>142</v>
      </c>
      <c r="B248" s="245" t="s">
        <v>525</v>
      </c>
      <c r="C248" s="257" t="s">
        <v>526</v>
      </c>
      <c r="D248" s="246" t="s">
        <v>220</v>
      </c>
      <c r="E248" s="247">
        <v>1</v>
      </c>
      <c r="F248" s="248"/>
      <c r="G248" s="249">
        <f>ROUND(E248*F248,2)</f>
        <v>0</v>
      </c>
      <c r="H248" s="248"/>
      <c r="I248" s="249">
        <f>ROUND(E248*H248,2)</f>
        <v>0</v>
      </c>
      <c r="J248" s="248"/>
      <c r="K248" s="249">
        <f>ROUND(E248*J248,2)</f>
        <v>0</v>
      </c>
      <c r="L248" s="249">
        <v>15</v>
      </c>
      <c r="M248" s="249">
        <f>G248*(1+L248/100)</f>
        <v>0</v>
      </c>
      <c r="N248" s="249">
        <v>2.63E-2</v>
      </c>
      <c r="O248" s="249">
        <f>ROUND(E248*N248,2)</f>
        <v>0.03</v>
      </c>
      <c r="P248" s="249">
        <v>0</v>
      </c>
      <c r="Q248" s="249">
        <f>ROUND(E248*P248,2)</f>
        <v>0</v>
      </c>
      <c r="R248" s="249"/>
      <c r="S248" s="249" t="s">
        <v>167</v>
      </c>
      <c r="T248" s="250" t="s">
        <v>168</v>
      </c>
      <c r="U248" s="224">
        <v>0</v>
      </c>
      <c r="V248" s="224">
        <f>ROUND(E248*U248,2)</f>
        <v>0</v>
      </c>
      <c r="W248" s="224"/>
      <c r="X248" s="224" t="s">
        <v>278</v>
      </c>
      <c r="Y248" s="215"/>
      <c r="Z248" s="215"/>
      <c r="AA248" s="215"/>
      <c r="AB248" s="215"/>
      <c r="AC248" s="215"/>
      <c r="AD248" s="215"/>
      <c r="AE248" s="215"/>
      <c r="AF248" s="215"/>
      <c r="AG248" s="215" t="s">
        <v>404</v>
      </c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 x14ac:dyDescent="0.25">
      <c r="A249" s="244">
        <v>143</v>
      </c>
      <c r="B249" s="245" t="s">
        <v>527</v>
      </c>
      <c r="C249" s="257" t="s">
        <v>528</v>
      </c>
      <c r="D249" s="246" t="s">
        <v>220</v>
      </c>
      <c r="E249" s="247">
        <v>2</v>
      </c>
      <c r="F249" s="248"/>
      <c r="G249" s="249">
        <f>ROUND(E249*F249,2)</f>
        <v>0</v>
      </c>
      <c r="H249" s="248"/>
      <c r="I249" s="249">
        <f>ROUND(E249*H249,2)</f>
        <v>0</v>
      </c>
      <c r="J249" s="248"/>
      <c r="K249" s="249">
        <f>ROUND(E249*J249,2)</f>
        <v>0</v>
      </c>
      <c r="L249" s="249">
        <v>15</v>
      </c>
      <c r="M249" s="249">
        <f>G249*(1+L249/100)</f>
        <v>0</v>
      </c>
      <c r="N249" s="249">
        <v>1.8000000000000001E-4</v>
      </c>
      <c r="O249" s="249">
        <f>ROUND(E249*N249,2)</f>
        <v>0</v>
      </c>
      <c r="P249" s="249">
        <v>0</v>
      </c>
      <c r="Q249" s="249">
        <f>ROUND(E249*P249,2)</f>
        <v>0</v>
      </c>
      <c r="R249" s="249"/>
      <c r="S249" s="249" t="s">
        <v>167</v>
      </c>
      <c r="T249" s="250" t="s">
        <v>168</v>
      </c>
      <c r="U249" s="224">
        <v>0</v>
      </c>
      <c r="V249" s="224">
        <f>ROUND(E249*U249,2)</f>
        <v>0</v>
      </c>
      <c r="W249" s="224"/>
      <c r="X249" s="224" t="s">
        <v>278</v>
      </c>
      <c r="Y249" s="215"/>
      <c r="Z249" s="215"/>
      <c r="AA249" s="215"/>
      <c r="AB249" s="215"/>
      <c r="AC249" s="215"/>
      <c r="AD249" s="215"/>
      <c r="AE249" s="215"/>
      <c r="AF249" s="215"/>
      <c r="AG249" s="215" t="s">
        <v>404</v>
      </c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1" x14ac:dyDescent="0.25">
      <c r="A250" s="244">
        <v>144</v>
      </c>
      <c r="B250" s="245" t="s">
        <v>529</v>
      </c>
      <c r="C250" s="257" t="s">
        <v>530</v>
      </c>
      <c r="D250" s="246" t="s">
        <v>220</v>
      </c>
      <c r="E250" s="247">
        <v>3</v>
      </c>
      <c r="F250" s="248"/>
      <c r="G250" s="249">
        <f>ROUND(E250*F250,2)</f>
        <v>0</v>
      </c>
      <c r="H250" s="248"/>
      <c r="I250" s="249">
        <f>ROUND(E250*H250,2)</f>
        <v>0</v>
      </c>
      <c r="J250" s="248"/>
      <c r="K250" s="249">
        <f>ROUND(E250*J250,2)</f>
        <v>0</v>
      </c>
      <c r="L250" s="249">
        <v>15</v>
      </c>
      <c r="M250" s="249">
        <f>G250*(1+L250/100)</f>
        <v>0</v>
      </c>
      <c r="N250" s="249">
        <v>1.8000000000000001E-4</v>
      </c>
      <c r="O250" s="249">
        <f>ROUND(E250*N250,2)</f>
        <v>0</v>
      </c>
      <c r="P250" s="249">
        <v>0</v>
      </c>
      <c r="Q250" s="249">
        <f>ROUND(E250*P250,2)</f>
        <v>0</v>
      </c>
      <c r="R250" s="249"/>
      <c r="S250" s="249" t="s">
        <v>167</v>
      </c>
      <c r="T250" s="250" t="s">
        <v>168</v>
      </c>
      <c r="U250" s="224">
        <v>0</v>
      </c>
      <c r="V250" s="224">
        <f>ROUND(E250*U250,2)</f>
        <v>0</v>
      </c>
      <c r="W250" s="224"/>
      <c r="X250" s="224" t="s">
        <v>278</v>
      </c>
      <c r="Y250" s="215"/>
      <c r="Z250" s="215"/>
      <c r="AA250" s="215"/>
      <c r="AB250" s="215"/>
      <c r="AC250" s="215"/>
      <c r="AD250" s="215"/>
      <c r="AE250" s="215"/>
      <c r="AF250" s="215"/>
      <c r="AG250" s="215" t="s">
        <v>404</v>
      </c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1" x14ac:dyDescent="0.25">
      <c r="A251" s="244">
        <v>145</v>
      </c>
      <c r="B251" s="245" t="s">
        <v>531</v>
      </c>
      <c r="C251" s="257" t="s">
        <v>532</v>
      </c>
      <c r="D251" s="246" t="s">
        <v>220</v>
      </c>
      <c r="E251" s="247">
        <v>3</v>
      </c>
      <c r="F251" s="248"/>
      <c r="G251" s="249">
        <f>ROUND(E251*F251,2)</f>
        <v>0</v>
      </c>
      <c r="H251" s="248"/>
      <c r="I251" s="249">
        <f>ROUND(E251*H251,2)</f>
        <v>0</v>
      </c>
      <c r="J251" s="248"/>
      <c r="K251" s="249">
        <f>ROUND(E251*J251,2)</f>
        <v>0</v>
      </c>
      <c r="L251" s="249">
        <v>15</v>
      </c>
      <c r="M251" s="249">
        <f>G251*(1+L251/100)</f>
        <v>0</v>
      </c>
      <c r="N251" s="249">
        <v>1.8000000000000001E-4</v>
      </c>
      <c r="O251" s="249">
        <f>ROUND(E251*N251,2)</f>
        <v>0</v>
      </c>
      <c r="P251" s="249">
        <v>0</v>
      </c>
      <c r="Q251" s="249">
        <f>ROUND(E251*P251,2)</f>
        <v>0</v>
      </c>
      <c r="R251" s="249"/>
      <c r="S251" s="249" t="s">
        <v>167</v>
      </c>
      <c r="T251" s="250" t="s">
        <v>168</v>
      </c>
      <c r="U251" s="224">
        <v>0</v>
      </c>
      <c r="V251" s="224">
        <f>ROUND(E251*U251,2)</f>
        <v>0</v>
      </c>
      <c r="W251" s="224"/>
      <c r="X251" s="224" t="s">
        <v>278</v>
      </c>
      <c r="Y251" s="215"/>
      <c r="Z251" s="215"/>
      <c r="AA251" s="215"/>
      <c r="AB251" s="215"/>
      <c r="AC251" s="215"/>
      <c r="AD251" s="215"/>
      <c r="AE251" s="215"/>
      <c r="AF251" s="215"/>
      <c r="AG251" s="215" t="s">
        <v>404</v>
      </c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1" x14ac:dyDescent="0.25">
      <c r="A252" s="244">
        <v>146</v>
      </c>
      <c r="B252" s="245" t="s">
        <v>533</v>
      </c>
      <c r="C252" s="257" t="s">
        <v>534</v>
      </c>
      <c r="D252" s="246" t="s">
        <v>220</v>
      </c>
      <c r="E252" s="247">
        <v>1</v>
      </c>
      <c r="F252" s="248"/>
      <c r="G252" s="249">
        <f>ROUND(E252*F252,2)</f>
        <v>0</v>
      </c>
      <c r="H252" s="248"/>
      <c r="I252" s="249">
        <f>ROUND(E252*H252,2)</f>
        <v>0</v>
      </c>
      <c r="J252" s="248"/>
      <c r="K252" s="249">
        <f>ROUND(E252*J252,2)</f>
        <v>0</v>
      </c>
      <c r="L252" s="249">
        <v>15</v>
      </c>
      <c r="M252" s="249">
        <f>G252*(1+L252/100)</f>
        <v>0</v>
      </c>
      <c r="N252" s="249">
        <v>4.0000000000000002E-4</v>
      </c>
      <c r="O252" s="249">
        <f>ROUND(E252*N252,2)</f>
        <v>0</v>
      </c>
      <c r="P252" s="249">
        <v>0</v>
      </c>
      <c r="Q252" s="249">
        <f>ROUND(E252*P252,2)</f>
        <v>0</v>
      </c>
      <c r="R252" s="249"/>
      <c r="S252" s="249" t="s">
        <v>167</v>
      </c>
      <c r="T252" s="250" t="s">
        <v>168</v>
      </c>
      <c r="U252" s="224">
        <v>0</v>
      </c>
      <c r="V252" s="224">
        <f>ROUND(E252*U252,2)</f>
        <v>0</v>
      </c>
      <c r="W252" s="224"/>
      <c r="X252" s="224" t="s">
        <v>278</v>
      </c>
      <c r="Y252" s="215"/>
      <c r="Z252" s="215"/>
      <c r="AA252" s="215"/>
      <c r="AB252" s="215"/>
      <c r="AC252" s="215"/>
      <c r="AD252" s="215"/>
      <c r="AE252" s="215"/>
      <c r="AF252" s="215"/>
      <c r="AG252" s="215" t="s">
        <v>404</v>
      </c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1" x14ac:dyDescent="0.25">
      <c r="A253" s="244">
        <v>147</v>
      </c>
      <c r="B253" s="245" t="s">
        <v>535</v>
      </c>
      <c r="C253" s="257" t="s">
        <v>536</v>
      </c>
      <c r="D253" s="246" t="s">
        <v>220</v>
      </c>
      <c r="E253" s="247">
        <v>1</v>
      </c>
      <c r="F253" s="248"/>
      <c r="G253" s="249">
        <f>ROUND(E253*F253,2)</f>
        <v>0</v>
      </c>
      <c r="H253" s="248"/>
      <c r="I253" s="249">
        <f>ROUND(E253*H253,2)</f>
        <v>0</v>
      </c>
      <c r="J253" s="248"/>
      <c r="K253" s="249">
        <f>ROUND(E253*J253,2)</f>
        <v>0</v>
      </c>
      <c r="L253" s="249">
        <v>15</v>
      </c>
      <c r="M253" s="249">
        <f>G253*(1+L253/100)</f>
        <v>0</v>
      </c>
      <c r="N253" s="249">
        <v>4.0000000000000002E-4</v>
      </c>
      <c r="O253" s="249">
        <f>ROUND(E253*N253,2)</f>
        <v>0</v>
      </c>
      <c r="P253" s="249">
        <v>0</v>
      </c>
      <c r="Q253" s="249">
        <f>ROUND(E253*P253,2)</f>
        <v>0</v>
      </c>
      <c r="R253" s="249"/>
      <c r="S253" s="249" t="s">
        <v>167</v>
      </c>
      <c r="T253" s="250" t="s">
        <v>168</v>
      </c>
      <c r="U253" s="224">
        <v>0</v>
      </c>
      <c r="V253" s="224">
        <f>ROUND(E253*U253,2)</f>
        <v>0</v>
      </c>
      <c r="W253" s="224"/>
      <c r="X253" s="224" t="s">
        <v>278</v>
      </c>
      <c r="Y253" s="215"/>
      <c r="Z253" s="215"/>
      <c r="AA253" s="215"/>
      <c r="AB253" s="215"/>
      <c r="AC253" s="215"/>
      <c r="AD253" s="215"/>
      <c r="AE253" s="215"/>
      <c r="AF253" s="215"/>
      <c r="AG253" s="215" t="s">
        <v>279</v>
      </c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1" x14ac:dyDescent="0.25">
      <c r="A254" s="244">
        <v>148</v>
      </c>
      <c r="B254" s="245" t="s">
        <v>537</v>
      </c>
      <c r="C254" s="257" t="s">
        <v>538</v>
      </c>
      <c r="D254" s="246" t="s">
        <v>220</v>
      </c>
      <c r="E254" s="247">
        <v>1</v>
      </c>
      <c r="F254" s="248"/>
      <c r="G254" s="249">
        <f>ROUND(E254*F254,2)</f>
        <v>0</v>
      </c>
      <c r="H254" s="248"/>
      <c r="I254" s="249">
        <f>ROUND(E254*H254,2)</f>
        <v>0</v>
      </c>
      <c r="J254" s="248"/>
      <c r="K254" s="249">
        <f>ROUND(E254*J254,2)</f>
        <v>0</v>
      </c>
      <c r="L254" s="249">
        <v>15</v>
      </c>
      <c r="M254" s="249">
        <f>G254*(1+L254/100)</f>
        <v>0</v>
      </c>
      <c r="N254" s="249">
        <v>5.0000000000000001E-4</v>
      </c>
      <c r="O254" s="249">
        <f>ROUND(E254*N254,2)</f>
        <v>0</v>
      </c>
      <c r="P254" s="249">
        <v>0</v>
      </c>
      <c r="Q254" s="249">
        <f>ROUND(E254*P254,2)</f>
        <v>0</v>
      </c>
      <c r="R254" s="249"/>
      <c r="S254" s="249" t="s">
        <v>167</v>
      </c>
      <c r="T254" s="250" t="s">
        <v>168</v>
      </c>
      <c r="U254" s="224">
        <v>0</v>
      </c>
      <c r="V254" s="224">
        <f>ROUND(E254*U254,2)</f>
        <v>0</v>
      </c>
      <c r="W254" s="224"/>
      <c r="X254" s="224" t="s">
        <v>278</v>
      </c>
      <c r="Y254" s="215"/>
      <c r="Z254" s="215"/>
      <c r="AA254" s="215"/>
      <c r="AB254" s="215"/>
      <c r="AC254" s="215"/>
      <c r="AD254" s="215"/>
      <c r="AE254" s="215"/>
      <c r="AF254" s="215"/>
      <c r="AG254" s="215" t="s">
        <v>279</v>
      </c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1" x14ac:dyDescent="0.25">
      <c r="A255" s="244">
        <v>149</v>
      </c>
      <c r="B255" s="245" t="s">
        <v>539</v>
      </c>
      <c r="C255" s="257" t="s">
        <v>540</v>
      </c>
      <c r="D255" s="246" t="s">
        <v>541</v>
      </c>
      <c r="E255" s="247">
        <v>30</v>
      </c>
      <c r="F255" s="248"/>
      <c r="G255" s="249">
        <f>ROUND(E255*F255,2)</f>
        <v>0</v>
      </c>
      <c r="H255" s="248"/>
      <c r="I255" s="249">
        <f>ROUND(E255*H255,2)</f>
        <v>0</v>
      </c>
      <c r="J255" s="248"/>
      <c r="K255" s="249">
        <f>ROUND(E255*J255,2)</f>
        <v>0</v>
      </c>
      <c r="L255" s="249">
        <v>15</v>
      </c>
      <c r="M255" s="249">
        <f>G255*(1+L255/100)</f>
        <v>0</v>
      </c>
      <c r="N255" s="249">
        <v>1</v>
      </c>
      <c r="O255" s="249">
        <f>ROUND(E255*N255,2)</f>
        <v>30</v>
      </c>
      <c r="P255" s="249">
        <v>0</v>
      </c>
      <c r="Q255" s="249">
        <f>ROUND(E255*P255,2)</f>
        <v>0</v>
      </c>
      <c r="R255" s="249"/>
      <c r="S255" s="249" t="s">
        <v>167</v>
      </c>
      <c r="T255" s="250" t="s">
        <v>168</v>
      </c>
      <c r="U255" s="224">
        <v>0</v>
      </c>
      <c r="V255" s="224">
        <f>ROUND(E255*U255,2)</f>
        <v>0</v>
      </c>
      <c r="W255" s="224"/>
      <c r="X255" s="224" t="s">
        <v>278</v>
      </c>
      <c r="Y255" s="215"/>
      <c r="Z255" s="215"/>
      <c r="AA255" s="215"/>
      <c r="AB255" s="215"/>
      <c r="AC255" s="215"/>
      <c r="AD255" s="215"/>
      <c r="AE255" s="215"/>
      <c r="AF255" s="215"/>
      <c r="AG255" s="215" t="s">
        <v>404</v>
      </c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x14ac:dyDescent="0.25">
      <c r="A256" s="228" t="s">
        <v>162</v>
      </c>
      <c r="B256" s="229" t="s">
        <v>129</v>
      </c>
      <c r="C256" s="252" t="s">
        <v>130</v>
      </c>
      <c r="D256" s="230"/>
      <c r="E256" s="231"/>
      <c r="F256" s="232"/>
      <c r="G256" s="232">
        <f>SUMIF(AG257:AG260,"&lt;&gt;NOR",G257:G260)</f>
        <v>0</v>
      </c>
      <c r="H256" s="232"/>
      <c r="I256" s="232">
        <f>SUM(I257:I260)</f>
        <v>0</v>
      </c>
      <c r="J256" s="232"/>
      <c r="K256" s="232">
        <f>SUM(K257:K260)</f>
        <v>0</v>
      </c>
      <c r="L256" s="232"/>
      <c r="M256" s="232">
        <f>SUM(M257:M260)</f>
        <v>0</v>
      </c>
      <c r="N256" s="232"/>
      <c r="O256" s="232">
        <f>SUM(O257:O260)</f>
        <v>0</v>
      </c>
      <c r="P256" s="232"/>
      <c r="Q256" s="232">
        <f>SUM(Q257:Q260)</f>
        <v>0</v>
      </c>
      <c r="R256" s="232"/>
      <c r="S256" s="232"/>
      <c r="T256" s="233"/>
      <c r="U256" s="227"/>
      <c r="V256" s="227">
        <f>SUM(V257:V260)</f>
        <v>1.35</v>
      </c>
      <c r="W256" s="227"/>
      <c r="X256" s="227"/>
      <c r="AG256" t="s">
        <v>163</v>
      </c>
    </row>
    <row r="257" spans="1:60" outlineLevel="1" x14ac:dyDescent="0.25">
      <c r="A257" s="244">
        <v>150</v>
      </c>
      <c r="B257" s="245" t="s">
        <v>542</v>
      </c>
      <c r="C257" s="257" t="s">
        <v>543</v>
      </c>
      <c r="D257" s="246" t="s">
        <v>220</v>
      </c>
      <c r="E257" s="247">
        <v>2</v>
      </c>
      <c r="F257" s="248"/>
      <c r="G257" s="249">
        <f>ROUND(E257*F257,2)</f>
        <v>0</v>
      </c>
      <c r="H257" s="248"/>
      <c r="I257" s="249">
        <f>ROUND(E257*H257,2)</f>
        <v>0</v>
      </c>
      <c r="J257" s="248"/>
      <c r="K257" s="249">
        <f>ROUND(E257*J257,2)</f>
        <v>0</v>
      </c>
      <c r="L257" s="249">
        <v>15</v>
      </c>
      <c r="M257" s="249">
        <f>G257*(1+L257/100)</f>
        <v>0</v>
      </c>
      <c r="N257" s="249">
        <v>0</v>
      </c>
      <c r="O257" s="249">
        <f>ROUND(E257*N257,2)</f>
        <v>0</v>
      </c>
      <c r="P257" s="249">
        <v>0</v>
      </c>
      <c r="Q257" s="249">
        <f>ROUND(E257*P257,2)</f>
        <v>0</v>
      </c>
      <c r="R257" s="249"/>
      <c r="S257" s="249" t="s">
        <v>167</v>
      </c>
      <c r="T257" s="250" t="s">
        <v>168</v>
      </c>
      <c r="U257" s="224">
        <v>0.23599999999999999</v>
      </c>
      <c r="V257" s="224">
        <f>ROUND(E257*U257,2)</f>
        <v>0.47</v>
      </c>
      <c r="W257" s="224"/>
      <c r="X257" s="224" t="s">
        <v>169</v>
      </c>
      <c r="Y257" s="215"/>
      <c r="Z257" s="215"/>
      <c r="AA257" s="215"/>
      <c r="AB257" s="215"/>
      <c r="AC257" s="215"/>
      <c r="AD257" s="215"/>
      <c r="AE257" s="215"/>
      <c r="AF257" s="215"/>
      <c r="AG257" s="215" t="s">
        <v>170</v>
      </c>
      <c r="AH257" s="215"/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1" x14ac:dyDescent="0.25">
      <c r="A258" s="244">
        <v>151</v>
      </c>
      <c r="B258" s="245" t="s">
        <v>544</v>
      </c>
      <c r="C258" s="257" t="s">
        <v>545</v>
      </c>
      <c r="D258" s="246" t="s">
        <v>220</v>
      </c>
      <c r="E258" s="247">
        <v>1</v>
      </c>
      <c r="F258" s="248"/>
      <c r="G258" s="249">
        <f>ROUND(E258*F258,2)</f>
        <v>0</v>
      </c>
      <c r="H258" s="248"/>
      <c r="I258" s="249">
        <f>ROUND(E258*H258,2)</f>
        <v>0</v>
      </c>
      <c r="J258" s="248"/>
      <c r="K258" s="249">
        <f>ROUND(E258*J258,2)</f>
        <v>0</v>
      </c>
      <c r="L258" s="249">
        <v>15</v>
      </c>
      <c r="M258" s="249">
        <f>G258*(1+L258/100)</f>
        <v>0</v>
      </c>
      <c r="N258" s="249">
        <v>0</v>
      </c>
      <c r="O258" s="249">
        <f>ROUND(E258*N258,2)</f>
        <v>0</v>
      </c>
      <c r="P258" s="249">
        <v>0</v>
      </c>
      <c r="Q258" s="249">
        <f>ROUND(E258*P258,2)</f>
        <v>0</v>
      </c>
      <c r="R258" s="249"/>
      <c r="S258" s="249" t="s">
        <v>167</v>
      </c>
      <c r="T258" s="250" t="s">
        <v>168</v>
      </c>
      <c r="U258" s="224">
        <v>0.48</v>
      </c>
      <c r="V258" s="224">
        <f>ROUND(E258*U258,2)</f>
        <v>0.48</v>
      </c>
      <c r="W258" s="224"/>
      <c r="X258" s="224" t="s">
        <v>169</v>
      </c>
      <c r="Y258" s="215"/>
      <c r="Z258" s="215"/>
      <c r="AA258" s="215"/>
      <c r="AB258" s="215"/>
      <c r="AC258" s="215"/>
      <c r="AD258" s="215"/>
      <c r="AE258" s="215"/>
      <c r="AF258" s="215"/>
      <c r="AG258" s="215" t="s">
        <v>170</v>
      </c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1" x14ac:dyDescent="0.25">
      <c r="A259" s="244">
        <v>152</v>
      </c>
      <c r="B259" s="245" t="s">
        <v>546</v>
      </c>
      <c r="C259" s="257" t="s">
        <v>547</v>
      </c>
      <c r="D259" s="246" t="s">
        <v>220</v>
      </c>
      <c r="E259" s="247">
        <v>2</v>
      </c>
      <c r="F259" s="248"/>
      <c r="G259" s="249">
        <f>ROUND(E259*F259,2)</f>
        <v>0</v>
      </c>
      <c r="H259" s="248"/>
      <c r="I259" s="249">
        <f>ROUND(E259*H259,2)</f>
        <v>0</v>
      </c>
      <c r="J259" s="248"/>
      <c r="K259" s="249">
        <f>ROUND(E259*J259,2)</f>
        <v>0</v>
      </c>
      <c r="L259" s="249">
        <v>15</v>
      </c>
      <c r="M259" s="249">
        <f>G259*(1+L259/100)</f>
        <v>0</v>
      </c>
      <c r="N259" s="249">
        <v>0</v>
      </c>
      <c r="O259" s="249">
        <f>ROUND(E259*N259,2)</f>
        <v>0</v>
      </c>
      <c r="P259" s="249">
        <v>0</v>
      </c>
      <c r="Q259" s="249">
        <f>ROUND(E259*P259,2)</f>
        <v>0</v>
      </c>
      <c r="R259" s="249"/>
      <c r="S259" s="249" t="s">
        <v>167</v>
      </c>
      <c r="T259" s="250" t="s">
        <v>168</v>
      </c>
      <c r="U259" s="224">
        <v>0.20166999999999999</v>
      </c>
      <c r="V259" s="224">
        <f>ROUND(E259*U259,2)</f>
        <v>0.4</v>
      </c>
      <c r="W259" s="224"/>
      <c r="X259" s="224" t="s">
        <v>169</v>
      </c>
      <c r="Y259" s="215"/>
      <c r="Z259" s="215"/>
      <c r="AA259" s="215"/>
      <c r="AB259" s="215"/>
      <c r="AC259" s="215"/>
      <c r="AD259" s="215"/>
      <c r="AE259" s="215"/>
      <c r="AF259" s="215"/>
      <c r="AG259" s="215" t="s">
        <v>170</v>
      </c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outlineLevel="1" x14ac:dyDescent="0.25">
      <c r="A260" s="244">
        <v>153</v>
      </c>
      <c r="B260" s="245" t="s">
        <v>548</v>
      </c>
      <c r="C260" s="257" t="s">
        <v>549</v>
      </c>
      <c r="D260" s="246" t="s">
        <v>220</v>
      </c>
      <c r="E260" s="247">
        <v>2</v>
      </c>
      <c r="F260" s="248"/>
      <c r="G260" s="249">
        <f>ROUND(E260*F260,2)</f>
        <v>0</v>
      </c>
      <c r="H260" s="248"/>
      <c r="I260" s="249">
        <f>ROUND(E260*H260,2)</f>
        <v>0</v>
      </c>
      <c r="J260" s="248"/>
      <c r="K260" s="249">
        <f>ROUND(E260*J260,2)</f>
        <v>0</v>
      </c>
      <c r="L260" s="249">
        <v>15</v>
      </c>
      <c r="M260" s="249">
        <f>G260*(1+L260/100)</f>
        <v>0</v>
      </c>
      <c r="N260" s="249">
        <v>0</v>
      </c>
      <c r="O260" s="249">
        <f>ROUND(E260*N260,2)</f>
        <v>0</v>
      </c>
      <c r="P260" s="249">
        <v>0</v>
      </c>
      <c r="Q260" s="249">
        <f>ROUND(E260*P260,2)</f>
        <v>0</v>
      </c>
      <c r="R260" s="249"/>
      <c r="S260" s="249" t="s">
        <v>167</v>
      </c>
      <c r="T260" s="250" t="s">
        <v>168</v>
      </c>
      <c r="U260" s="224">
        <v>0</v>
      </c>
      <c r="V260" s="224">
        <f>ROUND(E260*U260,2)</f>
        <v>0</v>
      </c>
      <c r="W260" s="224"/>
      <c r="X260" s="224" t="s">
        <v>169</v>
      </c>
      <c r="Y260" s="215"/>
      <c r="Z260" s="215"/>
      <c r="AA260" s="215"/>
      <c r="AB260" s="215"/>
      <c r="AC260" s="215"/>
      <c r="AD260" s="215"/>
      <c r="AE260" s="215"/>
      <c r="AF260" s="215"/>
      <c r="AG260" s="215" t="s">
        <v>170</v>
      </c>
      <c r="AH260" s="215"/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x14ac:dyDescent="0.25">
      <c r="A261" s="228" t="s">
        <v>162</v>
      </c>
      <c r="B261" s="229" t="s">
        <v>131</v>
      </c>
      <c r="C261" s="252" t="s">
        <v>132</v>
      </c>
      <c r="D261" s="230"/>
      <c r="E261" s="231"/>
      <c r="F261" s="232"/>
      <c r="G261" s="232">
        <f>SUMIF(AG262:AG274,"&lt;&gt;NOR",G262:G274)</f>
        <v>0</v>
      </c>
      <c r="H261" s="232"/>
      <c r="I261" s="232">
        <f>SUM(I262:I274)</f>
        <v>0</v>
      </c>
      <c r="J261" s="232"/>
      <c r="K261" s="232">
        <f>SUM(K262:K274)</f>
        <v>0</v>
      </c>
      <c r="L261" s="232"/>
      <c r="M261" s="232">
        <f>SUM(M262:M274)</f>
        <v>0</v>
      </c>
      <c r="N261" s="232"/>
      <c r="O261" s="232">
        <f>SUM(O262:O274)</f>
        <v>0</v>
      </c>
      <c r="P261" s="232"/>
      <c r="Q261" s="232">
        <f>SUM(Q262:Q274)</f>
        <v>0</v>
      </c>
      <c r="R261" s="232"/>
      <c r="S261" s="232"/>
      <c r="T261" s="233"/>
      <c r="U261" s="227"/>
      <c r="V261" s="227">
        <f>SUM(V262:V274)</f>
        <v>5.2099999999999991</v>
      </c>
      <c r="W261" s="227"/>
      <c r="X261" s="227"/>
      <c r="AG261" t="s">
        <v>163</v>
      </c>
    </row>
    <row r="262" spans="1:60" outlineLevel="1" x14ac:dyDescent="0.25">
      <c r="A262" s="244">
        <v>154</v>
      </c>
      <c r="B262" s="245" t="s">
        <v>550</v>
      </c>
      <c r="C262" s="257" t="s">
        <v>551</v>
      </c>
      <c r="D262" s="246" t="s">
        <v>552</v>
      </c>
      <c r="E262" s="247">
        <v>3</v>
      </c>
      <c r="F262" s="248"/>
      <c r="G262" s="249">
        <f>ROUND(E262*F262,2)</f>
        <v>0</v>
      </c>
      <c r="H262" s="248"/>
      <c r="I262" s="249">
        <f>ROUND(E262*H262,2)</f>
        <v>0</v>
      </c>
      <c r="J262" s="248"/>
      <c r="K262" s="249">
        <f>ROUND(E262*J262,2)</f>
        <v>0</v>
      </c>
      <c r="L262" s="249">
        <v>15</v>
      </c>
      <c r="M262" s="249">
        <f>G262*(1+L262/100)</f>
        <v>0</v>
      </c>
      <c r="N262" s="249">
        <v>0</v>
      </c>
      <c r="O262" s="249">
        <f>ROUND(E262*N262,2)</f>
        <v>0</v>
      </c>
      <c r="P262" s="249">
        <v>0</v>
      </c>
      <c r="Q262" s="249">
        <f>ROUND(E262*P262,2)</f>
        <v>0</v>
      </c>
      <c r="R262" s="249"/>
      <c r="S262" s="249" t="s">
        <v>167</v>
      </c>
      <c r="T262" s="250" t="s">
        <v>168</v>
      </c>
      <c r="U262" s="224">
        <v>0</v>
      </c>
      <c r="V262" s="224">
        <f>ROUND(E262*U262,2)</f>
        <v>0</v>
      </c>
      <c r="W262" s="224"/>
      <c r="X262" s="224" t="s">
        <v>169</v>
      </c>
      <c r="Y262" s="215"/>
      <c r="Z262" s="215"/>
      <c r="AA262" s="215"/>
      <c r="AB262" s="215"/>
      <c r="AC262" s="215"/>
      <c r="AD262" s="215"/>
      <c r="AE262" s="215"/>
      <c r="AF262" s="215"/>
      <c r="AG262" s="215" t="s">
        <v>170</v>
      </c>
      <c r="AH262" s="215"/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1" x14ac:dyDescent="0.25">
      <c r="A263" s="234">
        <v>155</v>
      </c>
      <c r="B263" s="235" t="s">
        <v>553</v>
      </c>
      <c r="C263" s="253" t="s">
        <v>554</v>
      </c>
      <c r="D263" s="236" t="s">
        <v>235</v>
      </c>
      <c r="E263" s="237">
        <v>1.2872399999999999</v>
      </c>
      <c r="F263" s="238"/>
      <c r="G263" s="239">
        <f>ROUND(E263*F263,2)</f>
        <v>0</v>
      </c>
      <c r="H263" s="238"/>
      <c r="I263" s="239">
        <f>ROUND(E263*H263,2)</f>
        <v>0</v>
      </c>
      <c r="J263" s="238"/>
      <c r="K263" s="239">
        <f>ROUND(E263*J263,2)</f>
        <v>0</v>
      </c>
      <c r="L263" s="239">
        <v>15</v>
      </c>
      <c r="M263" s="239">
        <f>G263*(1+L263/100)</f>
        <v>0</v>
      </c>
      <c r="N263" s="239">
        <v>0</v>
      </c>
      <c r="O263" s="239">
        <f>ROUND(E263*N263,2)</f>
        <v>0</v>
      </c>
      <c r="P263" s="239">
        <v>0</v>
      </c>
      <c r="Q263" s="239">
        <f>ROUND(E263*P263,2)</f>
        <v>0</v>
      </c>
      <c r="R263" s="239"/>
      <c r="S263" s="239" t="s">
        <v>167</v>
      </c>
      <c r="T263" s="240" t="s">
        <v>168</v>
      </c>
      <c r="U263" s="224">
        <v>0.27700000000000002</v>
      </c>
      <c r="V263" s="224">
        <f>ROUND(E263*U263,2)</f>
        <v>0.36</v>
      </c>
      <c r="W263" s="224"/>
      <c r="X263" s="224" t="s">
        <v>169</v>
      </c>
      <c r="Y263" s="215"/>
      <c r="Z263" s="215"/>
      <c r="AA263" s="215"/>
      <c r="AB263" s="215"/>
      <c r="AC263" s="215"/>
      <c r="AD263" s="215"/>
      <c r="AE263" s="215"/>
      <c r="AF263" s="215"/>
      <c r="AG263" s="215" t="s">
        <v>466</v>
      </c>
      <c r="AH263" s="215"/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1" x14ac:dyDescent="0.25">
      <c r="A264" s="222"/>
      <c r="B264" s="223"/>
      <c r="C264" s="254" t="s">
        <v>171</v>
      </c>
      <c r="D264" s="241"/>
      <c r="E264" s="241"/>
      <c r="F264" s="241"/>
      <c r="G264" s="241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15"/>
      <c r="Z264" s="215"/>
      <c r="AA264" s="215"/>
      <c r="AB264" s="215"/>
      <c r="AC264" s="215"/>
      <c r="AD264" s="215"/>
      <c r="AE264" s="215"/>
      <c r="AF264" s="215"/>
      <c r="AG264" s="215" t="s">
        <v>172</v>
      </c>
      <c r="AH264" s="215"/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1" x14ac:dyDescent="0.25">
      <c r="A265" s="222"/>
      <c r="B265" s="223"/>
      <c r="C265" s="255" t="s">
        <v>555</v>
      </c>
      <c r="D265" s="242"/>
      <c r="E265" s="242"/>
      <c r="F265" s="242"/>
      <c r="G265" s="242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15"/>
      <c r="Z265" s="215"/>
      <c r="AA265" s="215"/>
      <c r="AB265" s="215"/>
      <c r="AC265" s="215"/>
      <c r="AD265" s="215"/>
      <c r="AE265" s="215"/>
      <c r="AF265" s="215"/>
      <c r="AG265" s="215" t="s">
        <v>172</v>
      </c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ht="21" outlineLevel="1" x14ac:dyDescent="0.25">
      <c r="A266" s="222"/>
      <c r="B266" s="223"/>
      <c r="C266" s="255" t="s">
        <v>556</v>
      </c>
      <c r="D266" s="242"/>
      <c r="E266" s="242"/>
      <c r="F266" s="242"/>
      <c r="G266" s="242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15"/>
      <c r="Z266" s="215"/>
      <c r="AA266" s="215"/>
      <c r="AB266" s="215"/>
      <c r="AC266" s="215"/>
      <c r="AD266" s="215"/>
      <c r="AE266" s="215"/>
      <c r="AF266" s="215"/>
      <c r="AG266" s="215" t="s">
        <v>172</v>
      </c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43" t="str">
        <f>C266</f>
        <v>- při vodorovné dopravě po vodě : vyložení na hromady na suchu nebo na přeložení na dopravní prostředek na suchu do 15 m vodorovně a současně do 4 m svisle,</v>
      </c>
      <c r="BB266" s="215"/>
      <c r="BC266" s="215"/>
      <c r="BD266" s="215"/>
      <c r="BE266" s="215"/>
      <c r="BF266" s="215"/>
      <c r="BG266" s="215"/>
      <c r="BH266" s="215"/>
    </row>
    <row r="267" spans="1:60" outlineLevel="1" x14ac:dyDescent="0.25">
      <c r="A267" s="222"/>
      <c r="B267" s="223"/>
      <c r="C267" s="255" t="s">
        <v>557</v>
      </c>
      <c r="D267" s="242"/>
      <c r="E267" s="242"/>
      <c r="F267" s="242"/>
      <c r="G267" s="242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15"/>
      <c r="Z267" s="215"/>
      <c r="AA267" s="215"/>
      <c r="AB267" s="215"/>
      <c r="AC267" s="215"/>
      <c r="AD267" s="215"/>
      <c r="AE267" s="215"/>
      <c r="AF267" s="215"/>
      <c r="AG267" s="215" t="s">
        <v>172</v>
      </c>
      <c r="AH267" s="215"/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1" x14ac:dyDescent="0.25">
      <c r="A268" s="244">
        <v>156</v>
      </c>
      <c r="B268" s="245" t="s">
        <v>558</v>
      </c>
      <c r="C268" s="257" t="s">
        <v>559</v>
      </c>
      <c r="D268" s="246" t="s">
        <v>235</v>
      </c>
      <c r="E268" s="247">
        <v>1.2872399999999999</v>
      </c>
      <c r="F268" s="248"/>
      <c r="G268" s="249">
        <f>ROUND(E268*F268,2)</f>
        <v>0</v>
      </c>
      <c r="H268" s="248"/>
      <c r="I268" s="249">
        <f>ROUND(E268*H268,2)</f>
        <v>0</v>
      </c>
      <c r="J268" s="248"/>
      <c r="K268" s="249">
        <f>ROUND(E268*J268,2)</f>
        <v>0</v>
      </c>
      <c r="L268" s="249">
        <v>15</v>
      </c>
      <c r="M268" s="249">
        <f>G268*(1+L268/100)</f>
        <v>0</v>
      </c>
      <c r="N268" s="249">
        <v>0</v>
      </c>
      <c r="O268" s="249">
        <f>ROUND(E268*N268,2)</f>
        <v>0</v>
      </c>
      <c r="P268" s="249">
        <v>0</v>
      </c>
      <c r="Q268" s="249">
        <f>ROUND(E268*P268,2)</f>
        <v>0</v>
      </c>
      <c r="R268" s="249"/>
      <c r="S268" s="249" t="s">
        <v>167</v>
      </c>
      <c r="T268" s="250" t="s">
        <v>168</v>
      </c>
      <c r="U268" s="224">
        <v>2.0089999999999999</v>
      </c>
      <c r="V268" s="224">
        <f>ROUND(E268*U268,2)</f>
        <v>2.59</v>
      </c>
      <c r="W268" s="224"/>
      <c r="X268" s="224" t="s">
        <v>169</v>
      </c>
      <c r="Y268" s="215"/>
      <c r="Z268" s="215"/>
      <c r="AA268" s="215"/>
      <c r="AB268" s="215"/>
      <c r="AC268" s="215"/>
      <c r="AD268" s="215"/>
      <c r="AE268" s="215"/>
      <c r="AF268" s="215"/>
      <c r="AG268" s="215" t="s">
        <v>466</v>
      </c>
      <c r="AH268" s="215"/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1" x14ac:dyDescent="0.25">
      <c r="A269" s="234">
        <v>157</v>
      </c>
      <c r="B269" s="235" t="s">
        <v>560</v>
      </c>
      <c r="C269" s="253" t="s">
        <v>561</v>
      </c>
      <c r="D269" s="236" t="s">
        <v>235</v>
      </c>
      <c r="E269" s="237">
        <v>1.2872399999999999</v>
      </c>
      <c r="F269" s="238"/>
      <c r="G269" s="239">
        <f>ROUND(E269*F269,2)</f>
        <v>0</v>
      </c>
      <c r="H269" s="238"/>
      <c r="I269" s="239">
        <f>ROUND(E269*H269,2)</f>
        <v>0</v>
      </c>
      <c r="J269" s="238"/>
      <c r="K269" s="239">
        <f>ROUND(E269*J269,2)</f>
        <v>0</v>
      </c>
      <c r="L269" s="239">
        <v>15</v>
      </c>
      <c r="M269" s="239">
        <f>G269*(1+L269/100)</f>
        <v>0</v>
      </c>
      <c r="N269" s="239">
        <v>0</v>
      </c>
      <c r="O269" s="239">
        <f>ROUND(E269*N269,2)</f>
        <v>0</v>
      </c>
      <c r="P269" s="239">
        <v>0</v>
      </c>
      <c r="Q269" s="239">
        <f>ROUND(E269*P269,2)</f>
        <v>0</v>
      </c>
      <c r="R269" s="239"/>
      <c r="S269" s="239" t="s">
        <v>167</v>
      </c>
      <c r="T269" s="240" t="s">
        <v>168</v>
      </c>
      <c r="U269" s="224">
        <v>0.49</v>
      </c>
      <c r="V269" s="224">
        <f>ROUND(E269*U269,2)</f>
        <v>0.63</v>
      </c>
      <c r="W269" s="224"/>
      <c r="X269" s="224" t="s">
        <v>169</v>
      </c>
      <c r="Y269" s="215"/>
      <c r="Z269" s="215"/>
      <c r="AA269" s="215"/>
      <c r="AB269" s="215"/>
      <c r="AC269" s="215"/>
      <c r="AD269" s="215"/>
      <c r="AE269" s="215"/>
      <c r="AF269" s="215"/>
      <c r="AG269" s="215" t="s">
        <v>466</v>
      </c>
      <c r="AH269" s="215"/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outlineLevel="1" x14ac:dyDescent="0.25">
      <c r="A270" s="222"/>
      <c r="B270" s="223"/>
      <c r="C270" s="254" t="s">
        <v>562</v>
      </c>
      <c r="D270" s="241"/>
      <c r="E270" s="241"/>
      <c r="F270" s="241"/>
      <c r="G270" s="241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15"/>
      <c r="Z270" s="215"/>
      <c r="AA270" s="215"/>
      <c r="AB270" s="215"/>
      <c r="AC270" s="215"/>
      <c r="AD270" s="215"/>
      <c r="AE270" s="215"/>
      <c r="AF270" s="215"/>
      <c r="AG270" s="215" t="s">
        <v>172</v>
      </c>
      <c r="AH270" s="215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outlineLevel="1" x14ac:dyDescent="0.25">
      <c r="A271" s="244">
        <v>158</v>
      </c>
      <c r="B271" s="245" t="s">
        <v>563</v>
      </c>
      <c r="C271" s="257" t="s">
        <v>564</v>
      </c>
      <c r="D271" s="246" t="s">
        <v>235</v>
      </c>
      <c r="E271" s="247">
        <v>25.744800000000001</v>
      </c>
      <c r="F271" s="248"/>
      <c r="G271" s="249">
        <f>ROUND(E271*F271,2)</f>
        <v>0</v>
      </c>
      <c r="H271" s="248"/>
      <c r="I271" s="249">
        <f>ROUND(E271*H271,2)</f>
        <v>0</v>
      </c>
      <c r="J271" s="248"/>
      <c r="K271" s="249">
        <f>ROUND(E271*J271,2)</f>
        <v>0</v>
      </c>
      <c r="L271" s="249">
        <v>15</v>
      </c>
      <c r="M271" s="249">
        <f>G271*(1+L271/100)</f>
        <v>0</v>
      </c>
      <c r="N271" s="249">
        <v>0</v>
      </c>
      <c r="O271" s="249">
        <f>ROUND(E271*N271,2)</f>
        <v>0</v>
      </c>
      <c r="P271" s="249">
        <v>0</v>
      </c>
      <c r="Q271" s="249">
        <f>ROUND(E271*P271,2)</f>
        <v>0</v>
      </c>
      <c r="R271" s="249"/>
      <c r="S271" s="249" t="s">
        <v>167</v>
      </c>
      <c r="T271" s="250" t="s">
        <v>168</v>
      </c>
      <c r="U271" s="224">
        <v>0</v>
      </c>
      <c r="V271" s="224">
        <f>ROUND(E271*U271,2)</f>
        <v>0</v>
      </c>
      <c r="W271" s="224"/>
      <c r="X271" s="224" t="s">
        <v>169</v>
      </c>
      <c r="Y271" s="215"/>
      <c r="Z271" s="215"/>
      <c r="AA271" s="215"/>
      <c r="AB271" s="215"/>
      <c r="AC271" s="215"/>
      <c r="AD271" s="215"/>
      <c r="AE271" s="215"/>
      <c r="AF271" s="215"/>
      <c r="AG271" s="215" t="s">
        <v>466</v>
      </c>
      <c r="AH271" s="215"/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1" x14ac:dyDescent="0.25">
      <c r="A272" s="244">
        <v>159</v>
      </c>
      <c r="B272" s="245" t="s">
        <v>565</v>
      </c>
      <c r="C272" s="257" t="s">
        <v>566</v>
      </c>
      <c r="D272" s="246" t="s">
        <v>235</v>
      </c>
      <c r="E272" s="247">
        <v>1.2872399999999999</v>
      </c>
      <c r="F272" s="248"/>
      <c r="G272" s="249">
        <f>ROUND(E272*F272,2)</f>
        <v>0</v>
      </c>
      <c r="H272" s="248"/>
      <c r="I272" s="249">
        <f>ROUND(E272*H272,2)</f>
        <v>0</v>
      </c>
      <c r="J272" s="248"/>
      <c r="K272" s="249">
        <f>ROUND(E272*J272,2)</f>
        <v>0</v>
      </c>
      <c r="L272" s="249">
        <v>15</v>
      </c>
      <c r="M272" s="249">
        <f>G272*(1+L272/100)</f>
        <v>0</v>
      </c>
      <c r="N272" s="249">
        <v>0</v>
      </c>
      <c r="O272" s="249">
        <f>ROUND(E272*N272,2)</f>
        <v>0</v>
      </c>
      <c r="P272" s="249">
        <v>0</v>
      </c>
      <c r="Q272" s="249">
        <f>ROUND(E272*P272,2)</f>
        <v>0</v>
      </c>
      <c r="R272" s="249"/>
      <c r="S272" s="249" t="s">
        <v>167</v>
      </c>
      <c r="T272" s="250" t="s">
        <v>168</v>
      </c>
      <c r="U272" s="224">
        <v>0.94199999999999995</v>
      </c>
      <c r="V272" s="224">
        <f>ROUND(E272*U272,2)</f>
        <v>1.21</v>
      </c>
      <c r="W272" s="224"/>
      <c r="X272" s="224" t="s">
        <v>169</v>
      </c>
      <c r="Y272" s="215"/>
      <c r="Z272" s="215"/>
      <c r="AA272" s="215"/>
      <c r="AB272" s="215"/>
      <c r="AC272" s="215"/>
      <c r="AD272" s="215"/>
      <c r="AE272" s="215"/>
      <c r="AF272" s="215"/>
      <c r="AG272" s="215" t="s">
        <v>466</v>
      </c>
      <c r="AH272" s="215"/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1" x14ac:dyDescent="0.25">
      <c r="A273" s="244">
        <v>160</v>
      </c>
      <c r="B273" s="245" t="s">
        <v>567</v>
      </c>
      <c r="C273" s="257" t="s">
        <v>568</v>
      </c>
      <c r="D273" s="246" t="s">
        <v>235</v>
      </c>
      <c r="E273" s="247">
        <v>3.86172</v>
      </c>
      <c r="F273" s="248"/>
      <c r="G273" s="249">
        <f>ROUND(E273*F273,2)</f>
        <v>0</v>
      </c>
      <c r="H273" s="248"/>
      <c r="I273" s="249">
        <f>ROUND(E273*H273,2)</f>
        <v>0</v>
      </c>
      <c r="J273" s="248"/>
      <c r="K273" s="249">
        <f>ROUND(E273*J273,2)</f>
        <v>0</v>
      </c>
      <c r="L273" s="249">
        <v>15</v>
      </c>
      <c r="M273" s="249">
        <f>G273*(1+L273/100)</f>
        <v>0</v>
      </c>
      <c r="N273" s="249">
        <v>0</v>
      </c>
      <c r="O273" s="249">
        <f>ROUND(E273*N273,2)</f>
        <v>0</v>
      </c>
      <c r="P273" s="249">
        <v>0</v>
      </c>
      <c r="Q273" s="249">
        <f>ROUND(E273*P273,2)</f>
        <v>0</v>
      </c>
      <c r="R273" s="249"/>
      <c r="S273" s="249" t="s">
        <v>167</v>
      </c>
      <c r="T273" s="250" t="s">
        <v>168</v>
      </c>
      <c r="U273" s="224">
        <v>0.11</v>
      </c>
      <c r="V273" s="224">
        <f>ROUND(E273*U273,2)</f>
        <v>0.42</v>
      </c>
      <c r="W273" s="224"/>
      <c r="X273" s="224" t="s">
        <v>169</v>
      </c>
      <c r="Y273" s="215"/>
      <c r="Z273" s="215"/>
      <c r="AA273" s="215"/>
      <c r="AB273" s="215"/>
      <c r="AC273" s="215"/>
      <c r="AD273" s="215"/>
      <c r="AE273" s="215"/>
      <c r="AF273" s="215"/>
      <c r="AG273" s="215" t="s">
        <v>466</v>
      </c>
      <c r="AH273" s="215"/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1" x14ac:dyDescent="0.25">
      <c r="A274" s="234">
        <v>161</v>
      </c>
      <c r="B274" s="235" t="s">
        <v>569</v>
      </c>
      <c r="C274" s="253" t="s">
        <v>570</v>
      </c>
      <c r="D274" s="236" t="s">
        <v>235</v>
      </c>
      <c r="E274" s="237">
        <v>1.2872399999999999</v>
      </c>
      <c r="F274" s="238"/>
      <c r="G274" s="239">
        <f>ROUND(E274*F274,2)</f>
        <v>0</v>
      </c>
      <c r="H274" s="238"/>
      <c r="I274" s="239">
        <f>ROUND(E274*H274,2)</f>
        <v>0</v>
      </c>
      <c r="J274" s="238"/>
      <c r="K274" s="239">
        <f>ROUND(E274*J274,2)</f>
        <v>0</v>
      </c>
      <c r="L274" s="239">
        <v>15</v>
      </c>
      <c r="M274" s="239">
        <f>G274*(1+L274/100)</f>
        <v>0</v>
      </c>
      <c r="N274" s="239">
        <v>0</v>
      </c>
      <c r="O274" s="239">
        <f>ROUND(E274*N274,2)</f>
        <v>0</v>
      </c>
      <c r="P274" s="239">
        <v>0</v>
      </c>
      <c r="Q274" s="239">
        <f>ROUND(E274*P274,2)</f>
        <v>0</v>
      </c>
      <c r="R274" s="239"/>
      <c r="S274" s="239" t="s">
        <v>167</v>
      </c>
      <c r="T274" s="240" t="s">
        <v>168</v>
      </c>
      <c r="U274" s="224">
        <v>0</v>
      </c>
      <c r="V274" s="224">
        <f>ROUND(E274*U274,2)</f>
        <v>0</v>
      </c>
      <c r="W274" s="224"/>
      <c r="X274" s="224" t="s">
        <v>169</v>
      </c>
      <c r="Y274" s="215"/>
      <c r="Z274" s="215"/>
      <c r="AA274" s="215"/>
      <c r="AB274" s="215"/>
      <c r="AC274" s="215"/>
      <c r="AD274" s="215"/>
      <c r="AE274" s="215"/>
      <c r="AF274" s="215"/>
      <c r="AG274" s="215" t="s">
        <v>466</v>
      </c>
      <c r="AH274" s="215"/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x14ac:dyDescent="0.25">
      <c r="A275" s="3"/>
      <c r="B275" s="4"/>
      <c r="C275" s="258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AE275">
        <v>15</v>
      </c>
      <c r="AF275">
        <v>21</v>
      </c>
      <c r="AG275" t="s">
        <v>149</v>
      </c>
    </row>
    <row r="276" spans="1:60" x14ac:dyDescent="0.25">
      <c r="A276" s="218"/>
      <c r="B276" s="219" t="s">
        <v>29</v>
      </c>
      <c r="C276" s="259"/>
      <c r="D276" s="220"/>
      <c r="E276" s="221"/>
      <c r="F276" s="221"/>
      <c r="G276" s="251">
        <f>G8+G15+G19+G37+G40+G42+G45+G57+G59+G65+G87+G92+G115+G125+G129+G133+G138+G167+G172+G185+G193+G217+G256+G261</f>
        <v>0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AE276">
        <f>SUMIF(L7:L274,AE275,G7:G274)</f>
        <v>0</v>
      </c>
      <c r="AF276">
        <f>SUMIF(L7:L274,AF275,G7:G274)</f>
        <v>0</v>
      </c>
      <c r="AG276" t="s">
        <v>571</v>
      </c>
    </row>
    <row r="277" spans="1:60" x14ac:dyDescent="0.25">
      <c r="C277" s="260"/>
      <c r="D277" s="10"/>
      <c r="AG277" t="s">
        <v>572</v>
      </c>
    </row>
    <row r="278" spans="1:60" x14ac:dyDescent="0.25">
      <c r="D278" s="10"/>
    </row>
    <row r="279" spans="1:60" x14ac:dyDescent="0.25">
      <c r="D279" s="10"/>
    </row>
    <row r="280" spans="1:60" x14ac:dyDescent="0.25">
      <c r="D280" s="10"/>
    </row>
    <row r="281" spans="1:60" x14ac:dyDescent="0.25">
      <c r="D281" s="10"/>
    </row>
    <row r="282" spans="1:60" x14ac:dyDescent="0.25">
      <c r="D282" s="10"/>
    </row>
    <row r="283" spans="1:60" x14ac:dyDescent="0.25">
      <c r="D283" s="10"/>
    </row>
    <row r="284" spans="1:60" x14ac:dyDescent="0.25">
      <c r="D284" s="10"/>
    </row>
    <row r="285" spans="1:60" x14ac:dyDescent="0.25">
      <c r="D285" s="10"/>
    </row>
    <row r="286" spans="1:60" x14ac:dyDescent="0.25">
      <c r="D286" s="10"/>
    </row>
    <row r="287" spans="1:60" x14ac:dyDescent="0.25">
      <c r="D287" s="10"/>
    </row>
    <row r="288" spans="1:60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w+e2laAeoJTswVh2TZl6oProNQHrDl2NacEI/mZ8ceSkQ4wrLDBgqp+1bSBkiMsy+cNJ+5olzoDQ7EzG3+QM3A==" saltValue="LBjyvajirAcQsoOSOoSnpA==" spinCount="100000" sheet="1"/>
  <mergeCells count="31">
    <mergeCell ref="C270:G270"/>
    <mergeCell ref="C209:G209"/>
    <mergeCell ref="C210:G210"/>
    <mergeCell ref="C264:G264"/>
    <mergeCell ref="C265:G265"/>
    <mergeCell ref="C266:G266"/>
    <mergeCell ref="C267:G267"/>
    <mergeCell ref="C108:G108"/>
    <mergeCell ref="C127:G127"/>
    <mergeCell ref="C141:G141"/>
    <mergeCell ref="C180:G180"/>
    <mergeCell ref="C181:G181"/>
    <mergeCell ref="C189:G189"/>
    <mergeCell ref="C67:G67"/>
    <mergeCell ref="C68:G68"/>
    <mergeCell ref="C70:G70"/>
    <mergeCell ref="C72:G72"/>
    <mergeCell ref="C74:G74"/>
    <mergeCell ref="C89:G89"/>
    <mergeCell ref="C12:G12"/>
    <mergeCell ref="C13:G13"/>
    <mergeCell ref="C17:G17"/>
    <mergeCell ref="C21:G21"/>
    <mergeCell ref="C48:G48"/>
    <mergeCell ref="C51:G5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CBC5-6824-4F0A-945C-13A10AE1EF2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00" t="s">
        <v>136</v>
      </c>
      <c r="B1" s="200"/>
      <c r="C1" s="200"/>
      <c r="D1" s="200"/>
      <c r="E1" s="200"/>
      <c r="F1" s="200"/>
      <c r="G1" s="200"/>
      <c r="AG1" t="s">
        <v>137</v>
      </c>
    </row>
    <row r="2" spans="1:60" ht="25.05" customHeight="1" x14ac:dyDescent="0.25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138</v>
      </c>
    </row>
    <row r="3" spans="1:60" ht="25.05" customHeight="1" x14ac:dyDescent="0.25">
      <c r="A3" s="201" t="s">
        <v>8</v>
      </c>
      <c r="B3" s="49" t="s">
        <v>57</v>
      </c>
      <c r="C3" s="204" t="s">
        <v>58</v>
      </c>
      <c r="D3" s="202"/>
      <c r="E3" s="202"/>
      <c r="F3" s="202"/>
      <c r="G3" s="203"/>
      <c r="AC3" s="180" t="s">
        <v>138</v>
      </c>
      <c r="AG3" t="s">
        <v>139</v>
      </c>
    </row>
    <row r="4" spans="1:60" ht="25.05" customHeight="1" x14ac:dyDescent="0.25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140</v>
      </c>
    </row>
    <row r="5" spans="1:60" x14ac:dyDescent="0.25">
      <c r="D5" s="10"/>
    </row>
    <row r="6" spans="1:60" ht="39.6" x14ac:dyDescent="0.25">
      <c r="A6" s="211" t="s">
        <v>141</v>
      </c>
      <c r="B6" s="213" t="s">
        <v>142</v>
      </c>
      <c r="C6" s="213" t="s">
        <v>143</v>
      </c>
      <c r="D6" s="212" t="s">
        <v>144</v>
      </c>
      <c r="E6" s="211" t="s">
        <v>145</v>
      </c>
      <c r="F6" s="210" t="s">
        <v>146</v>
      </c>
      <c r="G6" s="211" t="s">
        <v>29</v>
      </c>
      <c r="H6" s="214" t="s">
        <v>30</v>
      </c>
      <c r="I6" s="214" t="s">
        <v>147</v>
      </c>
      <c r="J6" s="214" t="s">
        <v>31</v>
      </c>
      <c r="K6" s="214" t="s">
        <v>148</v>
      </c>
      <c r="L6" s="214" t="s">
        <v>149</v>
      </c>
      <c r="M6" s="214" t="s">
        <v>150</v>
      </c>
      <c r="N6" s="214" t="s">
        <v>151</v>
      </c>
      <c r="O6" s="214" t="s">
        <v>152</v>
      </c>
      <c r="P6" s="214" t="s">
        <v>153</v>
      </c>
      <c r="Q6" s="214" t="s">
        <v>154</v>
      </c>
      <c r="R6" s="214" t="s">
        <v>155</v>
      </c>
      <c r="S6" s="214" t="s">
        <v>156</v>
      </c>
      <c r="T6" s="214" t="s">
        <v>157</v>
      </c>
      <c r="U6" s="214" t="s">
        <v>158</v>
      </c>
      <c r="V6" s="214" t="s">
        <v>159</v>
      </c>
      <c r="W6" s="214" t="s">
        <v>160</v>
      </c>
      <c r="X6" s="214" t="s">
        <v>161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5">
      <c r="A8" s="228" t="s">
        <v>162</v>
      </c>
      <c r="B8" s="229" t="s">
        <v>73</v>
      </c>
      <c r="C8" s="252" t="s">
        <v>74</v>
      </c>
      <c r="D8" s="230"/>
      <c r="E8" s="231"/>
      <c r="F8" s="232"/>
      <c r="G8" s="232">
        <f>SUMIF(AG9:AG19,"&lt;&gt;NOR",G9:G19)</f>
        <v>0</v>
      </c>
      <c r="H8" s="232"/>
      <c r="I8" s="232">
        <f>SUM(I9:I19)</f>
        <v>0</v>
      </c>
      <c r="J8" s="232"/>
      <c r="K8" s="232">
        <f>SUM(K9:K19)</f>
        <v>0</v>
      </c>
      <c r="L8" s="232"/>
      <c r="M8" s="232">
        <f>SUM(M9:M19)</f>
        <v>0</v>
      </c>
      <c r="N8" s="232"/>
      <c r="O8" s="232">
        <f>SUM(O9:O19)</f>
        <v>0.12</v>
      </c>
      <c r="P8" s="232"/>
      <c r="Q8" s="232">
        <f>SUM(Q9:Q19)</f>
        <v>0</v>
      </c>
      <c r="R8" s="232"/>
      <c r="S8" s="232"/>
      <c r="T8" s="233"/>
      <c r="U8" s="227"/>
      <c r="V8" s="227">
        <f>SUM(V9:V19)</f>
        <v>2.2199999999999998</v>
      </c>
      <c r="W8" s="227"/>
      <c r="X8" s="227"/>
      <c r="AG8" t="s">
        <v>163</v>
      </c>
    </row>
    <row r="9" spans="1:60" outlineLevel="1" x14ac:dyDescent="0.25">
      <c r="A9" s="234">
        <v>1</v>
      </c>
      <c r="B9" s="235" t="s">
        <v>573</v>
      </c>
      <c r="C9" s="253" t="s">
        <v>574</v>
      </c>
      <c r="D9" s="236" t="s">
        <v>235</v>
      </c>
      <c r="E9" s="237">
        <v>6.7299999999999999E-3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15</v>
      </c>
      <c r="M9" s="239">
        <f>G9*(1+L9/100)</f>
        <v>0</v>
      </c>
      <c r="N9" s="239">
        <v>1.0900000000000001</v>
      </c>
      <c r="O9" s="239">
        <f>ROUND(E9*N9,2)</f>
        <v>0.01</v>
      </c>
      <c r="P9" s="239">
        <v>0</v>
      </c>
      <c r="Q9" s="239">
        <f>ROUND(E9*P9,2)</f>
        <v>0</v>
      </c>
      <c r="R9" s="239"/>
      <c r="S9" s="239" t="s">
        <v>167</v>
      </c>
      <c r="T9" s="240" t="s">
        <v>168</v>
      </c>
      <c r="U9" s="224">
        <v>20.6</v>
      </c>
      <c r="V9" s="224">
        <f>ROUND(E9*U9,2)</f>
        <v>0.14000000000000001</v>
      </c>
      <c r="W9" s="224"/>
      <c r="X9" s="224" t="s">
        <v>169</v>
      </c>
      <c r="Y9" s="215"/>
      <c r="Z9" s="215"/>
      <c r="AA9" s="215"/>
      <c r="AB9" s="215"/>
      <c r="AC9" s="215"/>
      <c r="AD9" s="215"/>
      <c r="AE9" s="215"/>
      <c r="AF9" s="215"/>
      <c r="AG9" s="215" t="s">
        <v>170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22"/>
      <c r="B10" s="223"/>
      <c r="C10" s="256" t="s">
        <v>575</v>
      </c>
      <c r="D10" s="225"/>
      <c r="E10" s="226">
        <v>0.01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177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44">
        <v>2</v>
      </c>
      <c r="B11" s="245" t="s">
        <v>576</v>
      </c>
      <c r="C11" s="257" t="s">
        <v>577</v>
      </c>
      <c r="D11" s="246" t="s">
        <v>166</v>
      </c>
      <c r="E11" s="247">
        <v>1.27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15</v>
      </c>
      <c r="M11" s="249">
        <f>G11*(1+L11/100)</f>
        <v>0</v>
      </c>
      <c r="N11" s="249">
        <v>7.4709999999999999E-2</v>
      </c>
      <c r="O11" s="249">
        <f>ROUND(E11*N11,2)</f>
        <v>0.09</v>
      </c>
      <c r="P11" s="249">
        <v>0</v>
      </c>
      <c r="Q11" s="249">
        <f>ROUND(E11*P11,2)</f>
        <v>0</v>
      </c>
      <c r="R11" s="249"/>
      <c r="S11" s="249" t="s">
        <v>167</v>
      </c>
      <c r="T11" s="250" t="s">
        <v>168</v>
      </c>
      <c r="U11" s="224">
        <v>0.52915000000000001</v>
      </c>
      <c r="V11" s="224">
        <f>ROUND(E11*U11,2)</f>
        <v>0.67</v>
      </c>
      <c r="W11" s="224"/>
      <c r="X11" s="224" t="s">
        <v>169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170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34">
        <v>3</v>
      </c>
      <c r="B12" s="235" t="s">
        <v>578</v>
      </c>
      <c r="C12" s="253" t="s">
        <v>579</v>
      </c>
      <c r="D12" s="236" t="s">
        <v>193</v>
      </c>
      <c r="E12" s="237">
        <v>2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15</v>
      </c>
      <c r="M12" s="239">
        <f>G12*(1+L12/100)</f>
        <v>0</v>
      </c>
      <c r="N12" s="239">
        <v>1.0200000000000001E-3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167</v>
      </c>
      <c r="T12" s="240" t="s">
        <v>168</v>
      </c>
      <c r="U12" s="224">
        <v>0.223</v>
      </c>
      <c r="V12" s="224">
        <f>ROUND(E12*U12,2)</f>
        <v>0.45</v>
      </c>
      <c r="W12" s="224"/>
      <c r="X12" s="224" t="s">
        <v>169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170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5">
      <c r="A13" s="222"/>
      <c r="B13" s="223"/>
      <c r="C13" s="254" t="s">
        <v>580</v>
      </c>
      <c r="D13" s="241"/>
      <c r="E13" s="241"/>
      <c r="F13" s="241"/>
      <c r="G13" s="241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172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34">
        <v>4</v>
      </c>
      <c r="B14" s="235" t="s">
        <v>164</v>
      </c>
      <c r="C14" s="253" t="s">
        <v>165</v>
      </c>
      <c r="D14" s="236" t="s">
        <v>166</v>
      </c>
      <c r="E14" s="237">
        <v>1.2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15</v>
      </c>
      <c r="M14" s="239">
        <f>G14*(1+L14/100)</f>
        <v>0</v>
      </c>
      <c r="N14" s="239">
        <v>1.3440000000000001E-2</v>
      </c>
      <c r="O14" s="239">
        <f>ROUND(E14*N14,2)</f>
        <v>0.02</v>
      </c>
      <c r="P14" s="239">
        <v>0</v>
      </c>
      <c r="Q14" s="239">
        <f>ROUND(E14*P14,2)</f>
        <v>0</v>
      </c>
      <c r="R14" s="239"/>
      <c r="S14" s="239" t="s">
        <v>167</v>
      </c>
      <c r="T14" s="240" t="s">
        <v>168</v>
      </c>
      <c r="U14" s="224">
        <v>0.8</v>
      </c>
      <c r="V14" s="224">
        <f>ROUND(E14*U14,2)</f>
        <v>0.96</v>
      </c>
      <c r="W14" s="224"/>
      <c r="X14" s="224" t="s">
        <v>169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170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22"/>
      <c r="B15" s="223"/>
      <c r="C15" s="254" t="s">
        <v>171</v>
      </c>
      <c r="D15" s="241"/>
      <c r="E15" s="241"/>
      <c r="F15" s="241"/>
      <c r="G15" s="241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172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5">
      <c r="A16" s="222"/>
      <c r="B16" s="223"/>
      <c r="C16" s="255" t="s">
        <v>173</v>
      </c>
      <c r="D16" s="242"/>
      <c r="E16" s="242"/>
      <c r="F16" s="242"/>
      <c r="G16" s="242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172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22"/>
      <c r="B17" s="223"/>
      <c r="C17" s="255" t="s">
        <v>174</v>
      </c>
      <c r="D17" s="242"/>
      <c r="E17" s="242"/>
      <c r="F17" s="242"/>
      <c r="G17" s="242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172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22"/>
      <c r="B18" s="223"/>
      <c r="C18" s="255" t="s">
        <v>175</v>
      </c>
      <c r="D18" s="242"/>
      <c r="E18" s="242"/>
      <c r="F18" s="242"/>
      <c r="G18" s="242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172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43" t="str">
        <f>C18</f>
        <v>- standardního tmelení Q2, to je: základní tmelení Q1+ dodatečné tmelení (tmelení najemno) a případné přebroušení.</v>
      </c>
      <c r="BB18" s="215"/>
      <c r="BC18" s="215"/>
      <c r="BD18" s="215"/>
      <c r="BE18" s="215"/>
      <c r="BF18" s="215"/>
      <c r="BG18" s="215"/>
      <c r="BH18" s="215"/>
    </row>
    <row r="19" spans="1:60" outlineLevel="1" x14ac:dyDescent="0.25">
      <c r="A19" s="222"/>
      <c r="B19" s="223"/>
      <c r="C19" s="256" t="s">
        <v>581</v>
      </c>
      <c r="D19" s="225"/>
      <c r="E19" s="226">
        <v>1.2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177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x14ac:dyDescent="0.25">
      <c r="A20" s="228" t="s">
        <v>162</v>
      </c>
      <c r="B20" s="229" t="s">
        <v>75</v>
      </c>
      <c r="C20" s="252" t="s">
        <v>76</v>
      </c>
      <c r="D20" s="230"/>
      <c r="E20" s="231"/>
      <c r="F20" s="232"/>
      <c r="G20" s="232">
        <f>SUMIF(AG21:AG26,"&lt;&gt;NOR",G21:G26)</f>
        <v>0</v>
      </c>
      <c r="H20" s="232"/>
      <c r="I20" s="232">
        <f>SUM(I21:I26)</f>
        <v>0</v>
      </c>
      <c r="J20" s="232"/>
      <c r="K20" s="232">
        <f>SUM(K21:K26)</f>
        <v>0</v>
      </c>
      <c r="L20" s="232"/>
      <c r="M20" s="232">
        <f>SUM(M21:M26)</f>
        <v>0</v>
      </c>
      <c r="N20" s="232"/>
      <c r="O20" s="232">
        <f>SUM(O21:O26)</f>
        <v>6.9999999999999993E-2</v>
      </c>
      <c r="P20" s="232"/>
      <c r="Q20" s="232">
        <f>SUM(Q21:Q26)</f>
        <v>0</v>
      </c>
      <c r="R20" s="232"/>
      <c r="S20" s="232"/>
      <c r="T20" s="233"/>
      <c r="U20" s="227"/>
      <c r="V20" s="227">
        <f>SUM(V21:V26)</f>
        <v>8.07</v>
      </c>
      <c r="W20" s="227"/>
      <c r="X20" s="227"/>
      <c r="AG20" t="s">
        <v>163</v>
      </c>
    </row>
    <row r="21" spans="1:60" outlineLevel="1" x14ac:dyDescent="0.25">
      <c r="A21" s="234">
        <v>5</v>
      </c>
      <c r="B21" s="235" t="s">
        <v>178</v>
      </c>
      <c r="C21" s="253" t="s">
        <v>179</v>
      </c>
      <c r="D21" s="236" t="s">
        <v>166</v>
      </c>
      <c r="E21" s="237">
        <v>5.27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15</v>
      </c>
      <c r="M21" s="239">
        <f>G21*(1+L21/100)</f>
        <v>0</v>
      </c>
      <c r="N21" s="239">
        <v>1.1900000000000001E-2</v>
      </c>
      <c r="O21" s="239">
        <f>ROUND(E21*N21,2)</f>
        <v>0.06</v>
      </c>
      <c r="P21" s="239">
        <v>0</v>
      </c>
      <c r="Q21" s="239">
        <f>ROUND(E21*P21,2)</f>
        <v>0</v>
      </c>
      <c r="R21" s="239"/>
      <c r="S21" s="239" t="s">
        <v>167</v>
      </c>
      <c r="T21" s="240" t="s">
        <v>168</v>
      </c>
      <c r="U21" s="224">
        <v>0.95</v>
      </c>
      <c r="V21" s="224">
        <f>ROUND(E21*U21,2)</f>
        <v>5.01</v>
      </c>
      <c r="W21" s="224"/>
      <c r="X21" s="224" t="s">
        <v>169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170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5">
      <c r="A22" s="222"/>
      <c r="B22" s="223"/>
      <c r="C22" s="254" t="s">
        <v>180</v>
      </c>
      <c r="D22" s="241"/>
      <c r="E22" s="241"/>
      <c r="F22" s="241"/>
      <c r="G22" s="241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172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5">
      <c r="A23" s="222"/>
      <c r="B23" s="223"/>
      <c r="C23" s="256" t="s">
        <v>582</v>
      </c>
      <c r="D23" s="225"/>
      <c r="E23" s="226">
        <v>5.27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177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5">
      <c r="A24" s="244">
        <v>6</v>
      </c>
      <c r="B24" s="245" t="s">
        <v>181</v>
      </c>
      <c r="C24" s="257" t="s">
        <v>182</v>
      </c>
      <c r="D24" s="246" t="s">
        <v>166</v>
      </c>
      <c r="E24" s="247">
        <v>5.27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15</v>
      </c>
      <c r="M24" s="249">
        <f>G24*(1+L24/100)</f>
        <v>0</v>
      </c>
      <c r="N24" s="249">
        <v>0</v>
      </c>
      <c r="O24" s="249">
        <f>ROUND(E24*N24,2)</f>
        <v>0</v>
      </c>
      <c r="P24" s="249">
        <v>0</v>
      </c>
      <c r="Q24" s="249">
        <f>ROUND(E24*P24,2)</f>
        <v>0</v>
      </c>
      <c r="R24" s="249"/>
      <c r="S24" s="249" t="s">
        <v>167</v>
      </c>
      <c r="T24" s="250" t="s">
        <v>168</v>
      </c>
      <c r="U24" s="224">
        <v>0.57999999999999996</v>
      </c>
      <c r="V24" s="224">
        <f>ROUND(E24*U24,2)</f>
        <v>3.06</v>
      </c>
      <c r="W24" s="224"/>
      <c r="X24" s="224" t="s">
        <v>169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170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5">
      <c r="A25" s="234">
        <v>7</v>
      </c>
      <c r="B25" s="235" t="s">
        <v>583</v>
      </c>
      <c r="C25" s="253" t="s">
        <v>584</v>
      </c>
      <c r="D25" s="236" t="s">
        <v>235</v>
      </c>
      <c r="E25" s="237">
        <v>6.7299999999999999E-3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15</v>
      </c>
      <c r="M25" s="239">
        <f>G25*(1+L25/100)</f>
        <v>0</v>
      </c>
      <c r="N25" s="239">
        <v>1</v>
      </c>
      <c r="O25" s="239">
        <f>ROUND(E25*N25,2)</f>
        <v>0.01</v>
      </c>
      <c r="P25" s="239">
        <v>0</v>
      </c>
      <c r="Q25" s="239">
        <f>ROUND(E25*P25,2)</f>
        <v>0</v>
      </c>
      <c r="R25" s="239"/>
      <c r="S25" s="239" t="s">
        <v>167</v>
      </c>
      <c r="T25" s="240" t="s">
        <v>168</v>
      </c>
      <c r="U25" s="224">
        <v>0</v>
      </c>
      <c r="V25" s="224">
        <f>ROUND(E25*U25,2)</f>
        <v>0</v>
      </c>
      <c r="W25" s="224"/>
      <c r="X25" s="224" t="s">
        <v>278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279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5">
      <c r="A26" s="222"/>
      <c r="B26" s="223"/>
      <c r="C26" s="256" t="s">
        <v>575</v>
      </c>
      <c r="D26" s="225"/>
      <c r="E26" s="226">
        <v>0.01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177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x14ac:dyDescent="0.25">
      <c r="A27" s="228" t="s">
        <v>162</v>
      </c>
      <c r="B27" s="229" t="s">
        <v>77</v>
      </c>
      <c r="C27" s="252" t="s">
        <v>78</v>
      </c>
      <c r="D27" s="230"/>
      <c r="E27" s="231"/>
      <c r="F27" s="232"/>
      <c r="G27" s="232">
        <f>SUMIF(AG28:AG50,"&lt;&gt;NOR",G28:G50)</f>
        <v>0</v>
      </c>
      <c r="H27" s="232"/>
      <c r="I27" s="232">
        <f>SUM(I28:I50)</f>
        <v>0</v>
      </c>
      <c r="J27" s="232"/>
      <c r="K27" s="232">
        <f>SUM(K28:K50)</f>
        <v>0</v>
      </c>
      <c r="L27" s="232"/>
      <c r="M27" s="232">
        <f>SUM(M28:M50)</f>
        <v>0</v>
      </c>
      <c r="N27" s="232"/>
      <c r="O27" s="232">
        <f>SUM(O28:O50)</f>
        <v>2.5300000000000002</v>
      </c>
      <c r="P27" s="232"/>
      <c r="Q27" s="232">
        <f>SUM(Q28:Q50)</f>
        <v>0</v>
      </c>
      <c r="R27" s="232"/>
      <c r="S27" s="232"/>
      <c r="T27" s="233"/>
      <c r="U27" s="227"/>
      <c r="V27" s="227">
        <f>SUM(V28:V50)</f>
        <v>67.319999999999993</v>
      </c>
      <c r="W27" s="227"/>
      <c r="X27" s="227"/>
      <c r="AG27" t="s">
        <v>163</v>
      </c>
    </row>
    <row r="28" spans="1:60" outlineLevel="1" x14ac:dyDescent="0.25">
      <c r="A28" s="234">
        <v>8</v>
      </c>
      <c r="B28" s="235" t="s">
        <v>183</v>
      </c>
      <c r="C28" s="253" t="s">
        <v>184</v>
      </c>
      <c r="D28" s="236" t="s">
        <v>166</v>
      </c>
      <c r="E28" s="237">
        <v>61.39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15</v>
      </c>
      <c r="M28" s="239">
        <f>G28*(1+L28/100)</f>
        <v>0</v>
      </c>
      <c r="N28" s="239">
        <v>6.0899999999999999E-3</v>
      </c>
      <c r="O28" s="239">
        <f>ROUND(E28*N28,2)</f>
        <v>0.37</v>
      </c>
      <c r="P28" s="239">
        <v>0</v>
      </c>
      <c r="Q28" s="239">
        <f>ROUND(E28*P28,2)</f>
        <v>0</v>
      </c>
      <c r="R28" s="239"/>
      <c r="S28" s="239" t="s">
        <v>167</v>
      </c>
      <c r="T28" s="240" t="s">
        <v>168</v>
      </c>
      <c r="U28" s="224">
        <v>0.19</v>
      </c>
      <c r="V28" s="224">
        <f>ROUND(E28*U28,2)</f>
        <v>11.66</v>
      </c>
      <c r="W28" s="224"/>
      <c r="X28" s="224" t="s">
        <v>169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170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5">
      <c r="A29" s="222"/>
      <c r="B29" s="223"/>
      <c r="C29" s="254" t="s">
        <v>185</v>
      </c>
      <c r="D29" s="241"/>
      <c r="E29" s="241"/>
      <c r="F29" s="241"/>
      <c r="G29" s="241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172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5">
      <c r="A30" s="222"/>
      <c r="B30" s="223"/>
      <c r="C30" s="256" t="s">
        <v>585</v>
      </c>
      <c r="D30" s="225"/>
      <c r="E30" s="226">
        <v>5.1100000000000003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177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5">
      <c r="A31" s="222"/>
      <c r="B31" s="223"/>
      <c r="C31" s="256" t="s">
        <v>586</v>
      </c>
      <c r="D31" s="225"/>
      <c r="E31" s="226">
        <v>6.25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177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5">
      <c r="A32" s="222"/>
      <c r="B32" s="223"/>
      <c r="C32" s="256" t="s">
        <v>587</v>
      </c>
      <c r="D32" s="225"/>
      <c r="E32" s="226">
        <v>3.96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177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5">
      <c r="A33" s="222"/>
      <c r="B33" s="223"/>
      <c r="C33" s="256" t="s">
        <v>588</v>
      </c>
      <c r="D33" s="225"/>
      <c r="E33" s="226">
        <v>16.170000000000002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5"/>
      <c r="Z33" s="215"/>
      <c r="AA33" s="215"/>
      <c r="AB33" s="215"/>
      <c r="AC33" s="215"/>
      <c r="AD33" s="215"/>
      <c r="AE33" s="215"/>
      <c r="AF33" s="215"/>
      <c r="AG33" s="215" t="s">
        <v>177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5">
      <c r="A34" s="222"/>
      <c r="B34" s="223"/>
      <c r="C34" s="256" t="s">
        <v>589</v>
      </c>
      <c r="D34" s="225"/>
      <c r="E34" s="226">
        <v>23.62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177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5">
      <c r="A35" s="222"/>
      <c r="B35" s="223"/>
      <c r="C35" s="256" t="s">
        <v>590</v>
      </c>
      <c r="D35" s="225"/>
      <c r="E35" s="226">
        <v>6.28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5"/>
      <c r="Z35" s="215"/>
      <c r="AA35" s="215"/>
      <c r="AB35" s="215"/>
      <c r="AC35" s="215"/>
      <c r="AD35" s="215"/>
      <c r="AE35" s="215"/>
      <c r="AF35" s="215"/>
      <c r="AG35" s="215" t="s">
        <v>177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5">
      <c r="A36" s="234">
        <v>9</v>
      </c>
      <c r="B36" s="235" t="s">
        <v>191</v>
      </c>
      <c r="C36" s="253" t="s">
        <v>192</v>
      </c>
      <c r="D36" s="236" t="s">
        <v>193</v>
      </c>
      <c r="E36" s="237">
        <v>80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15</v>
      </c>
      <c r="M36" s="239">
        <f>G36*(1+L36/100)</f>
        <v>0</v>
      </c>
      <c r="N36" s="239">
        <v>1.56E-3</v>
      </c>
      <c r="O36" s="239">
        <f>ROUND(E36*N36,2)</f>
        <v>0.12</v>
      </c>
      <c r="P36" s="239">
        <v>0</v>
      </c>
      <c r="Q36" s="239">
        <f>ROUND(E36*P36,2)</f>
        <v>0</v>
      </c>
      <c r="R36" s="239"/>
      <c r="S36" s="239" t="s">
        <v>167</v>
      </c>
      <c r="T36" s="240" t="s">
        <v>168</v>
      </c>
      <c r="U36" s="224">
        <v>0.12</v>
      </c>
      <c r="V36" s="224">
        <f>ROUND(E36*U36,2)</f>
        <v>9.6</v>
      </c>
      <c r="W36" s="224"/>
      <c r="X36" s="224" t="s">
        <v>169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170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5">
      <c r="A37" s="222"/>
      <c r="B37" s="223"/>
      <c r="C37" s="256" t="s">
        <v>194</v>
      </c>
      <c r="D37" s="225"/>
      <c r="E37" s="226">
        <v>80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5"/>
      <c r="Z37" s="215"/>
      <c r="AA37" s="215"/>
      <c r="AB37" s="215"/>
      <c r="AC37" s="215"/>
      <c r="AD37" s="215"/>
      <c r="AE37" s="215"/>
      <c r="AF37" s="215"/>
      <c r="AG37" s="215" t="s">
        <v>177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5">
      <c r="A38" s="234">
        <v>10</v>
      </c>
      <c r="B38" s="235" t="s">
        <v>195</v>
      </c>
      <c r="C38" s="253" t="s">
        <v>196</v>
      </c>
      <c r="D38" s="236" t="s">
        <v>193</v>
      </c>
      <c r="E38" s="237">
        <v>10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15</v>
      </c>
      <c r="M38" s="239">
        <f>G38*(1+L38/100)</f>
        <v>0</v>
      </c>
      <c r="N38" s="239">
        <v>1.7330000000000002E-2</v>
      </c>
      <c r="O38" s="239">
        <f>ROUND(E38*N38,2)</f>
        <v>0.17</v>
      </c>
      <c r="P38" s="239">
        <v>0</v>
      </c>
      <c r="Q38" s="239">
        <f>ROUND(E38*P38,2)</f>
        <v>0</v>
      </c>
      <c r="R38" s="239"/>
      <c r="S38" s="239" t="s">
        <v>167</v>
      </c>
      <c r="T38" s="240" t="s">
        <v>168</v>
      </c>
      <c r="U38" s="224">
        <v>0.25</v>
      </c>
      <c r="V38" s="224">
        <f>ROUND(E38*U38,2)</f>
        <v>2.5</v>
      </c>
      <c r="W38" s="224"/>
      <c r="X38" s="224" t="s">
        <v>169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170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5">
      <c r="A39" s="222"/>
      <c r="B39" s="223"/>
      <c r="C39" s="256" t="s">
        <v>197</v>
      </c>
      <c r="D39" s="225"/>
      <c r="E39" s="226">
        <v>10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5"/>
      <c r="Z39" s="215"/>
      <c r="AA39" s="215"/>
      <c r="AB39" s="215"/>
      <c r="AC39" s="215"/>
      <c r="AD39" s="215"/>
      <c r="AE39" s="215"/>
      <c r="AF39" s="215"/>
      <c r="AG39" s="215" t="s">
        <v>177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5">
      <c r="A40" s="234">
        <v>11</v>
      </c>
      <c r="B40" s="235" t="s">
        <v>591</v>
      </c>
      <c r="C40" s="253" t="s">
        <v>592</v>
      </c>
      <c r="D40" s="236" t="s">
        <v>166</v>
      </c>
      <c r="E40" s="237">
        <v>19.079999999999998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15</v>
      </c>
      <c r="M40" s="239">
        <f>G40*(1+L40/100)</f>
        <v>0</v>
      </c>
      <c r="N40" s="239">
        <v>4.4139999999999999E-2</v>
      </c>
      <c r="O40" s="239">
        <f>ROUND(E40*N40,2)</f>
        <v>0.84</v>
      </c>
      <c r="P40" s="239">
        <v>0</v>
      </c>
      <c r="Q40" s="239">
        <f>ROUND(E40*P40,2)</f>
        <v>0</v>
      </c>
      <c r="R40" s="239"/>
      <c r="S40" s="239" t="s">
        <v>167</v>
      </c>
      <c r="T40" s="240" t="s">
        <v>168</v>
      </c>
      <c r="U40" s="224">
        <v>0.6</v>
      </c>
      <c r="V40" s="224">
        <f>ROUND(E40*U40,2)</f>
        <v>11.45</v>
      </c>
      <c r="W40" s="224"/>
      <c r="X40" s="224" t="s">
        <v>169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170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5">
      <c r="A41" s="222"/>
      <c r="B41" s="223"/>
      <c r="C41" s="256" t="s">
        <v>593</v>
      </c>
      <c r="D41" s="225"/>
      <c r="E41" s="226">
        <v>3.88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5"/>
      <c r="Z41" s="215"/>
      <c r="AA41" s="215"/>
      <c r="AB41" s="215"/>
      <c r="AC41" s="215"/>
      <c r="AD41" s="215"/>
      <c r="AE41" s="215"/>
      <c r="AF41" s="215"/>
      <c r="AG41" s="215" t="s">
        <v>177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5">
      <c r="A42" s="222"/>
      <c r="B42" s="223"/>
      <c r="C42" s="256" t="s">
        <v>594</v>
      </c>
      <c r="D42" s="225"/>
      <c r="E42" s="226">
        <v>15.2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5"/>
      <c r="Z42" s="215"/>
      <c r="AA42" s="215"/>
      <c r="AB42" s="215"/>
      <c r="AC42" s="215"/>
      <c r="AD42" s="215"/>
      <c r="AE42" s="215"/>
      <c r="AF42" s="215"/>
      <c r="AG42" s="215" t="s">
        <v>177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5">
      <c r="A43" s="234">
        <v>12</v>
      </c>
      <c r="B43" s="235" t="s">
        <v>198</v>
      </c>
      <c r="C43" s="253" t="s">
        <v>199</v>
      </c>
      <c r="D43" s="236" t="s">
        <v>166</v>
      </c>
      <c r="E43" s="237">
        <v>188.9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15</v>
      </c>
      <c r="M43" s="239">
        <f>G43*(1+L43/100)</f>
        <v>0</v>
      </c>
      <c r="N43" s="239">
        <v>5.4299999999999999E-3</v>
      </c>
      <c r="O43" s="239">
        <f>ROUND(E43*N43,2)</f>
        <v>1.03</v>
      </c>
      <c r="P43" s="239">
        <v>0</v>
      </c>
      <c r="Q43" s="239">
        <f>ROUND(E43*P43,2)</f>
        <v>0</v>
      </c>
      <c r="R43" s="239"/>
      <c r="S43" s="239" t="s">
        <v>167</v>
      </c>
      <c r="T43" s="240" t="s">
        <v>168</v>
      </c>
      <c r="U43" s="224">
        <v>0.17</v>
      </c>
      <c r="V43" s="224">
        <f>ROUND(E43*U43,2)</f>
        <v>32.11</v>
      </c>
      <c r="W43" s="224"/>
      <c r="X43" s="224" t="s">
        <v>169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170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5">
      <c r="A44" s="222"/>
      <c r="B44" s="223"/>
      <c r="C44" s="256" t="s">
        <v>595</v>
      </c>
      <c r="D44" s="225"/>
      <c r="E44" s="226">
        <v>23.76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177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5">
      <c r="A45" s="222"/>
      <c r="B45" s="223"/>
      <c r="C45" s="256" t="s">
        <v>596</v>
      </c>
      <c r="D45" s="225"/>
      <c r="E45" s="226">
        <v>17.739999999999998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15"/>
      <c r="Z45" s="215"/>
      <c r="AA45" s="215"/>
      <c r="AB45" s="215"/>
      <c r="AC45" s="215"/>
      <c r="AD45" s="215"/>
      <c r="AE45" s="215"/>
      <c r="AF45" s="215"/>
      <c r="AG45" s="215" t="s">
        <v>177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5">
      <c r="A46" s="222"/>
      <c r="B46" s="223"/>
      <c r="C46" s="256" t="s">
        <v>597</v>
      </c>
      <c r="D46" s="225"/>
      <c r="E46" s="226">
        <v>24.18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5"/>
      <c r="Z46" s="215"/>
      <c r="AA46" s="215"/>
      <c r="AB46" s="215"/>
      <c r="AC46" s="215"/>
      <c r="AD46" s="215"/>
      <c r="AE46" s="215"/>
      <c r="AF46" s="215"/>
      <c r="AG46" s="215" t="s">
        <v>177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5">
      <c r="A47" s="222"/>
      <c r="B47" s="223"/>
      <c r="C47" s="256" t="s">
        <v>598</v>
      </c>
      <c r="D47" s="225"/>
      <c r="E47" s="226">
        <v>6.4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5"/>
      <c r="Z47" s="215"/>
      <c r="AA47" s="215"/>
      <c r="AB47" s="215"/>
      <c r="AC47" s="215"/>
      <c r="AD47" s="215"/>
      <c r="AE47" s="215"/>
      <c r="AF47" s="215"/>
      <c r="AG47" s="215" t="s">
        <v>177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5">
      <c r="A48" s="222"/>
      <c r="B48" s="223"/>
      <c r="C48" s="256" t="s">
        <v>599</v>
      </c>
      <c r="D48" s="225"/>
      <c r="E48" s="226">
        <v>41.23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5"/>
      <c r="Z48" s="215"/>
      <c r="AA48" s="215"/>
      <c r="AB48" s="215"/>
      <c r="AC48" s="215"/>
      <c r="AD48" s="215"/>
      <c r="AE48" s="215"/>
      <c r="AF48" s="215"/>
      <c r="AG48" s="215" t="s">
        <v>177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5">
      <c r="A49" s="222"/>
      <c r="B49" s="223"/>
      <c r="C49" s="256" t="s">
        <v>600</v>
      </c>
      <c r="D49" s="225"/>
      <c r="E49" s="226">
        <v>50.6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5"/>
      <c r="Z49" s="215"/>
      <c r="AA49" s="215"/>
      <c r="AB49" s="215"/>
      <c r="AC49" s="215"/>
      <c r="AD49" s="215"/>
      <c r="AE49" s="215"/>
      <c r="AF49" s="215"/>
      <c r="AG49" s="215" t="s">
        <v>177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5">
      <c r="A50" s="222"/>
      <c r="B50" s="223"/>
      <c r="C50" s="256" t="s">
        <v>601</v>
      </c>
      <c r="D50" s="225"/>
      <c r="E50" s="226">
        <v>24.99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15"/>
      <c r="Z50" s="215"/>
      <c r="AA50" s="215"/>
      <c r="AB50" s="215"/>
      <c r="AC50" s="215"/>
      <c r="AD50" s="215"/>
      <c r="AE50" s="215"/>
      <c r="AF50" s="215"/>
      <c r="AG50" s="215" t="s">
        <v>177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x14ac:dyDescent="0.25">
      <c r="A51" s="228" t="s">
        <v>162</v>
      </c>
      <c r="B51" s="229" t="s">
        <v>79</v>
      </c>
      <c r="C51" s="252" t="s">
        <v>80</v>
      </c>
      <c r="D51" s="230"/>
      <c r="E51" s="231"/>
      <c r="F51" s="232"/>
      <c r="G51" s="232">
        <f>SUMIF(AG52:AG54,"&lt;&gt;NOR",G52:G54)</f>
        <v>0</v>
      </c>
      <c r="H51" s="232"/>
      <c r="I51" s="232">
        <f>SUM(I52:I54)</f>
        <v>0</v>
      </c>
      <c r="J51" s="232"/>
      <c r="K51" s="232">
        <f>SUM(K52:K54)</f>
        <v>0</v>
      </c>
      <c r="L51" s="232"/>
      <c r="M51" s="232">
        <f>SUM(M52:M54)</f>
        <v>0</v>
      </c>
      <c r="N51" s="232"/>
      <c r="O51" s="232">
        <f>SUM(O52:O54)</f>
        <v>0.17</v>
      </c>
      <c r="P51" s="232"/>
      <c r="Q51" s="232">
        <f>SUM(Q52:Q54)</f>
        <v>0</v>
      </c>
      <c r="R51" s="232"/>
      <c r="S51" s="232"/>
      <c r="T51" s="233"/>
      <c r="U51" s="227"/>
      <c r="V51" s="227">
        <f>SUM(V52:V54)</f>
        <v>2.04</v>
      </c>
      <c r="W51" s="227"/>
      <c r="X51" s="227"/>
      <c r="AG51" t="s">
        <v>163</v>
      </c>
    </row>
    <row r="52" spans="1:60" outlineLevel="1" x14ac:dyDescent="0.25">
      <c r="A52" s="234">
        <v>13</v>
      </c>
      <c r="B52" s="235" t="s">
        <v>602</v>
      </c>
      <c r="C52" s="253" t="s">
        <v>603</v>
      </c>
      <c r="D52" s="236" t="s">
        <v>604</v>
      </c>
      <c r="E52" s="237">
        <v>6.8000000000000005E-2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15</v>
      </c>
      <c r="M52" s="239">
        <f>G52*(1+L52/100)</f>
        <v>0</v>
      </c>
      <c r="N52" s="239">
        <v>2.5</v>
      </c>
      <c r="O52" s="239">
        <f>ROUND(E52*N52,2)</f>
        <v>0.17</v>
      </c>
      <c r="P52" s="239">
        <v>0</v>
      </c>
      <c r="Q52" s="239">
        <f>ROUND(E52*P52,2)</f>
        <v>0</v>
      </c>
      <c r="R52" s="239"/>
      <c r="S52" s="239" t="s">
        <v>167</v>
      </c>
      <c r="T52" s="240" t="s">
        <v>168</v>
      </c>
      <c r="U52" s="224">
        <v>4.66</v>
      </c>
      <c r="V52" s="224">
        <f>ROUND(E52*U52,2)</f>
        <v>0.32</v>
      </c>
      <c r="W52" s="224"/>
      <c r="X52" s="224" t="s">
        <v>169</v>
      </c>
      <c r="Y52" s="215"/>
      <c r="Z52" s="215"/>
      <c r="AA52" s="215"/>
      <c r="AB52" s="215"/>
      <c r="AC52" s="215"/>
      <c r="AD52" s="215"/>
      <c r="AE52" s="215"/>
      <c r="AF52" s="215"/>
      <c r="AG52" s="215" t="s">
        <v>170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5">
      <c r="A53" s="222"/>
      <c r="B53" s="223"/>
      <c r="C53" s="256" t="s">
        <v>605</v>
      </c>
      <c r="D53" s="225"/>
      <c r="E53" s="226">
        <v>7.0000000000000007E-2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5"/>
      <c r="Z53" s="215"/>
      <c r="AA53" s="215"/>
      <c r="AB53" s="215"/>
      <c r="AC53" s="215"/>
      <c r="AD53" s="215"/>
      <c r="AE53" s="215"/>
      <c r="AF53" s="215"/>
      <c r="AG53" s="215" t="s">
        <v>177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5">
      <c r="A54" s="244">
        <v>14</v>
      </c>
      <c r="B54" s="245" t="s">
        <v>606</v>
      </c>
      <c r="C54" s="257" t="s">
        <v>607</v>
      </c>
      <c r="D54" s="246" t="s">
        <v>166</v>
      </c>
      <c r="E54" s="247">
        <v>19.079999999999998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15</v>
      </c>
      <c r="M54" s="249">
        <f>G54*(1+L54/100)</f>
        <v>0</v>
      </c>
      <c r="N54" s="249">
        <v>2.5999999999999998E-4</v>
      </c>
      <c r="O54" s="249">
        <f>ROUND(E54*N54,2)</f>
        <v>0</v>
      </c>
      <c r="P54" s="249">
        <v>0</v>
      </c>
      <c r="Q54" s="249">
        <f>ROUND(E54*P54,2)</f>
        <v>0</v>
      </c>
      <c r="R54" s="249"/>
      <c r="S54" s="249" t="s">
        <v>167</v>
      </c>
      <c r="T54" s="250" t="s">
        <v>168</v>
      </c>
      <c r="U54" s="224">
        <v>0.09</v>
      </c>
      <c r="V54" s="224">
        <f>ROUND(E54*U54,2)</f>
        <v>1.72</v>
      </c>
      <c r="W54" s="224"/>
      <c r="X54" s="224" t="s">
        <v>169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170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x14ac:dyDescent="0.25">
      <c r="A55" s="228" t="s">
        <v>162</v>
      </c>
      <c r="B55" s="229" t="s">
        <v>81</v>
      </c>
      <c r="C55" s="252" t="s">
        <v>82</v>
      </c>
      <c r="D55" s="230"/>
      <c r="E55" s="231"/>
      <c r="F55" s="232"/>
      <c r="G55" s="232">
        <f>SUMIF(AG56:AG57,"&lt;&gt;NOR",G56:G57)</f>
        <v>0</v>
      </c>
      <c r="H55" s="232"/>
      <c r="I55" s="232">
        <f>SUM(I56:I57)</f>
        <v>0</v>
      </c>
      <c r="J55" s="232"/>
      <c r="K55" s="232">
        <f>SUM(K56:K57)</f>
        <v>0</v>
      </c>
      <c r="L55" s="232"/>
      <c r="M55" s="232">
        <f>SUM(M56:M57)</f>
        <v>0</v>
      </c>
      <c r="N55" s="232"/>
      <c r="O55" s="232">
        <f>SUM(O56:O57)</f>
        <v>0.03</v>
      </c>
      <c r="P55" s="232"/>
      <c r="Q55" s="232">
        <f>SUM(Q56:Q57)</f>
        <v>0</v>
      </c>
      <c r="R55" s="232"/>
      <c r="S55" s="232"/>
      <c r="T55" s="233"/>
      <c r="U55" s="227"/>
      <c r="V55" s="227">
        <f>SUM(V56:V57)</f>
        <v>1.86</v>
      </c>
      <c r="W55" s="227"/>
      <c r="X55" s="227"/>
      <c r="AG55" t="s">
        <v>163</v>
      </c>
    </row>
    <row r="56" spans="1:60" outlineLevel="1" x14ac:dyDescent="0.25">
      <c r="A56" s="244">
        <v>15</v>
      </c>
      <c r="B56" s="245" t="s">
        <v>608</v>
      </c>
      <c r="C56" s="257" t="s">
        <v>609</v>
      </c>
      <c r="D56" s="246" t="s">
        <v>220</v>
      </c>
      <c r="E56" s="247">
        <v>1</v>
      </c>
      <c r="F56" s="248"/>
      <c r="G56" s="249">
        <f>ROUND(E56*F56,2)</f>
        <v>0</v>
      </c>
      <c r="H56" s="248"/>
      <c r="I56" s="249">
        <f>ROUND(E56*H56,2)</f>
        <v>0</v>
      </c>
      <c r="J56" s="248"/>
      <c r="K56" s="249">
        <f>ROUND(E56*J56,2)</f>
        <v>0</v>
      </c>
      <c r="L56" s="249">
        <v>15</v>
      </c>
      <c r="M56" s="249">
        <f>G56*(1+L56/100)</f>
        <v>0</v>
      </c>
      <c r="N56" s="249">
        <v>1.8970000000000001E-2</v>
      </c>
      <c r="O56" s="249">
        <f>ROUND(E56*N56,2)</f>
        <v>0.02</v>
      </c>
      <c r="P56" s="249">
        <v>0</v>
      </c>
      <c r="Q56" s="249">
        <f>ROUND(E56*P56,2)</f>
        <v>0</v>
      </c>
      <c r="R56" s="249"/>
      <c r="S56" s="249" t="s">
        <v>167</v>
      </c>
      <c r="T56" s="250" t="s">
        <v>168</v>
      </c>
      <c r="U56" s="224">
        <v>1.86</v>
      </c>
      <c r="V56" s="224">
        <f>ROUND(E56*U56,2)</f>
        <v>1.86</v>
      </c>
      <c r="W56" s="224"/>
      <c r="X56" s="224" t="s">
        <v>169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170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5">
      <c r="A57" s="244">
        <v>16</v>
      </c>
      <c r="B57" s="245" t="s">
        <v>610</v>
      </c>
      <c r="C57" s="257" t="s">
        <v>611</v>
      </c>
      <c r="D57" s="246" t="s">
        <v>220</v>
      </c>
      <c r="E57" s="247">
        <v>1</v>
      </c>
      <c r="F57" s="248"/>
      <c r="G57" s="249">
        <f>ROUND(E57*F57,2)</f>
        <v>0</v>
      </c>
      <c r="H57" s="248"/>
      <c r="I57" s="249">
        <f>ROUND(E57*H57,2)</f>
        <v>0</v>
      </c>
      <c r="J57" s="248"/>
      <c r="K57" s="249">
        <f>ROUND(E57*J57,2)</f>
        <v>0</v>
      </c>
      <c r="L57" s="249">
        <v>15</v>
      </c>
      <c r="M57" s="249">
        <f>G57*(1+L57/100)</f>
        <v>0</v>
      </c>
      <c r="N57" s="249">
        <v>1.081E-2</v>
      </c>
      <c r="O57" s="249">
        <f>ROUND(E57*N57,2)</f>
        <v>0.01</v>
      </c>
      <c r="P57" s="249">
        <v>0</v>
      </c>
      <c r="Q57" s="249">
        <f>ROUND(E57*P57,2)</f>
        <v>0</v>
      </c>
      <c r="R57" s="249"/>
      <c r="S57" s="249" t="s">
        <v>167</v>
      </c>
      <c r="T57" s="250" t="s">
        <v>168</v>
      </c>
      <c r="U57" s="224">
        <v>0</v>
      </c>
      <c r="V57" s="224">
        <f>ROUND(E57*U57,2)</f>
        <v>0</v>
      </c>
      <c r="W57" s="224"/>
      <c r="X57" s="224" t="s">
        <v>278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279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x14ac:dyDescent="0.25">
      <c r="A58" s="228" t="s">
        <v>162</v>
      </c>
      <c r="B58" s="229" t="s">
        <v>85</v>
      </c>
      <c r="C58" s="252" t="s">
        <v>86</v>
      </c>
      <c r="D58" s="230"/>
      <c r="E58" s="231"/>
      <c r="F58" s="232"/>
      <c r="G58" s="232">
        <f>SUMIF(AG59:AG59,"&lt;&gt;NOR",G59:G59)</f>
        <v>0</v>
      </c>
      <c r="H58" s="232"/>
      <c r="I58" s="232">
        <f>SUM(I59:I59)</f>
        <v>0</v>
      </c>
      <c r="J58" s="232"/>
      <c r="K58" s="232">
        <f>SUM(K59:K59)</f>
        <v>0</v>
      </c>
      <c r="L58" s="232"/>
      <c r="M58" s="232">
        <f>SUM(M59:M59)</f>
        <v>0</v>
      </c>
      <c r="N58" s="232"/>
      <c r="O58" s="232">
        <f>SUM(O59:O59)</f>
        <v>0.08</v>
      </c>
      <c r="P58" s="232"/>
      <c r="Q58" s="232">
        <f>SUM(Q59:Q59)</f>
        <v>0</v>
      </c>
      <c r="R58" s="232"/>
      <c r="S58" s="232"/>
      <c r="T58" s="233"/>
      <c r="U58" s="227"/>
      <c r="V58" s="227">
        <f>SUM(V59:V59)</f>
        <v>12</v>
      </c>
      <c r="W58" s="227"/>
      <c r="X58" s="227"/>
      <c r="AG58" t="s">
        <v>163</v>
      </c>
    </row>
    <row r="59" spans="1:60" outlineLevel="1" x14ac:dyDescent="0.25">
      <c r="A59" s="244">
        <v>17</v>
      </c>
      <c r="B59" s="245" t="s">
        <v>211</v>
      </c>
      <c r="C59" s="257" t="s">
        <v>212</v>
      </c>
      <c r="D59" s="246" t="s">
        <v>166</v>
      </c>
      <c r="E59" s="247">
        <v>66.66</v>
      </c>
      <c r="F59" s="248"/>
      <c r="G59" s="249">
        <f>ROUND(E59*F59,2)</f>
        <v>0</v>
      </c>
      <c r="H59" s="248"/>
      <c r="I59" s="249">
        <f>ROUND(E59*H59,2)</f>
        <v>0</v>
      </c>
      <c r="J59" s="248"/>
      <c r="K59" s="249">
        <f>ROUND(E59*J59,2)</f>
        <v>0</v>
      </c>
      <c r="L59" s="249">
        <v>15</v>
      </c>
      <c r="M59" s="249">
        <f>G59*(1+L59/100)</f>
        <v>0</v>
      </c>
      <c r="N59" s="249">
        <v>1.2099999999999999E-3</v>
      </c>
      <c r="O59" s="249">
        <f>ROUND(E59*N59,2)</f>
        <v>0.08</v>
      </c>
      <c r="P59" s="249">
        <v>0</v>
      </c>
      <c r="Q59" s="249">
        <f>ROUND(E59*P59,2)</f>
        <v>0</v>
      </c>
      <c r="R59" s="249"/>
      <c r="S59" s="249" t="s">
        <v>167</v>
      </c>
      <c r="T59" s="250" t="s">
        <v>168</v>
      </c>
      <c r="U59" s="224">
        <v>0.18</v>
      </c>
      <c r="V59" s="224">
        <f>ROUND(E59*U59,2)</f>
        <v>12</v>
      </c>
      <c r="W59" s="224"/>
      <c r="X59" s="224" t="s">
        <v>169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170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x14ac:dyDescent="0.25">
      <c r="A60" s="228" t="s">
        <v>162</v>
      </c>
      <c r="B60" s="229" t="s">
        <v>87</v>
      </c>
      <c r="C60" s="252" t="s">
        <v>88</v>
      </c>
      <c r="D60" s="230"/>
      <c r="E60" s="231"/>
      <c r="F60" s="232"/>
      <c r="G60" s="232">
        <f>SUMIF(AG61:AG62,"&lt;&gt;NOR",G61:G62)</f>
        <v>0</v>
      </c>
      <c r="H60" s="232"/>
      <c r="I60" s="232">
        <f>SUM(I61:I62)</f>
        <v>0</v>
      </c>
      <c r="J60" s="232"/>
      <c r="K60" s="232">
        <f>SUM(K61:K62)</f>
        <v>0</v>
      </c>
      <c r="L60" s="232"/>
      <c r="M60" s="232">
        <f>SUM(M61:M62)</f>
        <v>0</v>
      </c>
      <c r="N60" s="232"/>
      <c r="O60" s="232">
        <f>SUM(O61:O62)</f>
        <v>0</v>
      </c>
      <c r="P60" s="232"/>
      <c r="Q60" s="232">
        <f>SUM(Q61:Q62)</f>
        <v>0</v>
      </c>
      <c r="R60" s="232"/>
      <c r="S60" s="232"/>
      <c r="T60" s="233"/>
      <c r="U60" s="227"/>
      <c r="V60" s="227">
        <f>SUM(V61:V62)</f>
        <v>21.810000000000002</v>
      </c>
      <c r="W60" s="227"/>
      <c r="X60" s="227"/>
      <c r="AG60" t="s">
        <v>163</v>
      </c>
    </row>
    <row r="61" spans="1:60" outlineLevel="1" x14ac:dyDescent="0.25">
      <c r="A61" s="244">
        <v>18</v>
      </c>
      <c r="B61" s="245" t="s">
        <v>213</v>
      </c>
      <c r="C61" s="257" t="s">
        <v>214</v>
      </c>
      <c r="D61" s="246" t="s">
        <v>166</v>
      </c>
      <c r="E61" s="247">
        <v>66.66</v>
      </c>
      <c r="F61" s="248"/>
      <c r="G61" s="249">
        <f>ROUND(E61*F61,2)</f>
        <v>0</v>
      </c>
      <c r="H61" s="248"/>
      <c r="I61" s="249">
        <f>ROUND(E61*H61,2)</f>
        <v>0</v>
      </c>
      <c r="J61" s="248"/>
      <c r="K61" s="249">
        <f>ROUND(E61*J61,2)</f>
        <v>0</v>
      </c>
      <c r="L61" s="249">
        <v>15</v>
      </c>
      <c r="M61" s="249">
        <f>G61*(1+L61/100)</f>
        <v>0</v>
      </c>
      <c r="N61" s="249">
        <v>4.0000000000000003E-5</v>
      </c>
      <c r="O61" s="249">
        <f>ROUND(E61*N61,2)</f>
        <v>0</v>
      </c>
      <c r="P61" s="249">
        <v>0</v>
      </c>
      <c r="Q61" s="249">
        <f>ROUND(E61*P61,2)</f>
        <v>0</v>
      </c>
      <c r="R61" s="249"/>
      <c r="S61" s="249" t="s">
        <v>167</v>
      </c>
      <c r="T61" s="250" t="s">
        <v>168</v>
      </c>
      <c r="U61" s="224">
        <v>0.308</v>
      </c>
      <c r="V61" s="224">
        <f>ROUND(E61*U61,2)</f>
        <v>20.53</v>
      </c>
      <c r="W61" s="224"/>
      <c r="X61" s="224" t="s">
        <v>169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215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5">
      <c r="A62" s="244">
        <v>19</v>
      </c>
      <c r="B62" s="245" t="s">
        <v>216</v>
      </c>
      <c r="C62" s="257" t="s">
        <v>217</v>
      </c>
      <c r="D62" s="246" t="s">
        <v>166</v>
      </c>
      <c r="E62" s="247">
        <v>9.8800000000000008</v>
      </c>
      <c r="F62" s="248"/>
      <c r="G62" s="249">
        <f>ROUND(E62*F62,2)</f>
        <v>0</v>
      </c>
      <c r="H62" s="248"/>
      <c r="I62" s="249">
        <f>ROUND(E62*H62,2)</f>
        <v>0</v>
      </c>
      <c r="J62" s="248"/>
      <c r="K62" s="249">
        <f>ROUND(E62*J62,2)</f>
        <v>0</v>
      </c>
      <c r="L62" s="249">
        <v>15</v>
      </c>
      <c r="M62" s="249">
        <f>G62*(1+L62/100)</f>
        <v>0</v>
      </c>
      <c r="N62" s="249">
        <v>1.0000000000000001E-5</v>
      </c>
      <c r="O62" s="249">
        <f>ROUND(E62*N62,2)</f>
        <v>0</v>
      </c>
      <c r="P62" s="249">
        <v>0</v>
      </c>
      <c r="Q62" s="249">
        <f>ROUND(E62*P62,2)</f>
        <v>0</v>
      </c>
      <c r="R62" s="249"/>
      <c r="S62" s="249" t="s">
        <v>167</v>
      </c>
      <c r="T62" s="250" t="s">
        <v>168</v>
      </c>
      <c r="U62" s="224">
        <v>0.13</v>
      </c>
      <c r="V62" s="224">
        <f>ROUND(E62*U62,2)</f>
        <v>1.28</v>
      </c>
      <c r="W62" s="224"/>
      <c r="X62" s="224" t="s">
        <v>169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170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x14ac:dyDescent="0.25">
      <c r="A63" s="228" t="s">
        <v>162</v>
      </c>
      <c r="B63" s="229" t="s">
        <v>89</v>
      </c>
      <c r="C63" s="252" t="s">
        <v>90</v>
      </c>
      <c r="D63" s="230"/>
      <c r="E63" s="231"/>
      <c r="F63" s="232"/>
      <c r="G63" s="232">
        <f>SUMIF(AG64:AG90,"&lt;&gt;NOR",G64:G90)</f>
        <v>0</v>
      </c>
      <c r="H63" s="232"/>
      <c r="I63" s="232">
        <f>SUM(I64:I90)</f>
        <v>0</v>
      </c>
      <c r="J63" s="232"/>
      <c r="K63" s="232">
        <f>SUM(K64:K90)</f>
        <v>0</v>
      </c>
      <c r="L63" s="232"/>
      <c r="M63" s="232">
        <f>SUM(M64:M90)</f>
        <v>0</v>
      </c>
      <c r="N63" s="232"/>
      <c r="O63" s="232">
        <f>SUM(O64:O90)</f>
        <v>0.04</v>
      </c>
      <c r="P63" s="232"/>
      <c r="Q63" s="232">
        <f>SUM(Q64:Q90)</f>
        <v>3.21</v>
      </c>
      <c r="R63" s="232"/>
      <c r="S63" s="232"/>
      <c r="T63" s="233"/>
      <c r="U63" s="227"/>
      <c r="V63" s="227">
        <f>SUM(V64:V90)</f>
        <v>39.650000000000006</v>
      </c>
      <c r="W63" s="227"/>
      <c r="X63" s="227"/>
      <c r="AG63" t="s">
        <v>163</v>
      </c>
    </row>
    <row r="64" spans="1:60" outlineLevel="1" x14ac:dyDescent="0.25">
      <c r="A64" s="234">
        <v>20</v>
      </c>
      <c r="B64" s="235" t="s">
        <v>612</v>
      </c>
      <c r="C64" s="253" t="s">
        <v>613</v>
      </c>
      <c r="D64" s="236" t="s">
        <v>166</v>
      </c>
      <c r="E64" s="237">
        <v>1.4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15</v>
      </c>
      <c r="M64" s="239">
        <f>G64*(1+L64/100)</f>
        <v>0</v>
      </c>
      <c r="N64" s="239">
        <v>6.7000000000000002E-4</v>
      </c>
      <c r="O64" s="239">
        <f>ROUND(E64*N64,2)</f>
        <v>0</v>
      </c>
      <c r="P64" s="239">
        <v>0.184</v>
      </c>
      <c r="Q64" s="239">
        <f>ROUND(E64*P64,2)</f>
        <v>0.26</v>
      </c>
      <c r="R64" s="239"/>
      <c r="S64" s="239" t="s">
        <v>167</v>
      </c>
      <c r="T64" s="240" t="s">
        <v>168</v>
      </c>
      <c r="U64" s="224">
        <v>0.22700000000000001</v>
      </c>
      <c r="V64" s="224">
        <f>ROUND(E64*U64,2)</f>
        <v>0.32</v>
      </c>
      <c r="W64" s="224"/>
      <c r="X64" s="224" t="s">
        <v>169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170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5">
      <c r="A65" s="222"/>
      <c r="B65" s="223"/>
      <c r="C65" s="256" t="s">
        <v>614</v>
      </c>
      <c r="D65" s="225"/>
      <c r="E65" s="226">
        <v>1.4</v>
      </c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5"/>
      <c r="Z65" s="215"/>
      <c r="AA65" s="215"/>
      <c r="AB65" s="215"/>
      <c r="AC65" s="215"/>
      <c r="AD65" s="215"/>
      <c r="AE65" s="215"/>
      <c r="AF65" s="215"/>
      <c r="AG65" s="215" t="s">
        <v>177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5">
      <c r="A66" s="234">
        <v>21</v>
      </c>
      <c r="B66" s="235" t="s">
        <v>615</v>
      </c>
      <c r="C66" s="253" t="s">
        <v>616</v>
      </c>
      <c r="D66" s="236" t="s">
        <v>166</v>
      </c>
      <c r="E66" s="237">
        <v>3.7349999999999999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15</v>
      </c>
      <c r="M66" s="239">
        <f>G66*(1+L66/100)</f>
        <v>0</v>
      </c>
      <c r="N66" s="239">
        <v>0</v>
      </c>
      <c r="O66" s="239">
        <f>ROUND(E66*N66,2)</f>
        <v>0</v>
      </c>
      <c r="P66" s="239">
        <v>1.75E-3</v>
      </c>
      <c r="Q66" s="239">
        <f>ROUND(E66*P66,2)</f>
        <v>0.01</v>
      </c>
      <c r="R66" s="239"/>
      <c r="S66" s="239" t="s">
        <v>167</v>
      </c>
      <c r="T66" s="240" t="s">
        <v>168</v>
      </c>
      <c r="U66" s="224">
        <v>0.16500000000000001</v>
      </c>
      <c r="V66" s="224">
        <f>ROUND(E66*U66,2)</f>
        <v>0.62</v>
      </c>
      <c r="W66" s="224"/>
      <c r="X66" s="224" t="s">
        <v>169</v>
      </c>
      <c r="Y66" s="215"/>
      <c r="Z66" s="215"/>
      <c r="AA66" s="215"/>
      <c r="AB66" s="215"/>
      <c r="AC66" s="215"/>
      <c r="AD66" s="215"/>
      <c r="AE66" s="215"/>
      <c r="AF66" s="215"/>
      <c r="AG66" s="215" t="s">
        <v>170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5">
      <c r="A67" s="222"/>
      <c r="B67" s="223"/>
      <c r="C67" s="256" t="s">
        <v>617</v>
      </c>
      <c r="D67" s="225"/>
      <c r="E67" s="226">
        <v>3.73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5"/>
      <c r="Z67" s="215"/>
      <c r="AA67" s="215"/>
      <c r="AB67" s="215"/>
      <c r="AC67" s="215"/>
      <c r="AD67" s="215"/>
      <c r="AE67" s="215"/>
      <c r="AF67" s="215"/>
      <c r="AG67" s="215" t="s">
        <v>177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5">
      <c r="A68" s="234">
        <v>22</v>
      </c>
      <c r="B68" s="235" t="s">
        <v>618</v>
      </c>
      <c r="C68" s="253" t="s">
        <v>619</v>
      </c>
      <c r="D68" s="236" t="s">
        <v>166</v>
      </c>
      <c r="E68" s="237">
        <v>3.96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15</v>
      </c>
      <c r="M68" s="239">
        <f>G68*(1+L68/100)</f>
        <v>0</v>
      </c>
      <c r="N68" s="239">
        <v>0</v>
      </c>
      <c r="O68" s="239">
        <f>ROUND(E68*N68,2)</f>
        <v>0</v>
      </c>
      <c r="P68" s="239">
        <v>0.02</v>
      </c>
      <c r="Q68" s="239">
        <f>ROUND(E68*P68,2)</f>
        <v>0.08</v>
      </c>
      <c r="R68" s="239"/>
      <c r="S68" s="239" t="s">
        <v>167</v>
      </c>
      <c r="T68" s="240" t="s">
        <v>168</v>
      </c>
      <c r="U68" s="224">
        <v>0.15</v>
      </c>
      <c r="V68" s="224">
        <f>ROUND(E68*U68,2)</f>
        <v>0.59</v>
      </c>
      <c r="W68" s="224"/>
      <c r="X68" s="224" t="s">
        <v>169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170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5">
      <c r="A69" s="222"/>
      <c r="B69" s="223"/>
      <c r="C69" s="256" t="s">
        <v>587</v>
      </c>
      <c r="D69" s="225"/>
      <c r="E69" s="226">
        <v>3.96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5"/>
      <c r="Z69" s="215"/>
      <c r="AA69" s="215"/>
      <c r="AB69" s="215"/>
      <c r="AC69" s="215"/>
      <c r="AD69" s="215"/>
      <c r="AE69" s="215"/>
      <c r="AF69" s="215"/>
      <c r="AG69" s="215" t="s">
        <v>177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5">
      <c r="A70" s="234">
        <v>23</v>
      </c>
      <c r="B70" s="235" t="s">
        <v>620</v>
      </c>
      <c r="C70" s="253" t="s">
        <v>621</v>
      </c>
      <c r="D70" s="236" t="s">
        <v>166</v>
      </c>
      <c r="E70" s="237">
        <v>0.19700000000000001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15</v>
      </c>
      <c r="M70" s="239">
        <f>G70*(1+L70/100)</f>
        <v>0</v>
      </c>
      <c r="N70" s="239">
        <v>0</v>
      </c>
      <c r="O70" s="239">
        <f>ROUND(E70*N70,2)</f>
        <v>0</v>
      </c>
      <c r="P70" s="239">
        <v>5.5E-2</v>
      </c>
      <c r="Q70" s="239">
        <f>ROUND(E70*P70,2)</f>
        <v>0.01</v>
      </c>
      <c r="R70" s="239"/>
      <c r="S70" s="239" t="s">
        <v>167</v>
      </c>
      <c r="T70" s="240" t="s">
        <v>168</v>
      </c>
      <c r="U70" s="224">
        <v>0.42499999999999999</v>
      </c>
      <c r="V70" s="224">
        <f>ROUND(E70*U70,2)</f>
        <v>0.08</v>
      </c>
      <c r="W70" s="224"/>
      <c r="X70" s="224" t="s">
        <v>169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170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5">
      <c r="A71" s="222"/>
      <c r="B71" s="223"/>
      <c r="C71" s="256" t="s">
        <v>622</v>
      </c>
      <c r="D71" s="225"/>
      <c r="E71" s="226">
        <v>0.2</v>
      </c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15"/>
      <c r="Z71" s="215"/>
      <c r="AA71" s="215"/>
      <c r="AB71" s="215"/>
      <c r="AC71" s="215"/>
      <c r="AD71" s="215"/>
      <c r="AE71" s="215"/>
      <c r="AF71" s="215"/>
      <c r="AG71" s="215" t="s">
        <v>177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5">
      <c r="A72" s="244">
        <v>24</v>
      </c>
      <c r="B72" s="245" t="s">
        <v>218</v>
      </c>
      <c r="C72" s="257" t="s">
        <v>219</v>
      </c>
      <c r="D72" s="246" t="s">
        <v>220</v>
      </c>
      <c r="E72" s="247">
        <v>7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15</v>
      </c>
      <c r="M72" s="249">
        <f>G72*(1+L72/100)</f>
        <v>0</v>
      </c>
      <c r="N72" s="249">
        <v>0</v>
      </c>
      <c r="O72" s="249">
        <f>ROUND(E72*N72,2)</f>
        <v>0</v>
      </c>
      <c r="P72" s="249">
        <v>0</v>
      </c>
      <c r="Q72" s="249">
        <f>ROUND(E72*P72,2)</f>
        <v>0</v>
      </c>
      <c r="R72" s="249"/>
      <c r="S72" s="249" t="s">
        <v>167</v>
      </c>
      <c r="T72" s="250" t="s">
        <v>168</v>
      </c>
      <c r="U72" s="224">
        <v>0.05</v>
      </c>
      <c r="V72" s="224">
        <f>ROUND(E72*U72,2)</f>
        <v>0.35</v>
      </c>
      <c r="W72" s="224"/>
      <c r="X72" s="224" t="s">
        <v>169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170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5">
      <c r="A73" s="234">
        <v>25</v>
      </c>
      <c r="B73" s="235" t="s">
        <v>623</v>
      </c>
      <c r="C73" s="253" t="s">
        <v>624</v>
      </c>
      <c r="D73" s="236" t="s">
        <v>166</v>
      </c>
      <c r="E73" s="237">
        <v>1.1819999999999999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15</v>
      </c>
      <c r="M73" s="239">
        <f>G73*(1+L73/100)</f>
        <v>0</v>
      </c>
      <c r="N73" s="239">
        <v>1.17E-3</v>
      </c>
      <c r="O73" s="239">
        <f>ROUND(E73*N73,2)</f>
        <v>0</v>
      </c>
      <c r="P73" s="239">
        <v>7.5999999999999998E-2</v>
      </c>
      <c r="Q73" s="239">
        <f>ROUND(E73*P73,2)</f>
        <v>0.09</v>
      </c>
      <c r="R73" s="239"/>
      <c r="S73" s="239" t="s">
        <v>167</v>
      </c>
      <c r="T73" s="240" t="s">
        <v>168</v>
      </c>
      <c r="U73" s="224">
        <v>0.93899999999999995</v>
      </c>
      <c r="V73" s="224">
        <f>ROUND(E73*U73,2)</f>
        <v>1.1100000000000001</v>
      </c>
      <c r="W73" s="224"/>
      <c r="X73" s="224" t="s">
        <v>169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170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5">
      <c r="A74" s="222"/>
      <c r="B74" s="223"/>
      <c r="C74" s="256" t="s">
        <v>625</v>
      </c>
      <c r="D74" s="225"/>
      <c r="E74" s="226">
        <v>1.18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5"/>
      <c r="Z74" s="215"/>
      <c r="AA74" s="215"/>
      <c r="AB74" s="215"/>
      <c r="AC74" s="215"/>
      <c r="AD74" s="215"/>
      <c r="AE74" s="215"/>
      <c r="AF74" s="215"/>
      <c r="AG74" s="215" t="s">
        <v>177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5">
      <c r="A75" s="234">
        <v>26</v>
      </c>
      <c r="B75" s="235" t="s">
        <v>626</v>
      </c>
      <c r="C75" s="253" t="s">
        <v>627</v>
      </c>
      <c r="D75" s="236" t="s">
        <v>193</v>
      </c>
      <c r="E75" s="237">
        <v>2.2200000000000002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15</v>
      </c>
      <c r="M75" s="239">
        <f>G75*(1+L75/100)</f>
        <v>0</v>
      </c>
      <c r="N75" s="239">
        <v>0</v>
      </c>
      <c r="O75" s="239">
        <f>ROUND(E75*N75,2)</f>
        <v>0</v>
      </c>
      <c r="P75" s="239">
        <v>4.6000000000000001E-4</v>
      </c>
      <c r="Q75" s="239">
        <f>ROUND(E75*P75,2)</f>
        <v>0</v>
      </c>
      <c r="R75" s="239"/>
      <c r="S75" s="239" t="s">
        <v>167</v>
      </c>
      <c r="T75" s="240" t="s">
        <v>168</v>
      </c>
      <c r="U75" s="224">
        <v>0.81</v>
      </c>
      <c r="V75" s="224">
        <f>ROUND(E75*U75,2)</f>
        <v>1.8</v>
      </c>
      <c r="W75" s="224"/>
      <c r="X75" s="224" t="s">
        <v>169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170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5">
      <c r="A76" s="222"/>
      <c r="B76" s="223"/>
      <c r="C76" s="256" t="s">
        <v>628</v>
      </c>
      <c r="D76" s="225"/>
      <c r="E76" s="226">
        <v>2.2200000000000002</v>
      </c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15"/>
      <c r="Z76" s="215"/>
      <c r="AA76" s="215"/>
      <c r="AB76" s="215"/>
      <c r="AC76" s="215"/>
      <c r="AD76" s="215"/>
      <c r="AE76" s="215"/>
      <c r="AF76" s="215"/>
      <c r="AG76" s="215" t="s">
        <v>177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5">
      <c r="A77" s="234">
        <v>27</v>
      </c>
      <c r="B77" s="235" t="s">
        <v>629</v>
      </c>
      <c r="C77" s="253" t="s">
        <v>630</v>
      </c>
      <c r="D77" s="236" t="s">
        <v>166</v>
      </c>
      <c r="E77" s="237">
        <v>0.49249999999999999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15</v>
      </c>
      <c r="M77" s="239">
        <f>G77*(1+L77/100)</f>
        <v>0</v>
      </c>
      <c r="N77" s="239">
        <v>5.4000000000000001E-4</v>
      </c>
      <c r="O77" s="239">
        <f>ROUND(E77*N77,2)</f>
        <v>0</v>
      </c>
      <c r="P77" s="239">
        <v>0.18</v>
      </c>
      <c r="Q77" s="239">
        <f>ROUND(E77*P77,2)</f>
        <v>0.09</v>
      </c>
      <c r="R77" s="239"/>
      <c r="S77" s="239" t="s">
        <v>167</v>
      </c>
      <c r="T77" s="240" t="s">
        <v>168</v>
      </c>
      <c r="U77" s="224">
        <v>0.309</v>
      </c>
      <c r="V77" s="224">
        <f>ROUND(E77*U77,2)</f>
        <v>0.15</v>
      </c>
      <c r="W77" s="224"/>
      <c r="X77" s="224" t="s">
        <v>169</v>
      </c>
      <c r="Y77" s="215"/>
      <c r="Z77" s="215"/>
      <c r="AA77" s="215"/>
      <c r="AB77" s="215"/>
      <c r="AC77" s="215"/>
      <c r="AD77" s="215"/>
      <c r="AE77" s="215"/>
      <c r="AF77" s="215"/>
      <c r="AG77" s="215" t="s">
        <v>170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5">
      <c r="A78" s="222"/>
      <c r="B78" s="223"/>
      <c r="C78" s="254" t="s">
        <v>223</v>
      </c>
      <c r="D78" s="241"/>
      <c r="E78" s="241"/>
      <c r="F78" s="241"/>
      <c r="G78" s="241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15"/>
      <c r="Z78" s="215"/>
      <c r="AA78" s="215"/>
      <c r="AB78" s="215"/>
      <c r="AC78" s="215"/>
      <c r="AD78" s="215"/>
      <c r="AE78" s="215"/>
      <c r="AF78" s="215"/>
      <c r="AG78" s="215" t="s">
        <v>172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5">
      <c r="A79" s="222"/>
      <c r="B79" s="223"/>
      <c r="C79" s="256" t="s">
        <v>631</v>
      </c>
      <c r="D79" s="225"/>
      <c r="E79" s="226">
        <v>0.49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5"/>
      <c r="Z79" s="215"/>
      <c r="AA79" s="215"/>
      <c r="AB79" s="215"/>
      <c r="AC79" s="215"/>
      <c r="AD79" s="215"/>
      <c r="AE79" s="215"/>
      <c r="AF79" s="215"/>
      <c r="AG79" s="215" t="s">
        <v>177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5">
      <c r="A80" s="234">
        <v>28</v>
      </c>
      <c r="B80" s="235" t="s">
        <v>221</v>
      </c>
      <c r="C80" s="253" t="s">
        <v>222</v>
      </c>
      <c r="D80" s="236" t="s">
        <v>193</v>
      </c>
      <c r="E80" s="237">
        <v>80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15</v>
      </c>
      <c r="M80" s="239">
        <f>G80*(1+L80/100)</f>
        <v>0</v>
      </c>
      <c r="N80" s="239">
        <v>4.8999999999999998E-4</v>
      </c>
      <c r="O80" s="239">
        <f>ROUND(E80*N80,2)</f>
        <v>0.04</v>
      </c>
      <c r="P80" s="239">
        <v>2E-3</v>
      </c>
      <c r="Q80" s="239">
        <f>ROUND(E80*P80,2)</f>
        <v>0.16</v>
      </c>
      <c r="R80" s="239"/>
      <c r="S80" s="239" t="s">
        <v>167</v>
      </c>
      <c r="T80" s="240" t="s">
        <v>168</v>
      </c>
      <c r="U80" s="224">
        <v>0.18</v>
      </c>
      <c r="V80" s="224">
        <f>ROUND(E80*U80,2)</f>
        <v>14.4</v>
      </c>
      <c r="W80" s="224"/>
      <c r="X80" s="224" t="s">
        <v>169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170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5">
      <c r="A81" s="222"/>
      <c r="B81" s="223"/>
      <c r="C81" s="254" t="s">
        <v>223</v>
      </c>
      <c r="D81" s="241"/>
      <c r="E81" s="241"/>
      <c r="F81" s="241"/>
      <c r="G81" s="241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5"/>
      <c r="Z81" s="215"/>
      <c r="AA81" s="215"/>
      <c r="AB81" s="215"/>
      <c r="AC81" s="215"/>
      <c r="AD81" s="215"/>
      <c r="AE81" s="215"/>
      <c r="AF81" s="215"/>
      <c r="AG81" s="215" t="s">
        <v>172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5">
      <c r="A82" s="222"/>
      <c r="B82" s="223"/>
      <c r="C82" s="256" t="s">
        <v>194</v>
      </c>
      <c r="D82" s="225"/>
      <c r="E82" s="226">
        <v>80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5"/>
      <c r="Z82" s="215"/>
      <c r="AA82" s="215"/>
      <c r="AB82" s="215"/>
      <c r="AC82" s="215"/>
      <c r="AD82" s="215"/>
      <c r="AE82" s="215"/>
      <c r="AF82" s="215"/>
      <c r="AG82" s="215" t="s">
        <v>177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5">
      <c r="A83" s="234">
        <v>29</v>
      </c>
      <c r="B83" s="235" t="s">
        <v>224</v>
      </c>
      <c r="C83" s="253" t="s">
        <v>225</v>
      </c>
      <c r="D83" s="236" t="s">
        <v>193</v>
      </c>
      <c r="E83" s="237">
        <v>10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15</v>
      </c>
      <c r="M83" s="239">
        <f>G83*(1+L83/100)</f>
        <v>0</v>
      </c>
      <c r="N83" s="239">
        <v>4.8999999999999998E-4</v>
      </c>
      <c r="O83" s="239">
        <f>ROUND(E83*N83,2)</f>
        <v>0</v>
      </c>
      <c r="P83" s="239">
        <v>1.7999999999999999E-2</v>
      </c>
      <c r="Q83" s="239">
        <f>ROUND(E83*P83,2)</f>
        <v>0.18</v>
      </c>
      <c r="R83" s="239"/>
      <c r="S83" s="239" t="s">
        <v>167</v>
      </c>
      <c r="T83" s="240" t="s">
        <v>168</v>
      </c>
      <c r="U83" s="224">
        <v>0.34</v>
      </c>
      <c r="V83" s="224">
        <f>ROUND(E83*U83,2)</f>
        <v>3.4</v>
      </c>
      <c r="W83" s="224"/>
      <c r="X83" s="224" t="s">
        <v>169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170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5">
      <c r="A84" s="222"/>
      <c r="B84" s="223"/>
      <c r="C84" s="254" t="s">
        <v>223</v>
      </c>
      <c r="D84" s="241"/>
      <c r="E84" s="241"/>
      <c r="F84" s="241"/>
      <c r="G84" s="241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15"/>
      <c r="Z84" s="215"/>
      <c r="AA84" s="215"/>
      <c r="AB84" s="215"/>
      <c r="AC84" s="215"/>
      <c r="AD84" s="215"/>
      <c r="AE84" s="215"/>
      <c r="AF84" s="215"/>
      <c r="AG84" s="215" t="s">
        <v>172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5">
      <c r="A85" s="222"/>
      <c r="B85" s="223"/>
      <c r="C85" s="256" t="s">
        <v>197</v>
      </c>
      <c r="D85" s="225"/>
      <c r="E85" s="226">
        <v>10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5"/>
      <c r="Z85" s="215"/>
      <c r="AA85" s="215"/>
      <c r="AB85" s="215"/>
      <c r="AC85" s="215"/>
      <c r="AD85" s="215"/>
      <c r="AE85" s="215"/>
      <c r="AF85" s="215"/>
      <c r="AG85" s="215" t="s">
        <v>177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5">
      <c r="A86" s="244">
        <v>30</v>
      </c>
      <c r="B86" s="245" t="s">
        <v>226</v>
      </c>
      <c r="C86" s="257" t="s">
        <v>227</v>
      </c>
      <c r="D86" s="246" t="s">
        <v>166</v>
      </c>
      <c r="E86" s="247">
        <v>66.66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15</v>
      </c>
      <c r="M86" s="249">
        <f>G86*(1+L86/100)</f>
        <v>0</v>
      </c>
      <c r="N86" s="249">
        <v>0</v>
      </c>
      <c r="O86" s="249">
        <f>ROUND(E86*N86,2)</f>
        <v>0</v>
      </c>
      <c r="P86" s="249">
        <v>4.0000000000000001E-3</v>
      </c>
      <c r="Q86" s="249">
        <f>ROUND(E86*P86,2)</f>
        <v>0.27</v>
      </c>
      <c r="R86" s="249"/>
      <c r="S86" s="249" t="s">
        <v>167</v>
      </c>
      <c r="T86" s="250" t="s">
        <v>168</v>
      </c>
      <c r="U86" s="224">
        <v>0.03</v>
      </c>
      <c r="V86" s="224">
        <f>ROUND(E86*U86,2)</f>
        <v>2</v>
      </c>
      <c r="W86" s="224"/>
      <c r="X86" s="224" t="s">
        <v>169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170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5">
      <c r="A87" s="244">
        <v>31</v>
      </c>
      <c r="B87" s="245" t="s">
        <v>228</v>
      </c>
      <c r="C87" s="257" t="s">
        <v>229</v>
      </c>
      <c r="D87" s="246" t="s">
        <v>166</v>
      </c>
      <c r="E87" s="247">
        <v>188.9</v>
      </c>
      <c r="F87" s="248"/>
      <c r="G87" s="249">
        <f>ROUND(E87*F87,2)</f>
        <v>0</v>
      </c>
      <c r="H87" s="248"/>
      <c r="I87" s="249">
        <f>ROUND(E87*H87,2)</f>
        <v>0</v>
      </c>
      <c r="J87" s="248"/>
      <c r="K87" s="249">
        <f>ROUND(E87*J87,2)</f>
        <v>0</v>
      </c>
      <c r="L87" s="249">
        <v>15</v>
      </c>
      <c r="M87" s="249">
        <f>G87*(1+L87/100)</f>
        <v>0</v>
      </c>
      <c r="N87" s="249">
        <v>0</v>
      </c>
      <c r="O87" s="249">
        <f>ROUND(E87*N87,2)</f>
        <v>0</v>
      </c>
      <c r="P87" s="249">
        <v>4.0000000000000001E-3</v>
      </c>
      <c r="Q87" s="249">
        <f>ROUND(E87*P87,2)</f>
        <v>0.76</v>
      </c>
      <c r="R87" s="249"/>
      <c r="S87" s="249" t="s">
        <v>167</v>
      </c>
      <c r="T87" s="250" t="s">
        <v>168</v>
      </c>
      <c r="U87" s="224">
        <v>0.03</v>
      </c>
      <c r="V87" s="224">
        <f>ROUND(E87*U87,2)</f>
        <v>5.67</v>
      </c>
      <c r="W87" s="224"/>
      <c r="X87" s="224" t="s">
        <v>169</v>
      </c>
      <c r="Y87" s="215"/>
      <c r="Z87" s="215"/>
      <c r="AA87" s="215"/>
      <c r="AB87" s="215"/>
      <c r="AC87" s="215"/>
      <c r="AD87" s="215"/>
      <c r="AE87" s="215"/>
      <c r="AF87" s="215"/>
      <c r="AG87" s="215" t="s">
        <v>170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5">
      <c r="A88" s="234">
        <v>32</v>
      </c>
      <c r="B88" s="235" t="s">
        <v>230</v>
      </c>
      <c r="C88" s="253" t="s">
        <v>231</v>
      </c>
      <c r="D88" s="236" t="s">
        <v>166</v>
      </c>
      <c r="E88" s="237">
        <v>19.079999999999998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15</v>
      </c>
      <c r="M88" s="239">
        <f>G88*(1+L88/100)</f>
        <v>0</v>
      </c>
      <c r="N88" s="239">
        <v>0</v>
      </c>
      <c r="O88" s="239">
        <f>ROUND(E88*N88,2)</f>
        <v>0</v>
      </c>
      <c r="P88" s="239">
        <v>6.8000000000000005E-2</v>
      </c>
      <c r="Q88" s="239">
        <f>ROUND(E88*P88,2)</f>
        <v>1.3</v>
      </c>
      <c r="R88" s="239"/>
      <c r="S88" s="239" t="s">
        <v>167</v>
      </c>
      <c r="T88" s="240" t="s">
        <v>168</v>
      </c>
      <c r="U88" s="224">
        <v>0.48</v>
      </c>
      <c r="V88" s="224">
        <f>ROUND(E88*U88,2)</f>
        <v>9.16</v>
      </c>
      <c r="W88" s="224"/>
      <c r="X88" s="224" t="s">
        <v>169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170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5">
      <c r="A89" s="222"/>
      <c r="B89" s="223"/>
      <c r="C89" s="256" t="s">
        <v>594</v>
      </c>
      <c r="D89" s="225"/>
      <c r="E89" s="226">
        <v>15.2</v>
      </c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5"/>
      <c r="Z89" s="215"/>
      <c r="AA89" s="215"/>
      <c r="AB89" s="215"/>
      <c r="AC89" s="215"/>
      <c r="AD89" s="215"/>
      <c r="AE89" s="215"/>
      <c r="AF89" s="215"/>
      <c r="AG89" s="215" t="s">
        <v>177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5">
      <c r="A90" s="222"/>
      <c r="B90" s="223"/>
      <c r="C90" s="256" t="s">
        <v>593</v>
      </c>
      <c r="D90" s="225"/>
      <c r="E90" s="226">
        <v>3.88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15"/>
      <c r="Z90" s="215"/>
      <c r="AA90" s="215"/>
      <c r="AB90" s="215"/>
      <c r="AC90" s="215"/>
      <c r="AD90" s="215"/>
      <c r="AE90" s="215"/>
      <c r="AF90" s="215"/>
      <c r="AG90" s="215" t="s">
        <v>177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x14ac:dyDescent="0.25">
      <c r="A91" s="228" t="s">
        <v>162</v>
      </c>
      <c r="B91" s="229" t="s">
        <v>91</v>
      </c>
      <c r="C91" s="252" t="s">
        <v>92</v>
      </c>
      <c r="D91" s="230"/>
      <c r="E91" s="231"/>
      <c r="F91" s="232"/>
      <c r="G91" s="232">
        <f>SUMIF(AG92:AG92,"&lt;&gt;NOR",G92:G92)</f>
        <v>0</v>
      </c>
      <c r="H91" s="232"/>
      <c r="I91" s="232">
        <f>SUM(I92:I92)</f>
        <v>0</v>
      </c>
      <c r="J91" s="232"/>
      <c r="K91" s="232">
        <f>SUM(K92:K92)</f>
        <v>0</v>
      </c>
      <c r="L91" s="232"/>
      <c r="M91" s="232">
        <f>SUM(M92:M92)</f>
        <v>0</v>
      </c>
      <c r="N91" s="232"/>
      <c r="O91" s="232">
        <f>SUM(O92:O92)</f>
        <v>0</v>
      </c>
      <c r="P91" s="232"/>
      <c r="Q91" s="232">
        <f>SUM(Q92:Q92)</f>
        <v>0</v>
      </c>
      <c r="R91" s="232"/>
      <c r="S91" s="232"/>
      <c r="T91" s="233"/>
      <c r="U91" s="227"/>
      <c r="V91" s="227">
        <f>SUM(V92:V92)</f>
        <v>8.0299999999999994</v>
      </c>
      <c r="W91" s="227"/>
      <c r="X91" s="227"/>
      <c r="AG91" t="s">
        <v>163</v>
      </c>
    </row>
    <row r="92" spans="1:60" outlineLevel="1" x14ac:dyDescent="0.25">
      <c r="A92" s="244">
        <v>33</v>
      </c>
      <c r="B92" s="245" t="s">
        <v>233</v>
      </c>
      <c r="C92" s="257" t="s">
        <v>234</v>
      </c>
      <c r="D92" s="246" t="s">
        <v>235</v>
      </c>
      <c r="E92" s="247">
        <v>3.1145399999999999</v>
      </c>
      <c r="F92" s="248"/>
      <c r="G92" s="249">
        <f>ROUND(E92*F92,2)</f>
        <v>0</v>
      </c>
      <c r="H92" s="248"/>
      <c r="I92" s="249">
        <f>ROUND(E92*H92,2)</f>
        <v>0</v>
      </c>
      <c r="J92" s="248"/>
      <c r="K92" s="249">
        <f>ROUND(E92*J92,2)</f>
        <v>0</v>
      </c>
      <c r="L92" s="249">
        <v>15</v>
      </c>
      <c r="M92" s="249">
        <f>G92*(1+L92/100)</f>
        <v>0</v>
      </c>
      <c r="N92" s="249">
        <v>0</v>
      </c>
      <c r="O92" s="249">
        <f>ROUND(E92*N92,2)</f>
        <v>0</v>
      </c>
      <c r="P92" s="249">
        <v>0</v>
      </c>
      <c r="Q92" s="249">
        <f>ROUND(E92*P92,2)</f>
        <v>0</v>
      </c>
      <c r="R92" s="249"/>
      <c r="S92" s="249" t="s">
        <v>167</v>
      </c>
      <c r="T92" s="250" t="s">
        <v>168</v>
      </c>
      <c r="U92" s="224">
        <v>2.577</v>
      </c>
      <c r="V92" s="224">
        <f>ROUND(E92*U92,2)</f>
        <v>8.0299999999999994</v>
      </c>
      <c r="W92" s="224"/>
      <c r="X92" s="224" t="s">
        <v>169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215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x14ac:dyDescent="0.25">
      <c r="A93" s="228" t="s">
        <v>162</v>
      </c>
      <c r="B93" s="229" t="s">
        <v>93</v>
      </c>
      <c r="C93" s="252" t="s">
        <v>94</v>
      </c>
      <c r="D93" s="230"/>
      <c r="E93" s="231"/>
      <c r="F93" s="232"/>
      <c r="G93" s="232">
        <f>SUMIF(AG94:AG99,"&lt;&gt;NOR",G94:G99)</f>
        <v>0</v>
      </c>
      <c r="H93" s="232"/>
      <c r="I93" s="232">
        <f>SUM(I94:I99)</f>
        <v>0</v>
      </c>
      <c r="J93" s="232"/>
      <c r="K93" s="232">
        <f>SUM(K94:K99)</f>
        <v>0</v>
      </c>
      <c r="L93" s="232"/>
      <c r="M93" s="232">
        <f>SUM(M94:M99)</f>
        <v>0</v>
      </c>
      <c r="N93" s="232"/>
      <c r="O93" s="232">
        <f>SUM(O94:O99)</f>
        <v>0</v>
      </c>
      <c r="P93" s="232"/>
      <c r="Q93" s="232">
        <f>SUM(Q94:Q99)</f>
        <v>0</v>
      </c>
      <c r="R93" s="232"/>
      <c r="S93" s="232"/>
      <c r="T93" s="233"/>
      <c r="U93" s="227"/>
      <c r="V93" s="227">
        <f>SUM(V94:V99)</f>
        <v>3.5700000000000003</v>
      </c>
      <c r="W93" s="227"/>
      <c r="X93" s="227"/>
      <c r="AG93" t="s">
        <v>163</v>
      </c>
    </row>
    <row r="94" spans="1:60" outlineLevel="1" x14ac:dyDescent="0.25">
      <c r="A94" s="244">
        <v>34</v>
      </c>
      <c r="B94" s="245" t="s">
        <v>236</v>
      </c>
      <c r="C94" s="257" t="s">
        <v>237</v>
      </c>
      <c r="D94" s="246" t="s">
        <v>193</v>
      </c>
      <c r="E94" s="247">
        <v>5</v>
      </c>
      <c r="F94" s="248"/>
      <c r="G94" s="249">
        <f>ROUND(E94*F94,2)</f>
        <v>0</v>
      </c>
      <c r="H94" s="248"/>
      <c r="I94" s="249">
        <f>ROUND(E94*H94,2)</f>
        <v>0</v>
      </c>
      <c r="J94" s="248"/>
      <c r="K94" s="249">
        <f>ROUND(E94*J94,2)</f>
        <v>0</v>
      </c>
      <c r="L94" s="249">
        <v>15</v>
      </c>
      <c r="M94" s="249">
        <f>G94*(1+L94/100)</f>
        <v>0</v>
      </c>
      <c r="N94" s="249">
        <v>5.1999999999999995E-4</v>
      </c>
      <c r="O94" s="249">
        <f>ROUND(E94*N94,2)</f>
        <v>0</v>
      </c>
      <c r="P94" s="249">
        <v>0</v>
      </c>
      <c r="Q94" s="249">
        <f>ROUND(E94*P94,2)</f>
        <v>0</v>
      </c>
      <c r="R94" s="249"/>
      <c r="S94" s="249" t="s">
        <v>167</v>
      </c>
      <c r="T94" s="250" t="s">
        <v>168</v>
      </c>
      <c r="U94" s="224">
        <v>0.52900000000000003</v>
      </c>
      <c r="V94" s="224">
        <f>ROUND(E94*U94,2)</f>
        <v>2.65</v>
      </c>
      <c r="W94" s="224"/>
      <c r="X94" s="224" t="s">
        <v>169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238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5">
      <c r="A95" s="244">
        <v>35</v>
      </c>
      <c r="B95" s="245" t="s">
        <v>239</v>
      </c>
      <c r="C95" s="257" t="s">
        <v>240</v>
      </c>
      <c r="D95" s="246" t="s">
        <v>220</v>
      </c>
      <c r="E95" s="247">
        <v>1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15</v>
      </c>
      <c r="M95" s="249">
        <f>G95*(1+L95/100)</f>
        <v>0</v>
      </c>
      <c r="N95" s="249">
        <v>0</v>
      </c>
      <c r="O95" s="249">
        <f>ROUND(E95*N95,2)</f>
        <v>0</v>
      </c>
      <c r="P95" s="249">
        <v>0</v>
      </c>
      <c r="Q95" s="249">
        <f>ROUND(E95*P95,2)</f>
        <v>0</v>
      </c>
      <c r="R95" s="249"/>
      <c r="S95" s="249" t="s">
        <v>167</v>
      </c>
      <c r="T95" s="250" t="s">
        <v>168</v>
      </c>
      <c r="U95" s="224">
        <v>0.157</v>
      </c>
      <c r="V95" s="224">
        <f>ROUND(E95*U95,2)</f>
        <v>0.16</v>
      </c>
      <c r="W95" s="224"/>
      <c r="X95" s="224" t="s">
        <v>169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238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5">
      <c r="A96" s="244">
        <v>36</v>
      </c>
      <c r="B96" s="245" t="s">
        <v>632</v>
      </c>
      <c r="C96" s="257" t="s">
        <v>633</v>
      </c>
      <c r="D96" s="246" t="s">
        <v>220</v>
      </c>
      <c r="E96" s="247">
        <v>3</v>
      </c>
      <c r="F96" s="248"/>
      <c r="G96" s="249">
        <f>ROUND(E96*F96,2)</f>
        <v>0</v>
      </c>
      <c r="H96" s="248"/>
      <c r="I96" s="249">
        <f>ROUND(E96*H96,2)</f>
        <v>0</v>
      </c>
      <c r="J96" s="248"/>
      <c r="K96" s="249">
        <f>ROUND(E96*J96,2)</f>
        <v>0</v>
      </c>
      <c r="L96" s="249">
        <v>15</v>
      </c>
      <c r="M96" s="249">
        <f>G96*(1+L96/100)</f>
        <v>0</v>
      </c>
      <c r="N96" s="249">
        <v>0</v>
      </c>
      <c r="O96" s="249">
        <f>ROUND(E96*N96,2)</f>
        <v>0</v>
      </c>
      <c r="P96" s="249">
        <v>0</v>
      </c>
      <c r="Q96" s="249">
        <f>ROUND(E96*P96,2)</f>
        <v>0</v>
      </c>
      <c r="R96" s="249"/>
      <c r="S96" s="249" t="s">
        <v>167</v>
      </c>
      <c r="T96" s="250" t="s">
        <v>168</v>
      </c>
      <c r="U96" s="224">
        <v>0.17399999999999999</v>
      </c>
      <c r="V96" s="224">
        <f>ROUND(E96*U96,2)</f>
        <v>0.52</v>
      </c>
      <c r="W96" s="224"/>
      <c r="X96" s="224" t="s">
        <v>169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170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5">
      <c r="A97" s="244">
        <v>37</v>
      </c>
      <c r="B97" s="245" t="s">
        <v>241</v>
      </c>
      <c r="C97" s="257" t="s">
        <v>242</v>
      </c>
      <c r="D97" s="246" t="s">
        <v>193</v>
      </c>
      <c r="E97" s="247">
        <v>5</v>
      </c>
      <c r="F97" s="248"/>
      <c r="G97" s="249">
        <f>ROUND(E97*F97,2)</f>
        <v>0</v>
      </c>
      <c r="H97" s="248"/>
      <c r="I97" s="249">
        <f>ROUND(E97*H97,2)</f>
        <v>0</v>
      </c>
      <c r="J97" s="248"/>
      <c r="K97" s="249">
        <f>ROUND(E97*J97,2)</f>
        <v>0</v>
      </c>
      <c r="L97" s="249">
        <v>15</v>
      </c>
      <c r="M97" s="249">
        <f>G97*(1+L97/100)</f>
        <v>0</v>
      </c>
      <c r="N97" s="249">
        <v>0</v>
      </c>
      <c r="O97" s="249">
        <f>ROUND(E97*N97,2)</f>
        <v>0</v>
      </c>
      <c r="P97" s="249">
        <v>0</v>
      </c>
      <c r="Q97" s="249">
        <f>ROUND(E97*P97,2)</f>
        <v>0</v>
      </c>
      <c r="R97" s="249"/>
      <c r="S97" s="249" t="s">
        <v>167</v>
      </c>
      <c r="T97" s="250" t="s">
        <v>168</v>
      </c>
      <c r="U97" s="224">
        <v>4.8000000000000001E-2</v>
      </c>
      <c r="V97" s="224">
        <f>ROUND(E97*U97,2)</f>
        <v>0.24</v>
      </c>
      <c r="W97" s="224"/>
      <c r="X97" s="224" t="s">
        <v>169</v>
      </c>
      <c r="Y97" s="215"/>
      <c r="Z97" s="215"/>
      <c r="AA97" s="215"/>
      <c r="AB97" s="215"/>
      <c r="AC97" s="215"/>
      <c r="AD97" s="215"/>
      <c r="AE97" s="215"/>
      <c r="AF97" s="215"/>
      <c r="AG97" s="215" t="s">
        <v>238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5">
      <c r="A98" s="244">
        <v>38</v>
      </c>
      <c r="B98" s="245" t="s">
        <v>243</v>
      </c>
      <c r="C98" s="257" t="s">
        <v>244</v>
      </c>
      <c r="D98" s="246" t="s">
        <v>245</v>
      </c>
      <c r="E98" s="247">
        <v>2</v>
      </c>
      <c r="F98" s="248"/>
      <c r="G98" s="249">
        <f>ROUND(E98*F98,2)</f>
        <v>0</v>
      </c>
      <c r="H98" s="248"/>
      <c r="I98" s="249">
        <f>ROUND(E98*H98,2)</f>
        <v>0</v>
      </c>
      <c r="J98" s="248"/>
      <c r="K98" s="249">
        <f>ROUND(E98*J98,2)</f>
        <v>0</v>
      </c>
      <c r="L98" s="249">
        <v>15</v>
      </c>
      <c r="M98" s="249">
        <f>G98*(1+L98/100)</f>
        <v>0</v>
      </c>
      <c r="N98" s="249">
        <v>0</v>
      </c>
      <c r="O98" s="249">
        <f>ROUND(E98*N98,2)</f>
        <v>0</v>
      </c>
      <c r="P98" s="249">
        <v>0</v>
      </c>
      <c r="Q98" s="249">
        <f>ROUND(E98*P98,2)</f>
        <v>0</v>
      </c>
      <c r="R98" s="249"/>
      <c r="S98" s="249" t="s">
        <v>167</v>
      </c>
      <c r="T98" s="250" t="s">
        <v>168</v>
      </c>
      <c r="U98" s="224">
        <v>0</v>
      </c>
      <c r="V98" s="224">
        <f>ROUND(E98*U98,2)</f>
        <v>0</v>
      </c>
      <c r="W98" s="224"/>
      <c r="X98" s="224" t="s">
        <v>169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238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5">
      <c r="A99" s="244">
        <v>39</v>
      </c>
      <c r="B99" s="245" t="s">
        <v>246</v>
      </c>
      <c r="C99" s="257" t="s">
        <v>247</v>
      </c>
      <c r="D99" s="246" t="s">
        <v>0</v>
      </c>
      <c r="E99" s="247">
        <v>39.875</v>
      </c>
      <c r="F99" s="248"/>
      <c r="G99" s="249">
        <f>ROUND(E99*F99,2)</f>
        <v>0</v>
      </c>
      <c r="H99" s="248"/>
      <c r="I99" s="249">
        <f>ROUND(E99*H99,2)</f>
        <v>0</v>
      </c>
      <c r="J99" s="248"/>
      <c r="K99" s="249">
        <f>ROUND(E99*J99,2)</f>
        <v>0</v>
      </c>
      <c r="L99" s="249">
        <v>15</v>
      </c>
      <c r="M99" s="249">
        <f>G99*(1+L99/100)</f>
        <v>0</v>
      </c>
      <c r="N99" s="249">
        <v>0</v>
      </c>
      <c r="O99" s="249">
        <f>ROUND(E99*N99,2)</f>
        <v>0</v>
      </c>
      <c r="P99" s="249">
        <v>0</v>
      </c>
      <c r="Q99" s="249">
        <f>ROUND(E99*P99,2)</f>
        <v>0</v>
      </c>
      <c r="R99" s="249"/>
      <c r="S99" s="249" t="s">
        <v>167</v>
      </c>
      <c r="T99" s="250" t="s">
        <v>168</v>
      </c>
      <c r="U99" s="224">
        <v>0</v>
      </c>
      <c r="V99" s="224">
        <f>ROUND(E99*U99,2)</f>
        <v>0</v>
      </c>
      <c r="W99" s="224"/>
      <c r="X99" s="224" t="s">
        <v>169</v>
      </c>
      <c r="Y99" s="215"/>
      <c r="Z99" s="215"/>
      <c r="AA99" s="215"/>
      <c r="AB99" s="215"/>
      <c r="AC99" s="215"/>
      <c r="AD99" s="215"/>
      <c r="AE99" s="215"/>
      <c r="AF99" s="215"/>
      <c r="AG99" s="215" t="s">
        <v>238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x14ac:dyDescent="0.25">
      <c r="A100" s="228" t="s">
        <v>162</v>
      </c>
      <c r="B100" s="229" t="s">
        <v>95</v>
      </c>
      <c r="C100" s="252" t="s">
        <v>97</v>
      </c>
      <c r="D100" s="230"/>
      <c r="E100" s="231"/>
      <c r="F100" s="232"/>
      <c r="G100" s="232">
        <f>SUMIF(AG101:AG106,"&lt;&gt;NOR",G101:G106)</f>
        <v>0</v>
      </c>
      <c r="H100" s="232"/>
      <c r="I100" s="232">
        <f>SUM(I101:I106)</f>
        <v>0</v>
      </c>
      <c r="J100" s="232"/>
      <c r="K100" s="232">
        <f>SUM(K101:K106)</f>
        <v>0</v>
      </c>
      <c r="L100" s="232"/>
      <c r="M100" s="232">
        <f>SUM(M101:M106)</f>
        <v>0</v>
      </c>
      <c r="N100" s="232"/>
      <c r="O100" s="232">
        <f>SUM(O101:O106)</f>
        <v>0.06</v>
      </c>
      <c r="P100" s="232"/>
      <c r="Q100" s="232">
        <f>SUM(Q101:Q106)</f>
        <v>0</v>
      </c>
      <c r="R100" s="232"/>
      <c r="S100" s="232"/>
      <c r="T100" s="233"/>
      <c r="U100" s="227"/>
      <c r="V100" s="227">
        <f>SUM(V101:V106)</f>
        <v>11.780000000000001</v>
      </c>
      <c r="W100" s="227"/>
      <c r="X100" s="227"/>
      <c r="AG100" t="s">
        <v>163</v>
      </c>
    </row>
    <row r="101" spans="1:60" outlineLevel="1" x14ac:dyDescent="0.25">
      <c r="A101" s="244">
        <v>40</v>
      </c>
      <c r="B101" s="245" t="s">
        <v>248</v>
      </c>
      <c r="C101" s="257" t="s">
        <v>634</v>
      </c>
      <c r="D101" s="246" t="s">
        <v>193</v>
      </c>
      <c r="E101" s="247">
        <v>14</v>
      </c>
      <c r="F101" s="248"/>
      <c r="G101" s="249">
        <f>ROUND(E101*F101,2)</f>
        <v>0</v>
      </c>
      <c r="H101" s="248"/>
      <c r="I101" s="249">
        <f>ROUND(E101*H101,2)</f>
        <v>0</v>
      </c>
      <c r="J101" s="248"/>
      <c r="K101" s="249">
        <f>ROUND(E101*J101,2)</f>
        <v>0</v>
      </c>
      <c r="L101" s="249">
        <v>15</v>
      </c>
      <c r="M101" s="249">
        <f>G101*(1+L101/100)</f>
        <v>0</v>
      </c>
      <c r="N101" s="249">
        <v>3.9899999999999996E-3</v>
      </c>
      <c r="O101" s="249">
        <f>ROUND(E101*N101,2)</f>
        <v>0.06</v>
      </c>
      <c r="P101" s="249">
        <v>0</v>
      </c>
      <c r="Q101" s="249">
        <f>ROUND(E101*P101,2)</f>
        <v>0</v>
      </c>
      <c r="R101" s="249"/>
      <c r="S101" s="249" t="s">
        <v>167</v>
      </c>
      <c r="T101" s="250" t="s">
        <v>168</v>
      </c>
      <c r="U101" s="224">
        <v>0.54290000000000005</v>
      </c>
      <c r="V101" s="224">
        <f>ROUND(E101*U101,2)</f>
        <v>7.6</v>
      </c>
      <c r="W101" s="224"/>
      <c r="X101" s="224" t="s">
        <v>169</v>
      </c>
      <c r="Y101" s="215"/>
      <c r="Z101" s="215"/>
      <c r="AA101" s="215"/>
      <c r="AB101" s="215"/>
      <c r="AC101" s="215"/>
      <c r="AD101" s="215"/>
      <c r="AE101" s="215"/>
      <c r="AF101" s="215"/>
      <c r="AG101" s="215" t="s">
        <v>238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5">
      <c r="A102" s="244">
        <v>41</v>
      </c>
      <c r="B102" s="245" t="s">
        <v>635</v>
      </c>
      <c r="C102" s="257" t="s">
        <v>636</v>
      </c>
      <c r="D102" s="246" t="s">
        <v>193</v>
      </c>
      <c r="E102" s="247">
        <v>14</v>
      </c>
      <c r="F102" s="248"/>
      <c r="G102" s="249">
        <f>ROUND(E102*F102,2)</f>
        <v>0</v>
      </c>
      <c r="H102" s="248"/>
      <c r="I102" s="249">
        <f>ROUND(E102*H102,2)</f>
        <v>0</v>
      </c>
      <c r="J102" s="248"/>
      <c r="K102" s="249">
        <f>ROUND(E102*J102,2)</f>
        <v>0</v>
      </c>
      <c r="L102" s="249">
        <v>15</v>
      </c>
      <c r="M102" s="249">
        <f>G102*(1+L102/100)</f>
        <v>0</v>
      </c>
      <c r="N102" s="249">
        <v>4.0000000000000003E-5</v>
      </c>
      <c r="O102" s="249">
        <f>ROUND(E102*N102,2)</f>
        <v>0</v>
      </c>
      <c r="P102" s="249">
        <v>0</v>
      </c>
      <c r="Q102" s="249">
        <f>ROUND(E102*P102,2)</f>
        <v>0</v>
      </c>
      <c r="R102" s="249"/>
      <c r="S102" s="249" t="s">
        <v>167</v>
      </c>
      <c r="T102" s="250" t="s">
        <v>168</v>
      </c>
      <c r="U102" s="224">
        <v>0.129</v>
      </c>
      <c r="V102" s="224">
        <f>ROUND(E102*U102,2)</f>
        <v>1.81</v>
      </c>
      <c r="W102" s="224"/>
      <c r="X102" s="224" t="s">
        <v>169</v>
      </c>
      <c r="Y102" s="215"/>
      <c r="Z102" s="215"/>
      <c r="AA102" s="215"/>
      <c r="AB102" s="215"/>
      <c r="AC102" s="215"/>
      <c r="AD102" s="215"/>
      <c r="AE102" s="215"/>
      <c r="AF102" s="215"/>
      <c r="AG102" s="215" t="s">
        <v>238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5">
      <c r="A103" s="244">
        <v>42</v>
      </c>
      <c r="B103" s="245" t="s">
        <v>255</v>
      </c>
      <c r="C103" s="257" t="s">
        <v>637</v>
      </c>
      <c r="D103" s="246" t="s">
        <v>220</v>
      </c>
      <c r="E103" s="247">
        <v>2</v>
      </c>
      <c r="F103" s="248"/>
      <c r="G103" s="249">
        <f>ROUND(E103*F103,2)</f>
        <v>0</v>
      </c>
      <c r="H103" s="248"/>
      <c r="I103" s="249">
        <f>ROUND(E103*H103,2)</f>
        <v>0</v>
      </c>
      <c r="J103" s="248"/>
      <c r="K103" s="249">
        <f>ROUND(E103*J103,2)</f>
        <v>0</v>
      </c>
      <c r="L103" s="249">
        <v>15</v>
      </c>
      <c r="M103" s="249">
        <f>G103*(1+L103/100)</f>
        <v>0</v>
      </c>
      <c r="N103" s="249">
        <v>6.3000000000000003E-4</v>
      </c>
      <c r="O103" s="249">
        <f>ROUND(E103*N103,2)</f>
        <v>0</v>
      </c>
      <c r="P103" s="249">
        <v>0</v>
      </c>
      <c r="Q103" s="249">
        <f>ROUND(E103*P103,2)</f>
        <v>0</v>
      </c>
      <c r="R103" s="249"/>
      <c r="S103" s="249" t="s">
        <v>167</v>
      </c>
      <c r="T103" s="250" t="s">
        <v>168</v>
      </c>
      <c r="U103" s="224">
        <v>0.27200000000000002</v>
      </c>
      <c r="V103" s="224">
        <f>ROUND(E103*U103,2)</f>
        <v>0.54</v>
      </c>
      <c r="W103" s="224"/>
      <c r="X103" s="224" t="s">
        <v>169</v>
      </c>
      <c r="Y103" s="215"/>
      <c r="Z103" s="215"/>
      <c r="AA103" s="215"/>
      <c r="AB103" s="215"/>
      <c r="AC103" s="215"/>
      <c r="AD103" s="215"/>
      <c r="AE103" s="215"/>
      <c r="AF103" s="215"/>
      <c r="AG103" s="215" t="s">
        <v>238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5">
      <c r="A104" s="244">
        <v>43</v>
      </c>
      <c r="B104" s="245" t="s">
        <v>258</v>
      </c>
      <c r="C104" s="257" t="s">
        <v>638</v>
      </c>
      <c r="D104" s="246" t="s">
        <v>260</v>
      </c>
      <c r="E104" s="247">
        <v>3</v>
      </c>
      <c r="F104" s="248"/>
      <c r="G104" s="249">
        <f>ROUND(E104*F104,2)</f>
        <v>0</v>
      </c>
      <c r="H104" s="248"/>
      <c r="I104" s="249">
        <f>ROUND(E104*H104,2)</f>
        <v>0</v>
      </c>
      <c r="J104" s="248"/>
      <c r="K104" s="249">
        <f>ROUND(E104*J104,2)</f>
        <v>0</v>
      </c>
      <c r="L104" s="249">
        <v>15</v>
      </c>
      <c r="M104" s="249">
        <f>G104*(1+L104/100)</f>
        <v>0</v>
      </c>
      <c r="N104" s="249">
        <v>1.48E-3</v>
      </c>
      <c r="O104" s="249">
        <f>ROUND(E104*N104,2)</f>
        <v>0</v>
      </c>
      <c r="P104" s="249">
        <v>0</v>
      </c>
      <c r="Q104" s="249">
        <f>ROUND(E104*P104,2)</f>
        <v>0</v>
      </c>
      <c r="R104" s="249"/>
      <c r="S104" s="249" t="s">
        <v>167</v>
      </c>
      <c r="T104" s="250" t="s">
        <v>168</v>
      </c>
      <c r="U104" s="224">
        <v>0.54</v>
      </c>
      <c r="V104" s="224">
        <f>ROUND(E104*U104,2)</f>
        <v>1.62</v>
      </c>
      <c r="W104" s="224"/>
      <c r="X104" s="224" t="s">
        <v>169</v>
      </c>
      <c r="Y104" s="215"/>
      <c r="Z104" s="215"/>
      <c r="AA104" s="215"/>
      <c r="AB104" s="215"/>
      <c r="AC104" s="215"/>
      <c r="AD104" s="215"/>
      <c r="AE104" s="215"/>
      <c r="AF104" s="215"/>
      <c r="AG104" s="215" t="s">
        <v>238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5">
      <c r="A105" s="244">
        <v>44</v>
      </c>
      <c r="B105" s="245" t="s">
        <v>639</v>
      </c>
      <c r="C105" s="257" t="s">
        <v>262</v>
      </c>
      <c r="D105" s="246" t="s">
        <v>193</v>
      </c>
      <c r="E105" s="247">
        <v>10</v>
      </c>
      <c r="F105" s="248"/>
      <c r="G105" s="249">
        <f>ROUND(E105*F105,2)</f>
        <v>0</v>
      </c>
      <c r="H105" s="248"/>
      <c r="I105" s="249">
        <f>ROUND(E105*H105,2)</f>
        <v>0</v>
      </c>
      <c r="J105" s="248"/>
      <c r="K105" s="249">
        <f>ROUND(E105*J105,2)</f>
        <v>0</v>
      </c>
      <c r="L105" s="249">
        <v>15</v>
      </c>
      <c r="M105" s="249">
        <f>G105*(1+L105/100)</f>
        <v>0</v>
      </c>
      <c r="N105" s="249">
        <v>0</v>
      </c>
      <c r="O105" s="249">
        <f>ROUND(E105*N105,2)</f>
        <v>0</v>
      </c>
      <c r="P105" s="249">
        <v>0</v>
      </c>
      <c r="Q105" s="249">
        <f>ROUND(E105*P105,2)</f>
        <v>0</v>
      </c>
      <c r="R105" s="249"/>
      <c r="S105" s="249" t="s">
        <v>167</v>
      </c>
      <c r="T105" s="250" t="s">
        <v>168</v>
      </c>
      <c r="U105" s="224">
        <v>2.1000000000000001E-2</v>
      </c>
      <c r="V105" s="224">
        <f>ROUND(E105*U105,2)</f>
        <v>0.21</v>
      </c>
      <c r="W105" s="224"/>
      <c r="X105" s="224" t="s">
        <v>169</v>
      </c>
      <c r="Y105" s="215"/>
      <c r="Z105" s="215"/>
      <c r="AA105" s="215"/>
      <c r="AB105" s="215"/>
      <c r="AC105" s="215"/>
      <c r="AD105" s="215"/>
      <c r="AE105" s="215"/>
      <c r="AF105" s="215"/>
      <c r="AG105" s="215" t="s">
        <v>238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5">
      <c r="A106" s="244">
        <v>45</v>
      </c>
      <c r="B106" s="245" t="s">
        <v>640</v>
      </c>
      <c r="C106" s="257" t="s">
        <v>641</v>
      </c>
      <c r="D106" s="246" t="s">
        <v>0</v>
      </c>
      <c r="E106" s="247">
        <v>88.47</v>
      </c>
      <c r="F106" s="248"/>
      <c r="G106" s="249">
        <f>ROUND(E106*F106,2)</f>
        <v>0</v>
      </c>
      <c r="H106" s="248"/>
      <c r="I106" s="249">
        <f>ROUND(E106*H106,2)</f>
        <v>0</v>
      </c>
      <c r="J106" s="248"/>
      <c r="K106" s="249">
        <f>ROUND(E106*J106,2)</f>
        <v>0</v>
      </c>
      <c r="L106" s="249">
        <v>15</v>
      </c>
      <c r="M106" s="249">
        <f>G106*(1+L106/100)</f>
        <v>0</v>
      </c>
      <c r="N106" s="249">
        <v>0</v>
      </c>
      <c r="O106" s="249">
        <f>ROUND(E106*N106,2)</f>
        <v>0</v>
      </c>
      <c r="P106" s="249">
        <v>0</v>
      </c>
      <c r="Q106" s="249">
        <f>ROUND(E106*P106,2)</f>
        <v>0</v>
      </c>
      <c r="R106" s="249"/>
      <c r="S106" s="249" t="s">
        <v>167</v>
      </c>
      <c r="T106" s="250" t="s">
        <v>168</v>
      </c>
      <c r="U106" s="224">
        <v>0</v>
      </c>
      <c r="V106" s="224">
        <f>ROUND(E106*U106,2)</f>
        <v>0</v>
      </c>
      <c r="W106" s="224"/>
      <c r="X106" s="224" t="s">
        <v>169</v>
      </c>
      <c r="Y106" s="215"/>
      <c r="Z106" s="215"/>
      <c r="AA106" s="215"/>
      <c r="AB106" s="215"/>
      <c r="AC106" s="215"/>
      <c r="AD106" s="215"/>
      <c r="AE106" s="215"/>
      <c r="AF106" s="215"/>
      <c r="AG106" s="215" t="s">
        <v>238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x14ac:dyDescent="0.25">
      <c r="A107" s="228" t="s">
        <v>162</v>
      </c>
      <c r="B107" s="229" t="s">
        <v>98</v>
      </c>
      <c r="C107" s="252" t="s">
        <v>99</v>
      </c>
      <c r="D107" s="230"/>
      <c r="E107" s="231"/>
      <c r="F107" s="232"/>
      <c r="G107" s="232">
        <f>SUMIF(AG108:AG111,"&lt;&gt;NOR",G108:G111)</f>
        <v>0</v>
      </c>
      <c r="H107" s="232"/>
      <c r="I107" s="232">
        <f>SUM(I108:I111)</f>
        <v>0</v>
      </c>
      <c r="J107" s="232"/>
      <c r="K107" s="232">
        <f>SUM(K108:K111)</f>
        <v>0</v>
      </c>
      <c r="L107" s="232"/>
      <c r="M107" s="232">
        <f>SUM(M108:M111)</f>
        <v>0</v>
      </c>
      <c r="N107" s="232"/>
      <c r="O107" s="232">
        <f>SUM(O108:O111)</f>
        <v>0</v>
      </c>
      <c r="P107" s="232"/>
      <c r="Q107" s="232">
        <f>SUM(Q108:Q111)</f>
        <v>0</v>
      </c>
      <c r="R107" s="232"/>
      <c r="S107" s="232"/>
      <c r="T107" s="233"/>
      <c r="U107" s="227"/>
      <c r="V107" s="227">
        <f>SUM(V108:V111)</f>
        <v>1.9</v>
      </c>
      <c r="W107" s="227"/>
      <c r="X107" s="227"/>
      <c r="AG107" t="s">
        <v>163</v>
      </c>
    </row>
    <row r="108" spans="1:60" outlineLevel="1" x14ac:dyDescent="0.25">
      <c r="A108" s="234">
        <v>46</v>
      </c>
      <c r="B108" s="235" t="s">
        <v>284</v>
      </c>
      <c r="C108" s="253" t="s">
        <v>285</v>
      </c>
      <c r="D108" s="236" t="s">
        <v>286</v>
      </c>
      <c r="E108" s="237">
        <v>1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15</v>
      </c>
      <c r="M108" s="239">
        <f>G108*(1+L108/100)</f>
        <v>0</v>
      </c>
      <c r="N108" s="239">
        <v>3.2499999999999999E-3</v>
      </c>
      <c r="O108" s="239">
        <f>ROUND(E108*N108,2)</f>
        <v>0</v>
      </c>
      <c r="P108" s="239">
        <v>0</v>
      </c>
      <c r="Q108" s="239">
        <f>ROUND(E108*P108,2)</f>
        <v>0</v>
      </c>
      <c r="R108" s="239"/>
      <c r="S108" s="239" t="s">
        <v>167</v>
      </c>
      <c r="T108" s="240" t="s">
        <v>168</v>
      </c>
      <c r="U108" s="224">
        <v>1.78</v>
      </c>
      <c r="V108" s="224">
        <f>ROUND(E108*U108,2)</f>
        <v>1.78</v>
      </c>
      <c r="W108" s="224"/>
      <c r="X108" s="224" t="s">
        <v>169</v>
      </c>
      <c r="Y108" s="215"/>
      <c r="Z108" s="215"/>
      <c r="AA108" s="215"/>
      <c r="AB108" s="215"/>
      <c r="AC108" s="215"/>
      <c r="AD108" s="215"/>
      <c r="AE108" s="215"/>
      <c r="AF108" s="215"/>
      <c r="AG108" s="215" t="s">
        <v>170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5">
      <c r="A109" s="222"/>
      <c r="B109" s="223"/>
      <c r="C109" s="254" t="s">
        <v>287</v>
      </c>
      <c r="D109" s="241"/>
      <c r="E109" s="241"/>
      <c r="F109" s="241"/>
      <c r="G109" s="241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172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5">
      <c r="A110" s="244">
        <v>47</v>
      </c>
      <c r="B110" s="245" t="s">
        <v>288</v>
      </c>
      <c r="C110" s="257" t="s">
        <v>289</v>
      </c>
      <c r="D110" s="246" t="s">
        <v>286</v>
      </c>
      <c r="E110" s="247">
        <v>1</v>
      </c>
      <c r="F110" s="248"/>
      <c r="G110" s="249">
        <f>ROUND(E110*F110,2)</f>
        <v>0</v>
      </c>
      <c r="H110" s="248"/>
      <c r="I110" s="249">
        <f>ROUND(E110*H110,2)</f>
        <v>0</v>
      </c>
      <c r="J110" s="248"/>
      <c r="K110" s="249">
        <f>ROUND(E110*J110,2)</f>
        <v>0</v>
      </c>
      <c r="L110" s="249">
        <v>15</v>
      </c>
      <c r="M110" s="249">
        <f>G110*(1+L110/100)</f>
        <v>0</v>
      </c>
      <c r="N110" s="249">
        <v>2.7499999999999998E-3</v>
      </c>
      <c r="O110" s="249">
        <f>ROUND(E110*N110,2)</f>
        <v>0</v>
      </c>
      <c r="P110" s="249">
        <v>0</v>
      </c>
      <c r="Q110" s="249">
        <f>ROUND(E110*P110,2)</f>
        <v>0</v>
      </c>
      <c r="R110" s="249"/>
      <c r="S110" s="249" t="s">
        <v>167</v>
      </c>
      <c r="T110" s="250" t="s">
        <v>168</v>
      </c>
      <c r="U110" s="224">
        <v>0.12</v>
      </c>
      <c r="V110" s="224">
        <f>ROUND(E110*U110,2)</f>
        <v>0.12</v>
      </c>
      <c r="W110" s="224"/>
      <c r="X110" s="224" t="s">
        <v>169</v>
      </c>
      <c r="Y110" s="215"/>
      <c r="Z110" s="215"/>
      <c r="AA110" s="215"/>
      <c r="AB110" s="215"/>
      <c r="AC110" s="215"/>
      <c r="AD110" s="215"/>
      <c r="AE110" s="215"/>
      <c r="AF110" s="215"/>
      <c r="AG110" s="215" t="s">
        <v>170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5">
      <c r="A111" s="244">
        <v>48</v>
      </c>
      <c r="B111" s="245" t="s">
        <v>290</v>
      </c>
      <c r="C111" s="257" t="s">
        <v>291</v>
      </c>
      <c r="D111" s="246" t="s">
        <v>292</v>
      </c>
      <c r="E111" s="247">
        <v>1</v>
      </c>
      <c r="F111" s="248"/>
      <c r="G111" s="249">
        <f>ROUND(E111*F111,2)</f>
        <v>0</v>
      </c>
      <c r="H111" s="248"/>
      <c r="I111" s="249">
        <f>ROUND(E111*H111,2)</f>
        <v>0</v>
      </c>
      <c r="J111" s="248"/>
      <c r="K111" s="249">
        <f>ROUND(E111*J111,2)</f>
        <v>0</v>
      </c>
      <c r="L111" s="249">
        <v>15</v>
      </c>
      <c r="M111" s="249">
        <f>G111*(1+L111/100)</f>
        <v>0</v>
      </c>
      <c r="N111" s="249">
        <v>0</v>
      </c>
      <c r="O111" s="249">
        <f>ROUND(E111*N111,2)</f>
        <v>0</v>
      </c>
      <c r="P111" s="249">
        <v>0</v>
      </c>
      <c r="Q111" s="249">
        <f>ROUND(E111*P111,2)</f>
        <v>0</v>
      </c>
      <c r="R111" s="249"/>
      <c r="S111" s="249" t="s">
        <v>167</v>
      </c>
      <c r="T111" s="250" t="s">
        <v>168</v>
      </c>
      <c r="U111" s="224">
        <v>0</v>
      </c>
      <c r="V111" s="224">
        <f>ROUND(E111*U111,2)</f>
        <v>0</v>
      </c>
      <c r="W111" s="224"/>
      <c r="X111" s="224" t="s">
        <v>169</v>
      </c>
      <c r="Y111" s="215"/>
      <c r="Z111" s="215"/>
      <c r="AA111" s="215"/>
      <c r="AB111" s="215"/>
      <c r="AC111" s="215"/>
      <c r="AD111" s="215"/>
      <c r="AE111" s="215"/>
      <c r="AF111" s="215"/>
      <c r="AG111" s="215" t="s">
        <v>170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x14ac:dyDescent="0.25">
      <c r="A112" s="228" t="s">
        <v>162</v>
      </c>
      <c r="B112" s="229" t="s">
        <v>100</v>
      </c>
      <c r="C112" s="252" t="s">
        <v>101</v>
      </c>
      <c r="D112" s="230"/>
      <c r="E112" s="231"/>
      <c r="F112" s="232"/>
      <c r="G112" s="232">
        <f>SUMIF(AG113:AG143,"&lt;&gt;NOR",G113:G143)</f>
        <v>0</v>
      </c>
      <c r="H112" s="232"/>
      <c r="I112" s="232">
        <f>SUM(I113:I143)</f>
        <v>0</v>
      </c>
      <c r="J112" s="232"/>
      <c r="K112" s="232">
        <f>SUM(K113:K143)</f>
        <v>0</v>
      </c>
      <c r="L112" s="232"/>
      <c r="M112" s="232">
        <f>SUM(M113:M143)</f>
        <v>0</v>
      </c>
      <c r="N112" s="232"/>
      <c r="O112" s="232">
        <f>SUM(O113:O143)</f>
        <v>0.15000000000000002</v>
      </c>
      <c r="P112" s="232"/>
      <c r="Q112" s="232">
        <f>SUM(Q113:Q143)</f>
        <v>0.24000000000000002</v>
      </c>
      <c r="R112" s="232"/>
      <c r="S112" s="232"/>
      <c r="T112" s="233"/>
      <c r="U112" s="227"/>
      <c r="V112" s="227">
        <f>SUM(V113:V143)</f>
        <v>13.099999999999998</v>
      </c>
      <c r="W112" s="227"/>
      <c r="X112" s="227"/>
      <c r="AG112" t="s">
        <v>163</v>
      </c>
    </row>
    <row r="113" spans="1:60" outlineLevel="1" x14ac:dyDescent="0.25">
      <c r="A113" s="244">
        <v>49</v>
      </c>
      <c r="B113" s="245" t="s">
        <v>293</v>
      </c>
      <c r="C113" s="257" t="s">
        <v>294</v>
      </c>
      <c r="D113" s="246" t="s">
        <v>286</v>
      </c>
      <c r="E113" s="247">
        <v>1</v>
      </c>
      <c r="F113" s="248"/>
      <c r="G113" s="249">
        <f>ROUND(E113*F113,2)</f>
        <v>0</v>
      </c>
      <c r="H113" s="248"/>
      <c r="I113" s="249">
        <f>ROUND(E113*H113,2)</f>
        <v>0</v>
      </c>
      <c r="J113" s="248"/>
      <c r="K113" s="249">
        <f>ROUND(E113*J113,2)</f>
        <v>0</v>
      </c>
      <c r="L113" s="249">
        <v>15</v>
      </c>
      <c r="M113" s="249">
        <f>G113*(1+L113/100)</f>
        <v>0</v>
      </c>
      <c r="N113" s="249">
        <v>0</v>
      </c>
      <c r="O113" s="249">
        <f>ROUND(E113*N113,2)</f>
        <v>0</v>
      </c>
      <c r="P113" s="249">
        <v>1.933E-2</v>
      </c>
      <c r="Q113" s="249">
        <f>ROUND(E113*P113,2)</f>
        <v>0.02</v>
      </c>
      <c r="R113" s="249"/>
      <c r="S113" s="249" t="s">
        <v>167</v>
      </c>
      <c r="T113" s="250" t="s">
        <v>168</v>
      </c>
      <c r="U113" s="224">
        <v>0.59</v>
      </c>
      <c r="V113" s="224">
        <f>ROUND(E113*U113,2)</f>
        <v>0.59</v>
      </c>
      <c r="W113" s="224"/>
      <c r="X113" s="224" t="s">
        <v>169</v>
      </c>
      <c r="Y113" s="215"/>
      <c r="Z113" s="215"/>
      <c r="AA113" s="215"/>
      <c r="AB113" s="215"/>
      <c r="AC113" s="215"/>
      <c r="AD113" s="215"/>
      <c r="AE113" s="215"/>
      <c r="AF113" s="215"/>
      <c r="AG113" s="215" t="s">
        <v>238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5">
      <c r="A114" s="244">
        <v>50</v>
      </c>
      <c r="B114" s="245" t="s">
        <v>297</v>
      </c>
      <c r="C114" s="257" t="s">
        <v>642</v>
      </c>
      <c r="D114" s="246" t="s">
        <v>286</v>
      </c>
      <c r="E114" s="247">
        <v>1</v>
      </c>
      <c r="F114" s="248"/>
      <c r="G114" s="249">
        <f>ROUND(E114*F114,2)</f>
        <v>0</v>
      </c>
      <c r="H114" s="248"/>
      <c r="I114" s="249">
        <f>ROUND(E114*H114,2)</f>
        <v>0</v>
      </c>
      <c r="J114" s="248"/>
      <c r="K114" s="249">
        <f>ROUND(E114*J114,2)</f>
        <v>0</v>
      </c>
      <c r="L114" s="249">
        <v>15</v>
      </c>
      <c r="M114" s="249">
        <f>G114*(1+L114/100)</f>
        <v>0</v>
      </c>
      <c r="N114" s="249">
        <v>2.8719999999999999E-2</v>
      </c>
      <c r="O114" s="249">
        <f>ROUND(E114*N114,2)</f>
        <v>0.03</v>
      </c>
      <c r="P114" s="249">
        <v>0</v>
      </c>
      <c r="Q114" s="249">
        <f>ROUND(E114*P114,2)</f>
        <v>0</v>
      </c>
      <c r="R114" s="249"/>
      <c r="S114" s="249" t="s">
        <v>167</v>
      </c>
      <c r="T114" s="250" t="s">
        <v>168</v>
      </c>
      <c r="U114" s="224">
        <v>1.5</v>
      </c>
      <c r="V114" s="224">
        <f>ROUND(E114*U114,2)</f>
        <v>1.5</v>
      </c>
      <c r="W114" s="224"/>
      <c r="X114" s="224" t="s">
        <v>169</v>
      </c>
      <c r="Y114" s="215"/>
      <c r="Z114" s="215"/>
      <c r="AA114" s="215"/>
      <c r="AB114" s="215"/>
      <c r="AC114" s="215"/>
      <c r="AD114" s="215"/>
      <c r="AE114" s="215"/>
      <c r="AF114" s="215"/>
      <c r="AG114" s="215" t="s">
        <v>238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5">
      <c r="A115" s="244">
        <v>51</v>
      </c>
      <c r="B115" s="245" t="s">
        <v>643</v>
      </c>
      <c r="C115" s="257" t="s">
        <v>644</v>
      </c>
      <c r="D115" s="246" t="s">
        <v>286</v>
      </c>
      <c r="E115" s="247">
        <v>1</v>
      </c>
      <c r="F115" s="248"/>
      <c r="G115" s="249">
        <f>ROUND(E115*F115,2)</f>
        <v>0</v>
      </c>
      <c r="H115" s="248"/>
      <c r="I115" s="249">
        <f>ROUND(E115*H115,2)</f>
        <v>0</v>
      </c>
      <c r="J115" s="248"/>
      <c r="K115" s="249">
        <f>ROUND(E115*J115,2)</f>
        <v>0</v>
      </c>
      <c r="L115" s="249">
        <v>15</v>
      </c>
      <c r="M115" s="249">
        <f>G115*(1+L115/100)</f>
        <v>0</v>
      </c>
      <c r="N115" s="249">
        <v>0</v>
      </c>
      <c r="O115" s="249">
        <f>ROUND(E115*N115,2)</f>
        <v>0</v>
      </c>
      <c r="P115" s="249">
        <v>1.9460000000000002E-2</v>
      </c>
      <c r="Q115" s="249">
        <f>ROUND(E115*P115,2)</f>
        <v>0.02</v>
      </c>
      <c r="R115" s="249"/>
      <c r="S115" s="249" t="s">
        <v>167</v>
      </c>
      <c r="T115" s="250" t="s">
        <v>168</v>
      </c>
      <c r="U115" s="224">
        <v>0.38200000000000001</v>
      </c>
      <c r="V115" s="224">
        <f>ROUND(E115*U115,2)</f>
        <v>0.38</v>
      </c>
      <c r="W115" s="224"/>
      <c r="X115" s="224" t="s">
        <v>169</v>
      </c>
      <c r="Y115" s="215"/>
      <c r="Z115" s="215"/>
      <c r="AA115" s="215"/>
      <c r="AB115" s="215"/>
      <c r="AC115" s="215"/>
      <c r="AD115" s="215"/>
      <c r="AE115" s="215"/>
      <c r="AF115" s="215"/>
      <c r="AG115" s="215" t="s">
        <v>238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5">
      <c r="A116" s="244">
        <v>52</v>
      </c>
      <c r="B116" s="245" t="s">
        <v>645</v>
      </c>
      <c r="C116" s="257" t="s">
        <v>646</v>
      </c>
      <c r="D116" s="246" t="s">
        <v>286</v>
      </c>
      <c r="E116" s="247">
        <v>1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15</v>
      </c>
      <c r="M116" s="249">
        <f>G116*(1+L116/100)</f>
        <v>0</v>
      </c>
      <c r="N116" s="249">
        <v>1.41E-3</v>
      </c>
      <c r="O116" s="249">
        <f>ROUND(E116*N116,2)</f>
        <v>0</v>
      </c>
      <c r="P116" s="249">
        <v>0</v>
      </c>
      <c r="Q116" s="249">
        <f>ROUND(E116*P116,2)</f>
        <v>0</v>
      </c>
      <c r="R116" s="249"/>
      <c r="S116" s="249" t="s">
        <v>167</v>
      </c>
      <c r="T116" s="250" t="s">
        <v>168</v>
      </c>
      <c r="U116" s="224">
        <v>1.575</v>
      </c>
      <c r="V116" s="224">
        <f>ROUND(E116*U116,2)</f>
        <v>1.58</v>
      </c>
      <c r="W116" s="224"/>
      <c r="X116" s="224" t="s">
        <v>169</v>
      </c>
      <c r="Y116" s="215"/>
      <c r="Z116" s="215"/>
      <c r="AA116" s="215"/>
      <c r="AB116" s="215"/>
      <c r="AC116" s="215"/>
      <c r="AD116" s="215"/>
      <c r="AE116" s="215"/>
      <c r="AF116" s="215"/>
      <c r="AG116" s="215" t="s">
        <v>238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5">
      <c r="A117" s="244">
        <v>53</v>
      </c>
      <c r="B117" s="245" t="s">
        <v>647</v>
      </c>
      <c r="C117" s="257" t="s">
        <v>648</v>
      </c>
      <c r="D117" s="246" t="s">
        <v>286</v>
      </c>
      <c r="E117" s="247">
        <v>1</v>
      </c>
      <c r="F117" s="248"/>
      <c r="G117" s="249">
        <f>ROUND(E117*F117,2)</f>
        <v>0</v>
      </c>
      <c r="H117" s="248"/>
      <c r="I117" s="249">
        <f>ROUND(E117*H117,2)</f>
        <v>0</v>
      </c>
      <c r="J117" s="248"/>
      <c r="K117" s="249">
        <f>ROUND(E117*J117,2)</f>
        <v>0</v>
      </c>
      <c r="L117" s="249">
        <v>15</v>
      </c>
      <c r="M117" s="249">
        <f>G117*(1+L117/100)</f>
        <v>0</v>
      </c>
      <c r="N117" s="249">
        <v>0</v>
      </c>
      <c r="O117" s="249">
        <f>ROUND(E117*N117,2)</f>
        <v>0</v>
      </c>
      <c r="P117" s="249">
        <v>0.125</v>
      </c>
      <c r="Q117" s="249">
        <f>ROUND(E117*P117,2)</f>
        <v>0.13</v>
      </c>
      <c r="R117" s="249"/>
      <c r="S117" s="249" t="s">
        <v>167</v>
      </c>
      <c r="T117" s="250" t="s">
        <v>168</v>
      </c>
      <c r="U117" s="224">
        <v>1.1499999999999999</v>
      </c>
      <c r="V117" s="224">
        <f>ROUND(E117*U117,2)</f>
        <v>1.1499999999999999</v>
      </c>
      <c r="W117" s="224"/>
      <c r="X117" s="224" t="s">
        <v>169</v>
      </c>
      <c r="Y117" s="215"/>
      <c r="Z117" s="215"/>
      <c r="AA117" s="215"/>
      <c r="AB117" s="215"/>
      <c r="AC117" s="215"/>
      <c r="AD117" s="215"/>
      <c r="AE117" s="215"/>
      <c r="AF117" s="215"/>
      <c r="AG117" s="215" t="s">
        <v>170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5">
      <c r="A118" s="244">
        <v>54</v>
      </c>
      <c r="B118" s="245" t="s">
        <v>299</v>
      </c>
      <c r="C118" s="257" t="s">
        <v>300</v>
      </c>
      <c r="D118" s="246" t="s">
        <v>286</v>
      </c>
      <c r="E118" s="247">
        <v>3</v>
      </c>
      <c r="F118" s="248"/>
      <c r="G118" s="249">
        <f>ROUND(E118*F118,2)</f>
        <v>0</v>
      </c>
      <c r="H118" s="248"/>
      <c r="I118" s="249">
        <f>ROUND(E118*H118,2)</f>
        <v>0</v>
      </c>
      <c r="J118" s="248"/>
      <c r="K118" s="249">
        <f>ROUND(E118*J118,2)</f>
        <v>0</v>
      </c>
      <c r="L118" s="249">
        <v>15</v>
      </c>
      <c r="M118" s="249">
        <f>G118*(1+L118/100)</f>
        <v>0</v>
      </c>
      <c r="N118" s="249">
        <v>3.0000000000000001E-5</v>
      </c>
      <c r="O118" s="249">
        <f>ROUND(E118*N118,2)</f>
        <v>0</v>
      </c>
      <c r="P118" s="249">
        <v>0</v>
      </c>
      <c r="Q118" s="249">
        <f>ROUND(E118*P118,2)</f>
        <v>0</v>
      </c>
      <c r="R118" s="249"/>
      <c r="S118" s="249" t="s">
        <v>167</v>
      </c>
      <c r="T118" s="250" t="s">
        <v>168</v>
      </c>
      <c r="U118" s="224">
        <v>0.33</v>
      </c>
      <c r="V118" s="224">
        <f>ROUND(E118*U118,2)</f>
        <v>0.99</v>
      </c>
      <c r="W118" s="224"/>
      <c r="X118" s="224" t="s">
        <v>169</v>
      </c>
      <c r="Y118" s="215"/>
      <c r="Z118" s="215"/>
      <c r="AA118" s="215"/>
      <c r="AB118" s="215"/>
      <c r="AC118" s="215"/>
      <c r="AD118" s="215"/>
      <c r="AE118" s="215"/>
      <c r="AF118" s="215"/>
      <c r="AG118" s="215" t="s">
        <v>238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5">
      <c r="A119" s="244">
        <v>55</v>
      </c>
      <c r="B119" s="245" t="s">
        <v>303</v>
      </c>
      <c r="C119" s="257" t="s">
        <v>649</v>
      </c>
      <c r="D119" s="246" t="s">
        <v>286</v>
      </c>
      <c r="E119" s="247">
        <v>1</v>
      </c>
      <c r="F119" s="248"/>
      <c r="G119" s="249">
        <f>ROUND(E119*F119,2)</f>
        <v>0</v>
      </c>
      <c r="H119" s="248"/>
      <c r="I119" s="249">
        <f>ROUND(E119*H119,2)</f>
        <v>0</v>
      </c>
      <c r="J119" s="248"/>
      <c r="K119" s="249">
        <f>ROUND(E119*J119,2)</f>
        <v>0</v>
      </c>
      <c r="L119" s="249">
        <v>15</v>
      </c>
      <c r="M119" s="249">
        <f>G119*(1+L119/100)</f>
        <v>0</v>
      </c>
      <c r="N119" s="249">
        <v>0</v>
      </c>
      <c r="O119" s="249">
        <f>ROUND(E119*N119,2)</f>
        <v>0</v>
      </c>
      <c r="P119" s="249">
        <v>6.7000000000000004E-2</v>
      </c>
      <c r="Q119" s="249">
        <f>ROUND(E119*P119,2)</f>
        <v>7.0000000000000007E-2</v>
      </c>
      <c r="R119" s="249"/>
      <c r="S119" s="249" t="s">
        <v>167</v>
      </c>
      <c r="T119" s="250" t="s">
        <v>168</v>
      </c>
      <c r="U119" s="224">
        <v>0.31</v>
      </c>
      <c r="V119" s="224">
        <f>ROUND(E119*U119,2)</f>
        <v>0.31</v>
      </c>
      <c r="W119" s="224"/>
      <c r="X119" s="224" t="s">
        <v>169</v>
      </c>
      <c r="Y119" s="215"/>
      <c r="Z119" s="215"/>
      <c r="AA119" s="215"/>
      <c r="AB119" s="215"/>
      <c r="AC119" s="215"/>
      <c r="AD119" s="215"/>
      <c r="AE119" s="215"/>
      <c r="AF119" s="215"/>
      <c r="AG119" s="215" t="s">
        <v>238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5">
      <c r="A120" s="244">
        <v>56</v>
      </c>
      <c r="B120" s="245" t="s">
        <v>305</v>
      </c>
      <c r="C120" s="257" t="s">
        <v>306</v>
      </c>
      <c r="D120" s="246" t="s">
        <v>286</v>
      </c>
      <c r="E120" s="247">
        <v>5</v>
      </c>
      <c r="F120" s="248"/>
      <c r="G120" s="249">
        <f>ROUND(E120*F120,2)</f>
        <v>0</v>
      </c>
      <c r="H120" s="248"/>
      <c r="I120" s="249">
        <f>ROUND(E120*H120,2)</f>
        <v>0</v>
      </c>
      <c r="J120" s="248"/>
      <c r="K120" s="249">
        <f>ROUND(E120*J120,2)</f>
        <v>0</v>
      </c>
      <c r="L120" s="249">
        <v>15</v>
      </c>
      <c r="M120" s="249">
        <f>G120*(1+L120/100)</f>
        <v>0</v>
      </c>
      <c r="N120" s="249">
        <v>1.7000000000000001E-4</v>
      </c>
      <c r="O120" s="249">
        <f>ROUND(E120*N120,2)</f>
        <v>0</v>
      </c>
      <c r="P120" s="249">
        <v>0</v>
      </c>
      <c r="Q120" s="249">
        <f>ROUND(E120*P120,2)</f>
        <v>0</v>
      </c>
      <c r="R120" s="249"/>
      <c r="S120" s="249" t="s">
        <v>167</v>
      </c>
      <c r="T120" s="250" t="s">
        <v>168</v>
      </c>
      <c r="U120" s="224">
        <v>0.22700000000000001</v>
      </c>
      <c r="V120" s="224">
        <f>ROUND(E120*U120,2)</f>
        <v>1.1399999999999999</v>
      </c>
      <c r="W120" s="224"/>
      <c r="X120" s="224" t="s">
        <v>169</v>
      </c>
      <c r="Y120" s="215"/>
      <c r="Z120" s="215"/>
      <c r="AA120" s="215"/>
      <c r="AB120" s="215"/>
      <c r="AC120" s="215"/>
      <c r="AD120" s="215"/>
      <c r="AE120" s="215"/>
      <c r="AF120" s="215"/>
      <c r="AG120" s="215" t="s">
        <v>170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5">
      <c r="A121" s="244">
        <v>57</v>
      </c>
      <c r="B121" s="245" t="s">
        <v>307</v>
      </c>
      <c r="C121" s="257" t="s">
        <v>650</v>
      </c>
      <c r="D121" s="246" t="s">
        <v>286</v>
      </c>
      <c r="E121" s="247">
        <v>1</v>
      </c>
      <c r="F121" s="248"/>
      <c r="G121" s="249">
        <f>ROUND(E121*F121,2)</f>
        <v>0</v>
      </c>
      <c r="H121" s="248"/>
      <c r="I121" s="249">
        <f>ROUND(E121*H121,2)</f>
        <v>0</v>
      </c>
      <c r="J121" s="248"/>
      <c r="K121" s="249">
        <f>ROUND(E121*J121,2)</f>
        <v>0</v>
      </c>
      <c r="L121" s="249">
        <v>15</v>
      </c>
      <c r="M121" s="249">
        <f>G121*(1+L121/100)</f>
        <v>0</v>
      </c>
      <c r="N121" s="249">
        <v>2.4000000000000001E-4</v>
      </c>
      <c r="O121" s="249">
        <f>ROUND(E121*N121,2)</f>
        <v>0</v>
      </c>
      <c r="P121" s="249">
        <v>0</v>
      </c>
      <c r="Q121" s="249">
        <f>ROUND(E121*P121,2)</f>
        <v>0</v>
      </c>
      <c r="R121" s="249"/>
      <c r="S121" s="249" t="s">
        <v>167</v>
      </c>
      <c r="T121" s="250" t="s">
        <v>168</v>
      </c>
      <c r="U121" s="224">
        <v>0.124</v>
      </c>
      <c r="V121" s="224">
        <f>ROUND(E121*U121,2)</f>
        <v>0.12</v>
      </c>
      <c r="W121" s="224"/>
      <c r="X121" s="224" t="s">
        <v>169</v>
      </c>
      <c r="Y121" s="215"/>
      <c r="Z121" s="215"/>
      <c r="AA121" s="215"/>
      <c r="AB121" s="215"/>
      <c r="AC121" s="215"/>
      <c r="AD121" s="215"/>
      <c r="AE121" s="215"/>
      <c r="AF121" s="215"/>
      <c r="AG121" s="215" t="s">
        <v>170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5">
      <c r="A122" s="244">
        <v>58</v>
      </c>
      <c r="B122" s="245" t="s">
        <v>309</v>
      </c>
      <c r="C122" s="257" t="s">
        <v>651</v>
      </c>
      <c r="D122" s="246" t="s">
        <v>220</v>
      </c>
      <c r="E122" s="247">
        <v>1</v>
      </c>
      <c r="F122" s="248"/>
      <c r="G122" s="249">
        <f>ROUND(E122*F122,2)</f>
        <v>0</v>
      </c>
      <c r="H122" s="248"/>
      <c r="I122" s="249">
        <f>ROUND(E122*H122,2)</f>
        <v>0</v>
      </c>
      <c r="J122" s="248"/>
      <c r="K122" s="249">
        <f>ROUND(E122*J122,2)</f>
        <v>0</v>
      </c>
      <c r="L122" s="249">
        <v>15</v>
      </c>
      <c r="M122" s="249">
        <f>G122*(1+L122/100)</f>
        <v>0</v>
      </c>
      <c r="N122" s="249">
        <v>1.64E-3</v>
      </c>
      <c r="O122" s="249">
        <f>ROUND(E122*N122,2)</f>
        <v>0</v>
      </c>
      <c r="P122" s="249">
        <v>0</v>
      </c>
      <c r="Q122" s="249">
        <f>ROUND(E122*P122,2)</f>
        <v>0</v>
      </c>
      <c r="R122" s="249"/>
      <c r="S122" s="249" t="s">
        <v>167</v>
      </c>
      <c r="T122" s="250" t="s">
        <v>168</v>
      </c>
      <c r="U122" s="224">
        <v>0.44500000000000001</v>
      </c>
      <c r="V122" s="224">
        <f>ROUND(E122*U122,2)</f>
        <v>0.45</v>
      </c>
      <c r="W122" s="224"/>
      <c r="X122" s="224" t="s">
        <v>169</v>
      </c>
      <c r="Y122" s="215"/>
      <c r="Z122" s="215"/>
      <c r="AA122" s="215"/>
      <c r="AB122" s="215"/>
      <c r="AC122" s="215"/>
      <c r="AD122" s="215"/>
      <c r="AE122" s="215"/>
      <c r="AF122" s="215"/>
      <c r="AG122" s="215" t="s">
        <v>170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5">
      <c r="A123" s="244">
        <v>59</v>
      </c>
      <c r="B123" s="245" t="s">
        <v>652</v>
      </c>
      <c r="C123" s="257" t="s">
        <v>653</v>
      </c>
      <c r="D123" s="246" t="s">
        <v>220</v>
      </c>
      <c r="E123" s="247">
        <v>1</v>
      </c>
      <c r="F123" s="248"/>
      <c r="G123" s="249">
        <f>ROUND(E123*F123,2)</f>
        <v>0</v>
      </c>
      <c r="H123" s="248"/>
      <c r="I123" s="249">
        <f>ROUND(E123*H123,2)</f>
        <v>0</v>
      </c>
      <c r="J123" s="248"/>
      <c r="K123" s="249">
        <f>ROUND(E123*J123,2)</f>
        <v>0</v>
      </c>
      <c r="L123" s="249">
        <v>15</v>
      </c>
      <c r="M123" s="249">
        <f>G123*(1+L123/100)</f>
        <v>0</v>
      </c>
      <c r="N123" s="249">
        <v>8.4999999999999995E-4</v>
      </c>
      <c r="O123" s="249">
        <f>ROUND(E123*N123,2)</f>
        <v>0</v>
      </c>
      <c r="P123" s="249">
        <v>0</v>
      </c>
      <c r="Q123" s="249">
        <f>ROUND(E123*P123,2)</f>
        <v>0</v>
      </c>
      <c r="R123" s="249"/>
      <c r="S123" s="249" t="s">
        <v>167</v>
      </c>
      <c r="T123" s="250" t="s">
        <v>168</v>
      </c>
      <c r="U123" s="224">
        <v>0.49</v>
      </c>
      <c r="V123" s="224">
        <f>ROUND(E123*U123,2)</f>
        <v>0.49</v>
      </c>
      <c r="W123" s="224"/>
      <c r="X123" s="224" t="s">
        <v>169</v>
      </c>
      <c r="Y123" s="215"/>
      <c r="Z123" s="215"/>
      <c r="AA123" s="215"/>
      <c r="AB123" s="215"/>
      <c r="AC123" s="215"/>
      <c r="AD123" s="215"/>
      <c r="AE123" s="215"/>
      <c r="AF123" s="215"/>
      <c r="AG123" s="215" t="s">
        <v>238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5">
      <c r="A124" s="244">
        <v>60</v>
      </c>
      <c r="B124" s="245" t="s">
        <v>313</v>
      </c>
      <c r="C124" s="257" t="s">
        <v>654</v>
      </c>
      <c r="D124" s="246" t="s">
        <v>220</v>
      </c>
      <c r="E124" s="247">
        <v>2</v>
      </c>
      <c r="F124" s="248"/>
      <c r="G124" s="249">
        <f>ROUND(E124*F124,2)</f>
        <v>0</v>
      </c>
      <c r="H124" s="248"/>
      <c r="I124" s="249">
        <f>ROUND(E124*H124,2)</f>
        <v>0</v>
      </c>
      <c r="J124" s="248"/>
      <c r="K124" s="249">
        <f>ROUND(E124*J124,2)</f>
        <v>0</v>
      </c>
      <c r="L124" s="249">
        <v>15</v>
      </c>
      <c r="M124" s="249">
        <f>G124*(1+L124/100)</f>
        <v>0</v>
      </c>
      <c r="N124" s="249">
        <v>4.0000000000000003E-5</v>
      </c>
      <c r="O124" s="249">
        <f>ROUND(E124*N124,2)</f>
        <v>0</v>
      </c>
      <c r="P124" s="249">
        <v>0</v>
      </c>
      <c r="Q124" s="249">
        <f>ROUND(E124*P124,2)</f>
        <v>0</v>
      </c>
      <c r="R124" s="249"/>
      <c r="S124" s="249" t="s">
        <v>167</v>
      </c>
      <c r="T124" s="250" t="s">
        <v>168</v>
      </c>
      <c r="U124" s="224">
        <v>0.44500000000000001</v>
      </c>
      <c r="V124" s="224">
        <f>ROUND(E124*U124,2)</f>
        <v>0.89</v>
      </c>
      <c r="W124" s="224"/>
      <c r="X124" s="224" t="s">
        <v>169</v>
      </c>
      <c r="Y124" s="215"/>
      <c r="Z124" s="215"/>
      <c r="AA124" s="215"/>
      <c r="AB124" s="215"/>
      <c r="AC124" s="215"/>
      <c r="AD124" s="215"/>
      <c r="AE124" s="215"/>
      <c r="AF124" s="215"/>
      <c r="AG124" s="215" t="s">
        <v>238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5">
      <c r="A125" s="244">
        <v>61</v>
      </c>
      <c r="B125" s="245" t="s">
        <v>655</v>
      </c>
      <c r="C125" s="257" t="s">
        <v>656</v>
      </c>
      <c r="D125" s="246" t="s">
        <v>220</v>
      </c>
      <c r="E125" s="247">
        <v>1</v>
      </c>
      <c r="F125" s="248"/>
      <c r="G125" s="249">
        <f>ROUND(E125*F125,2)</f>
        <v>0</v>
      </c>
      <c r="H125" s="248"/>
      <c r="I125" s="249">
        <f>ROUND(E125*H125,2)</f>
        <v>0</v>
      </c>
      <c r="J125" s="248"/>
      <c r="K125" s="249">
        <f>ROUND(E125*J125,2)</f>
        <v>0</v>
      </c>
      <c r="L125" s="249">
        <v>15</v>
      </c>
      <c r="M125" s="249">
        <f>G125*(1+L125/100)</f>
        <v>0</v>
      </c>
      <c r="N125" s="249">
        <v>1.2999999999999999E-4</v>
      </c>
      <c r="O125" s="249">
        <f>ROUND(E125*N125,2)</f>
        <v>0</v>
      </c>
      <c r="P125" s="249">
        <v>0</v>
      </c>
      <c r="Q125" s="249">
        <f>ROUND(E125*P125,2)</f>
        <v>0</v>
      </c>
      <c r="R125" s="249"/>
      <c r="S125" s="249" t="s">
        <v>167</v>
      </c>
      <c r="T125" s="250" t="s">
        <v>168</v>
      </c>
      <c r="U125" s="224">
        <v>0.624</v>
      </c>
      <c r="V125" s="224">
        <f>ROUND(E125*U125,2)</f>
        <v>0.62</v>
      </c>
      <c r="W125" s="224"/>
      <c r="X125" s="224" t="s">
        <v>169</v>
      </c>
      <c r="Y125" s="215"/>
      <c r="Z125" s="215"/>
      <c r="AA125" s="215"/>
      <c r="AB125" s="215"/>
      <c r="AC125" s="215"/>
      <c r="AD125" s="215"/>
      <c r="AE125" s="215"/>
      <c r="AF125" s="215"/>
      <c r="AG125" s="215" t="s">
        <v>170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5">
      <c r="A126" s="244">
        <v>62</v>
      </c>
      <c r="B126" s="245" t="s">
        <v>315</v>
      </c>
      <c r="C126" s="257" t="s">
        <v>316</v>
      </c>
      <c r="D126" s="246" t="s">
        <v>220</v>
      </c>
      <c r="E126" s="247">
        <v>1</v>
      </c>
      <c r="F126" s="248"/>
      <c r="G126" s="249">
        <f>ROUND(E126*F126,2)</f>
        <v>0</v>
      </c>
      <c r="H126" s="248"/>
      <c r="I126" s="249">
        <f>ROUND(E126*H126,2)</f>
        <v>0</v>
      </c>
      <c r="J126" s="248"/>
      <c r="K126" s="249">
        <f>ROUND(E126*J126,2)</f>
        <v>0</v>
      </c>
      <c r="L126" s="249">
        <v>15</v>
      </c>
      <c r="M126" s="249">
        <f>G126*(1+L126/100)</f>
        <v>0</v>
      </c>
      <c r="N126" s="249">
        <v>2.0000000000000001E-4</v>
      </c>
      <c r="O126" s="249">
        <f>ROUND(E126*N126,2)</f>
        <v>0</v>
      </c>
      <c r="P126" s="249">
        <v>0</v>
      </c>
      <c r="Q126" s="249">
        <f>ROUND(E126*P126,2)</f>
        <v>0</v>
      </c>
      <c r="R126" s="249"/>
      <c r="S126" s="249" t="s">
        <v>167</v>
      </c>
      <c r="T126" s="250" t="s">
        <v>168</v>
      </c>
      <c r="U126" s="224">
        <v>0.246</v>
      </c>
      <c r="V126" s="224">
        <f>ROUND(E126*U126,2)</f>
        <v>0.25</v>
      </c>
      <c r="W126" s="224"/>
      <c r="X126" s="224" t="s">
        <v>169</v>
      </c>
      <c r="Y126" s="215"/>
      <c r="Z126" s="215"/>
      <c r="AA126" s="215"/>
      <c r="AB126" s="215"/>
      <c r="AC126" s="215"/>
      <c r="AD126" s="215"/>
      <c r="AE126" s="215"/>
      <c r="AF126" s="215"/>
      <c r="AG126" s="215" t="s">
        <v>170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5">
      <c r="A127" s="244">
        <v>63</v>
      </c>
      <c r="B127" s="245" t="s">
        <v>657</v>
      </c>
      <c r="C127" s="257" t="s">
        <v>658</v>
      </c>
      <c r="D127" s="246" t="s">
        <v>220</v>
      </c>
      <c r="E127" s="247">
        <v>1</v>
      </c>
      <c r="F127" s="248"/>
      <c r="G127" s="249">
        <f>ROUND(E127*F127,2)</f>
        <v>0</v>
      </c>
      <c r="H127" s="248"/>
      <c r="I127" s="249">
        <f>ROUND(E127*H127,2)</f>
        <v>0</v>
      </c>
      <c r="J127" s="248"/>
      <c r="K127" s="249">
        <f>ROUND(E127*J127,2)</f>
        <v>0</v>
      </c>
      <c r="L127" s="249">
        <v>15</v>
      </c>
      <c r="M127" s="249">
        <f>G127*(1+L127/100)</f>
        <v>0</v>
      </c>
      <c r="N127" s="249">
        <v>2.0000000000000001E-4</v>
      </c>
      <c r="O127" s="249">
        <f>ROUND(E127*N127,2)</f>
        <v>0</v>
      </c>
      <c r="P127" s="249">
        <v>0</v>
      </c>
      <c r="Q127" s="249">
        <f>ROUND(E127*P127,2)</f>
        <v>0</v>
      </c>
      <c r="R127" s="249"/>
      <c r="S127" s="249" t="s">
        <v>167</v>
      </c>
      <c r="T127" s="250" t="s">
        <v>168</v>
      </c>
      <c r="U127" s="224">
        <v>0.246</v>
      </c>
      <c r="V127" s="224">
        <f>ROUND(E127*U127,2)</f>
        <v>0.25</v>
      </c>
      <c r="W127" s="224"/>
      <c r="X127" s="224" t="s">
        <v>169</v>
      </c>
      <c r="Y127" s="215"/>
      <c r="Z127" s="215"/>
      <c r="AA127" s="215"/>
      <c r="AB127" s="215"/>
      <c r="AC127" s="215"/>
      <c r="AD127" s="215"/>
      <c r="AE127" s="215"/>
      <c r="AF127" s="215"/>
      <c r="AG127" s="215" t="s">
        <v>238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5">
      <c r="A128" s="244">
        <v>64</v>
      </c>
      <c r="B128" s="245" t="s">
        <v>659</v>
      </c>
      <c r="C128" s="257" t="s">
        <v>660</v>
      </c>
      <c r="D128" s="246" t="s">
        <v>220</v>
      </c>
      <c r="E128" s="247">
        <v>1</v>
      </c>
      <c r="F128" s="248"/>
      <c r="G128" s="249">
        <f>ROUND(E128*F128,2)</f>
        <v>0</v>
      </c>
      <c r="H128" s="248"/>
      <c r="I128" s="249">
        <f>ROUND(E128*H128,2)</f>
        <v>0</v>
      </c>
      <c r="J128" s="248"/>
      <c r="K128" s="249">
        <f>ROUND(E128*J128,2)</f>
        <v>0</v>
      </c>
      <c r="L128" s="249">
        <v>15</v>
      </c>
      <c r="M128" s="249">
        <f>G128*(1+L128/100)</f>
        <v>0</v>
      </c>
      <c r="N128" s="249">
        <v>6.9999999999999999E-4</v>
      </c>
      <c r="O128" s="249">
        <f>ROUND(E128*N128,2)</f>
        <v>0</v>
      </c>
      <c r="P128" s="249">
        <v>0</v>
      </c>
      <c r="Q128" s="249">
        <f>ROUND(E128*P128,2)</f>
        <v>0</v>
      </c>
      <c r="R128" s="249"/>
      <c r="S128" s="249" t="s">
        <v>167</v>
      </c>
      <c r="T128" s="250" t="s">
        <v>168</v>
      </c>
      <c r="U128" s="224">
        <v>0.37</v>
      </c>
      <c r="V128" s="224">
        <f>ROUND(E128*U128,2)</f>
        <v>0.37</v>
      </c>
      <c r="W128" s="224"/>
      <c r="X128" s="224" t="s">
        <v>169</v>
      </c>
      <c r="Y128" s="215"/>
      <c r="Z128" s="215"/>
      <c r="AA128" s="215"/>
      <c r="AB128" s="215"/>
      <c r="AC128" s="215"/>
      <c r="AD128" s="215"/>
      <c r="AE128" s="215"/>
      <c r="AF128" s="215"/>
      <c r="AG128" s="215" t="s">
        <v>170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5">
      <c r="A129" s="234">
        <v>65</v>
      </c>
      <c r="B129" s="235" t="s">
        <v>319</v>
      </c>
      <c r="C129" s="253" t="s">
        <v>320</v>
      </c>
      <c r="D129" s="236" t="s">
        <v>166</v>
      </c>
      <c r="E129" s="237">
        <v>0.36</v>
      </c>
      <c r="F129" s="238"/>
      <c r="G129" s="239">
        <f>ROUND(E129*F129,2)</f>
        <v>0</v>
      </c>
      <c r="H129" s="238"/>
      <c r="I129" s="239">
        <f>ROUND(E129*H129,2)</f>
        <v>0</v>
      </c>
      <c r="J129" s="238"/>
      <c r="K129" s="239">
        <f>ROUND(E129*J129,2)</f>
        <v>0</v>
      </c>
      <c r="L129" s="239">
        <v>15</v>
      </c>
      <c r="M129" s="239">
        <f>G129*(1+L129/100)</f>
        <v>0</v>
      </c>
      <c r="N129" s="239">
        <v>8.0000000000000007E-5</v>
      </c>
      <c r="O129" s="239">
        <f>ROUND(E129*N129,2)</f>
        <v>0</v>
      </c>
      <c r="P129" s="239">
        <v>0</v>
      </c>
      <c r="Q129" s="239">
        <f>ROUND(E129*P129,2)</f>
        <v>0</v>
      </c>
      <c r="R129" s="239"/>
      <c r="S129" s="239" t="s">
        <v>167</v>
      </c>
      <c r="T129" s="240" t="s">
        <v>168</v>
      </c>
      <c r="U129" s="224">
        <v>2.1</v>
      </c>
      <c r="V129" s="224">
        <f>ROUND(E129*U129,2)</f>
        <v>0.76</v>
      </c>
      <c r="W129" s="224"/>
      <c r="X129" s="224" t="s">
        <v>169</v>
      </c>
      <c r="Y129" s="215"/>
      <c r="Z129" s="215"/>
      <c r="AA129" s="215"/>
      <c r="AB129" s="215"/>
      <c r="AC129" s="215"/>
      <c r="AD129" s="215"/>
      <c r="AE129" s="215"/>
      <c r="AF129" s="215"/>
      <c r="AG129" s="215" t="s">
        <v>238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5">
      <c r="A130" s="222"/>
      <c r="B130" s="223"/>
      <c r="C130" s="256" t="s">
        <v>661</v>
      </c>
      <c r="D130" s="225"/>
      <c r="E130" s="226">
        <v>0.36</v>
      </c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15"/>
      <c r="Z130" s="215"/>
      <c r="AA130" s="215"/>
      <c r="AB130" s="215"/>
      <c r="AC130" s="215"/>
      <c r="AD130" s="215"/>
      <c r="AE130" s="215"/>
      <c r="AF130" s="215"/>
      <c r="AG130" s="215" t="s">
        <v>177</v>
      </c>
      <c r="AH130" s="215">
        <v>0</v>
      </c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 x14ac:dyDescent="0.25">
      <c r="A131" s="244">
        <v>66</v>
      </c>
      <c r="B131" s="245" t="s">
        <v>662</v>
      </c>
      <c r="C131" s="257" t="s">
        <v>663</v>
      </c>
      <c r="D131" s="246" t="s">
        <v>220</v>
      </c>
      <c r="E131" s="247">
        <v>1</v>
      </c>
      <c r="F131" s="248"/>
      <c r="G131" s="249">
        <f>ROUND(E131*F131,2)</f>
        <v>0</v>
      </c>
      <c r="H131" s="248"/>
      <c r="I131" s="249">
        <f>ROUND(E131*H131,2)</f>
        <v>0</v>
      </c>
      <c r="J131" s="248"/>
      <c r="K131" s="249">
        <f>ROUND(E131*J131,2)</f>
        <v>0</v>
      </c>
      <c r="L131" s="249">
        <v>15</v>
      </c>
      <c r="M131" s="249">
        <f>G131*(1+L131/100)</f>
        <v>0</v>
      </c>
      <c r="N131" s="249">
        <v>0</v>
      </c>
      <c r="O131" s="249">
        <f>ROUND(E131*N131,2)</f>
        <v>0</v>
      </c>
      <c r="P131" s="249">
        <v>0</v>
      </c>
      <c r="Q131" s="249">
        <f>ROUND(E131*P131,2)</f>
        <v>0</v>
      </c>
      <c r="R131" s="249"/>
      <c r="S131" s="249" t="s">
        <v>167</v>
      </c>
      <c r="T131" s="250" t="s">
        <v>168</v>
      </c>
      <c r="U131" s="224">
        <v>0</v>
      </c>
      <c r="V131" s="224">
        <f>ROUND(E131*U131,2)</f>
        <v>0</v>
      </c>
      <c r="W131" s="224"/>
      <c r="X131" s="224" t="s">
        <v>169</v>
      </c>
      <c r="Y131" s="215"/>
      <c r="Z131" s="215"/>
      <c r="AA131" s="215"/>
      <c r="AB131" s="215"/>
      <c r="AC131" s="215"/>
      <c r="AD131" s="215"/>
      <c r="AE131" s="215"/>
      <c r="AF131" s="215"/>
      <c r="AG131" s="215" t="s">
        <v>170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5">
      <c r="A132" s="244">
        <v>67</v>
      </c>
      <c r="B132" s="245" t="s">
        <v>322</v>
      </c>
      <c r="C132" s="257" t="s">
        <v>323</v>
      </c>
      <c r="D132" s="246" t="s">
        <v>220</v>
      </c>
      <c r="E132" s="247">
        <v>2</v>
      </c>
      <c r="F132" s="248"/>
      <c r="G132" s="249">
        <f>ROUND(E132*F132,2)</f>
        <v>0</v>
      </c>
      <c r="H132" s="248"/>
      <c r="I132" s="249">
        <f>ROUND(E132*H132,2)</f>
        <v>0</v>
      </c>
      <c r="J132" s="248"/>
      <c r="K132" s="249">
        <f>ROUND(E132*J132,2)</f>
        <v>0</v>
      </c>
      <c r="L132" s="249">
        <v>15</v>
      </c>
      <c r="M132" s="249">
        <f>G132*(1+L132/100)</f>
        <v>0</v>
      </c>
      <c r="N132" s="249">
        <v>0</v>
      </c>
      <c r="O132" s="249">
        <f>ROUND(E132*N132,2)</f>
        <v>0</v>
      </c>
      <c r="P132" s="249">
        <v>0</v>
      </c>
      <c r="Q132" s="249">
        <f>ROUND(E132*P132,2)</f>
        <v>0</v>
      </c>
      <c r="R132" s="249"/>
      <c r="S132" s="249" t="s">
        <v>167</v>
      </c>
      <c r="T132" s="250" t="s">
        <v>168</v>
      </c>
      <c r="U132" s="224">
        <v>0</v>
      </c>
      <c r="V132" s="224">
        <f>ROUND(E132*U132,2)</f>
        <v>0</v>
      </c>
      <c r="W132" s="224"/>
      <c r="X132" s="224" t="s">
        <v>278</v>
      </c>
      <c r="Y132" s="215"/>
      <c r="Z132" s="215"/>
      <c r="AA132" s="215"/>
      <c r="AB132" s="215"/>
      <c r="AC132" s="215"/>
      <c r="AD132" s="215"/>
      <c r="AE132" s="215"/>
      <c r="AF132" s="215"/>
      <c r="AG132" s="215" t="s">
        <v>279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5">
      <c r="A133" s="244">
        <v>68</v>
      </c>
      <c r="B133" s="245" t="s">
        <v>664</v>
      </c>
      <c r="C133" s="257" t="s">
        <v>665</v>
      </c>
      <c r="D133" s="246" t="s">
        <v>220</v>
      </c>
      <c r="E133" s="247">
        <v>1</v>
      </c>
      <c r="F133" s="248"/>
      <c r="G133" s="249">
        <f>ROUND(E133*F133,2)</f>
        <v>0</v>
      </c>
      <c r="H133" s="248"/>
      <c r="I133" s="249">
        <f>ROUND(E133*H133,2)</f>
        <v>0</v>
      </c>
      <c r="J133" s="248"/>
      <c r="K133" s="249">
        <f>ROUND(E133*J133,2)</f>
        <v>0</v>
      </c>
      <c r="L133" s="249">
        <v>15</v>
      </c>
      <c r="M133" s="249">
        <f>G133*(1+L133/100)</f>
        <v>0</v>
      </c>
      <c r="N133" s="249">
        <v>0.1</v>
      </c>
      <c r="O133" s="249">
        <f>ROUND(E133*N133,2)</f>
        <v>0.1</v>
      </c>
      <c r="P133" s="249">
        <v>0</v>
      </c>
      <c r="Q133" s="249">
        <f>ROUND(E133*P133,2)</f>
        <v>0</v>
      </c>
      <c r="R133" s="249"/>
      <c r="S133" s="249" t="s">
        <v>167</v>
      </c>
      <c r="T133" s="250" t="s">
        <v>168</v>
      </c>
      <c r="U133" s="224">
        <v>0</v>
      </c>
      <c r="V133" s="224">
        <f>ROUND(E133*U133,2)</f>
        <v>0</v>
      </c>
      <c r="W133" s="224"/>
      <c r="X133" s="224" t="s">
        <v>278</v>
      </c>
      <c r="Y133" s="215"/>
      <c r="Z133" s="215"/>
      <c r="AA133" s="215"/>
      <c r="AB133" s="215"/>
      <c r="AC133" s="215"/>
      <c r="AD133" s="215"/>
      <c r="AE133" s="215"/>
      <c r="AF133" s="215"/>
      <c r="AG133" s="215" t="s">
        <v>279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5">
      <c r="A134" s="244">
        <v>69</v>
      </c>
      <c r="B134" s="245" t="s">
        <v>324</v>
      </c>
      <c r="C134" s="257" t="s">
        <v>325</v>
      </c>
      <c r="D134" s="246" t="s">
        <v>220</v>
      </c>
      <c r="E134" s="247">
        <v>1</v>
      </c>
      <c r="F134" s="248"/>
      <c r="G134" s="249">
        <f>ROUND(E134*F134,2)</f>
        <v>0</v>
      </c>
      <c r="H134" s="248"/>
      <c r="I134" s="249">
        <f>ROUND(E134*H134,2)</f>
        <v>0</v>
      </c>
      <c r="J134" s="248"/>
      <c r="K134" s="249">
        <f>ROUND(E134*J134,2)</f>
        <v>0</v>
      </c>
      <c r="L134" s="249">
        <v>15</v>
      </c>
      <c r="M134" s="249">
        <f>G134*(1+L134/100)</f>
        <v>0</v>
      </c>
      <c r="N134" s="249">
        <v>0</v>
      </c>
      <c r="O134" s="249">
        <f>ROUND(E134*N134,2)</f>
        <v>0</v>
      </c>
      <c r="P134" s="249">
        <v>0</v>
      </c>
      <c r="Q134" s="249">
        <f>ROUND(E134*P134,2)</f>
        <v>0</v>
      </c>
      <c r="R134" s="249"/>
      <c r="S134" s="249" t="s">
        <v>167</v>
      </c>
      <c r="T134" s="250" t="s">
        <v>168</v>
      </c>
      <c r="U134" s="224">
        <v>0</v>
      </c>
      <c r="V134" s="224">
        <f>ROUND(E134*U134,2)</f>
        <v>0</v>
      </c>
      <c r="W134" s="224"/>
      <c r="X134" s="224" t="s">
        <v>278</v>
      </c>
      <c r="Y134" s="215"/>
      <c r="Z134" s="215"/>
      <c r="AA134" s="215"/>
      <c r="AB134" s="215"/>
      <c r="AC134" s="215"/>
      <c r="AD134" s="215"/>
      <c r="AE134" s="215"/>
      <c r="AF134" s="215"/>
      <c r="AG134" s="215" t="s">
        <v>279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5">
      <c r="A135" s="244">
        <v>70</v>
      </c>
      <c r="B135" s="245" t="s">
        <v>666</v>
      </c>
      <c r="C135" s="257" t="s">
        <v>667</v>
      </c>
      <c r="D135" s="246" t="s">
        <v>220</v>
      </c>
      <c r="E135" s="247">
        <v>1</v>
      </c>
      <c r="F135" s="248"/>
      <c r="G135" s="249">
        <f>ROUND(E135*F135,2)</f>
        <v>0</v>
      </c>
      <c r="H135" s="248"/>
      <c r="I135" s="249">
        <f>ROUND(E135*H135,2)</f>
        <v>0</v>
      </c>
      <c r="J135" s="248"/>
      <c r="K135" s="249">
        <f>ROUND(E135*J135,2)</f>
        <v>0</v>
      </c>
      <c r="L135" s="249">
        <v>15</v>
      </c>
      <c r="M135" s="249">
        <f>G135*(1+L135/100)</f>
        <v>0</v>
      </c>
      <c r="N135" s="249">
        <v>8.0000000000000004E-4</v>
      </c>
      <c r="O135" s="249">
        <f>ROUND(E135*N135,2)</f>
        <v>0</v>
      </c>
      <c r="P135" s="249">
        <v>0</v>
      </c>
      <c r="Q135" s="249">
        <f>ROUND(E135*P135,2)</f>
        <v>0</v>
      </c>
      <c r="R135" s="249"/>
      <c r="S135" s="249" t="s">
        <v>167</v>
      </c>
      <c r="T135" s="250" t="s">
        <v>168</v>
      </c>
      <c r="U135" s="224">
        <v>0</v>
      </c>
      <c r="V135" s="224">
        <f>ROUND(E135*U135,2)</f>
        <v>0</v>
      </c>
      <c r="W135" s="224"/>
      <c r="X135" s="224" t="s">
        <v>278</v>
      </c>
      <c r="Y135" s="215"/>
      <c r="Z135" s="215"/>
      <c r="AA135" s="215"/>
      <c r="AB135" s="215"/>
      <c r="AC135" s="215"/>
      <c r="AD135" s="215"/>
      <c r="AE135" s="215"/>
      <c r="AF135" s="215"/>
      <c r="AG135" s="215" t="s">
        <v>404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5">
      <c r="A136" s="244">
        <v>71</v>
      </c>
      <c r="B136" s="245" t="s">
        <v>668</v>
      </c>
      <c r="C136" s="257" t="s">
        <v>669</v>
      </c>
      <c r="D136" s="246" t="s">
        <v>220</v>
      </c>
      <c r="E136" s="247">
        <v>1</v>
      </c>
      <c r="F136" s="248"/>
      <c r="G136" s="249">
        <f>ROUND(E136*F136,2)</f>
        <v>0</v>
      </c>
      <c r="H136" s="248"/>
      <c r="I136" s="249">
        <f>ROUND(E136*H136,2)</f>
        <v>0</v>
      </c>
      <c r="J136" s="248"/>
      <c r="K136" s="249">
        <f>ROUND(E136*J136,2)</f>
        <v>0</v>
      </c>
      <c r="L136" s="249">
        <v>15</v>
      </c>
      <c r="M136" s="249">
        <f>G136*(1+L136/100)</f>
        <v>0</v>
      </c>
      <c r="N136" s="249">
        <v>1E-3</v>
      </c>
      <c r="O136" s="249">
        <f>ROUND(E136*N136,2)</f>
        <v>0</v>
      </c>
      <c r="P136" s="249">
        <v>0</v>
      </c>
      <c r="Q136" s="249">
        <f>ROUND(E136*P136,2)</f>
        <v>0</v>
      </c>
      <c r="R136" s="249"/>
      <c r="S136" s="249" t="s">
        <v>167</v>
      </c>
      <c r="T136" s="250" t="s">
        <v>168</v>
      </c>
      <c r="U136" s="224">
        <v>0</v>
      </c>
      <c r="V136" s="224">
        <f>ROUND(E136*U136,2)</f>
        <v>0</v>
      </c>
      <c r="W136" s="224"/>
      <c r="X136" s="224" t="s">
        <v>278</v>
      </c>
      <c r="Y136" s="215"/>
      <c r="Z136" s="215"/>
      <c r="AA136" s="215"/>
      <c r="AB136" s="215"/>
      <c r="AC136" s="215"/>
      <c r="AD136" s="215"/>
      <c r="AE136" s="215"/>
      <c r="AF136" s="215"/>
      <c r="AG136" s="215" t="s">
        <v>279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 x14ac:dyDescent="0.25">
      <c r="A137" s="244">
        <v>72</v>
      </c>
      <c r="B137" s="245" t="s">
        <v>670</v>
      </c>
      <c r="C137" s="257" t="s">
        <v>671</v>
      </c>
      <c r="D137" s="246" t="s">
        <v>220</v>
      </c>
      <c r="E137" s="247">
        <v>1</v>
      </c>
      <c r="F137" s="248"/>
      <c r="G137" s="249">
        <f>ROUND(E137*F137,2)</f>
        <v>0</v>
      </c>
      <c r="H137" s="248"/>
      <c r="I137" s="249">
        <f>ROUND(E137*H137,2)</f>
        <v>0</v>
      </c>
      <c r="J137" s="248"/>
      <c r="K137" s="249">
        <f>ROUND(E137*J137,2)</f>
        <v>0</v>
      </c>
      <c r="L137" s="249">
        <v>15</v>
      </c>
      <c r="M137" s="249">
        <f>G137*(1+L137/100)</f>
        <v>0</v>
      </c>
      <c r="N137" s="249">
        <v>0</v>
      </c>
      <c r="O137" s="249">
        <f>ROUND(E137*N137,2)</f>
        <v>0</v>
      </c>
      <c r="P137" s="249">
        <v>0</v>
      </c>
      <c r="Q137" s="249">
        <f>ROUND(E137*P137,2)</f>
        <v>0</v>
      </c>
      <c r="R137" s="249"/>
      <c r="S137" s="249" t="s">
        <v>167</v>
      </c>
      <c r="T137" s="250" t="s">
        <v>168</v>
      </c>
      <c r="U137" s="224">
        <v>0</v>
      </c>
      <c r="V137" s="224">
        <f>ROUND(E137*U137,2)</f>
        <v>0</v>
      </c>
      <c r="W137" s="224"/>
      <c r="X137" s="224" t="s">
        <v>278</v>
      </c>
      <c r="Y137" s="215"/>
      <c r="Z137" s="215"/>
      <c r="AA137" s="215"/>
      <c r="AB137" s="215"/>
      <c r="AC137" s="215"/>
      <c r="AD137" s="215"/>
      <c r="AE137" s="215"/>
      <c r="AF137" s="215"/>
      <c r="AG137" s="215" t="s">
        <v>404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 x14ac:dyDescent="0.25">
      <c r="A138" s="244">
        <v>73</v>
      </c>
      <c r="B138" s="245" t="s">
        <v>672</v>
      </c>
      <c r="C138" s="257" t="s">
        <v>673</v>
      </c>
      <c r="D138" s="246" t="s">
        <v>220</v>
      </c>
      <c r="E138" s="247">
        <v>1</v>
      </c>
      <c r="F138" s="248"/>
      <c r="G138" s="249">
        <f>ROUND(E138*F138,2)</f>
        <v>0</v>
      </c>
      <c r="H138" s="248"/>
      <c r="I138" s="249">
        <f>ROUND(E138*H138,2)</f>
        <v>0</v>
      </c>
      <c r="J138" s="248"/>
      <c r="K138" s="249">
        <f>ROUND(E138*J138,2)</f>
        <v>0</v>
      </c>
      <c r="L138" s="249">
        <v>15</v>
      </c>
      <c r="M138" s="249">
        <f>G138*(1+L138/100)</f>
        <v>0</v>
      </c>
      <c r="N138" s="249">
        <v>2.0000000000000001E-4</v>
      </c>
      <c r="O138" s="249">
        <f>ROUND(E138*N138,2)</f>
        <v>0</v>
      </c>
      <c r="P138" s="249">
        <v>0</v>
      </c>
      <c r="Q138" s="249">
        <f>ROUND(E138*P138,2)</f>
        <v>0</v>
      </c>
      <c r="R138" s="249"/>
      <c r="S138" s="249" t="s">
        <v>167</v>
      </c>
      <c r="T138" s="250" t="s">
        <v>168</v>
      </c>
      <c r="U138" s="224">
        <v>0</v>
      </c>
      <c r="V138" s="224">
        <f>ROUND(E138*U138,2)</f>
        <v>0</v>
      </c>
      <c r="W138" s="224"/>
      <c r="X138" s="224" t="s">
        <v>278</v>
      </c>
      <c r="Y138" s="215"/>
      <c r="Z138" s="215"/>
      <c r="AA138" s="215"/>
      <c r="AB138" s="215"/>
      <c r="AC138" s="215"/>
      <c r="AD138" s="215"/>
      <c r="AE138" s="215"/>
      <c r="AF138" s="215"/>
      <c r="AG138" s="215" t="s">
        <v>279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5">
      <c r="A139" s="244">
        <v>74</v>
      </c>
      <c r="B139" s="245" t="s">
        <v>674</v>
      </c>
      <c r="C139" s="257" t="s">
        <v>675</v>
      </c>
      <c r="D139" s="246" t="s">
        <v>220</v>
      </c>
      <c r="E139" s="247">
        <v>1</v>
      </c>
      <c r="F139" s="248"/>
      <c r="G139" s="249">
        <f>ROUND(E139*F139,2)</f>
        <v>0</v>
      </c>
      <c r="H139" s="248"/>
      <c r="I139" s="249">
        <f>ROUND(E139*H139,2)</f>
        <v>0</v>
      </c>
      <c r="J139" s="248"/>
      <c r="K139" s="249">
        <f>ROUND(E139*J139,2)</f>
        <v>0</v>
      </c>
      <c r="L139" s="249">
        <v>15</v>
      </c>
      <c r="M139" s="249">
        <f>G139*(1+L139/100)</f>
        <v>0</v>
      </c>
      <c r="N139" s="249">
        <v>0.01</v>
      </c>
      <c r="O139" s="249">
        <f>ROUND(E139*N139,2)</f>
        <v>0.01</v>
      </c>
      <c r="P139" s="249">
        <v>0</v>
      </c>
      <c r="Q139" s="249">
        <f>ROUND(E139*P139,2)</f>
        <v>0</v>
      </c>
      <c r="R139" s="249"/>
      <c r="S139" s="249" t="s">
        <v>167</v>
      </c>
      <c r="T139" s="250" t="s">
        <v>168</v>
      </c>
      <c r="U139" s="224">
        <v>0</v>
      </c>
      <c r="V139" s="224">
        <f>ROUND(E139*U139,2)</f>
        <v>0</v>
      </c>
      <c r="W139" s="224"/>
      <c r="X139" s="224" t="s">
        <v>278</v>
      </c>
      <c r="Y139" s="215"/>
      <c r="Z139" s="215"/>
      <c r="AA139" s="215"/>
      <c r="AB139" s="215"/>
      <c r="AC139" s="215"/>
      <c r="AD139" s="215"/>
      <c r="AE139" s="215"/>
      <c r="AF139" s="215"/>
      <c r="AG139" s="215" t="s">
        <v>404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5">
      <c r="A140" s="244">
        <v>75</v>
      </c>
      <c r="B140" s="245" t="s">
        <v>676</v>
      </c>
      <c r="C140" s="257" t="s">
        <v>677</v>
      </c>
      <c r="D140" s="246" t="s">
        <v>220</v>
      </c>
      <c r="E140" s="247">
        <v>1</v>
      </c>
      <c r="F140" s="248"/>
      <c r="G140" s="249">
        <f>ROUND(E140*F140,2)</f>
        <v>0</v>
      </c>
      <c r="H140" s="248"/>
      <c r="I140" s="249">
        <f>ROUND(E140*H140,2)</f>
        <v>0</v>
      </c>
      <c r="J140" s="248"/>
      <c r="K140" s="249">
        <f>ROUND(E140*J140,2)</f>
        <v>0</v>
      </c>
      <c r="L140" s="249">
        <v>15</v>
      </c>
      <c r="M140" s="249">
        <f>G140*(1+L140/100)</f>
        <v>0</v>
      </c>
      <c r="N140" s="249">
        <v>1.2999999999999999E-2</v>
      </c>
      <c r="O140" s="249">
        <f>ROUND(E140*N140,2)</f>
        <v>0.01</v>
      </c>
      <c r="P140" s="249">
        <v>0</v>
      </c>
      <c r="Q140" s="249">
        <f>ROUND(E140*P140,2)</f>
        <v>0</v>
      </c>
      <c r="R140" s="249"/>
      <c r="S140" s="249" t="s">
        <v>167</v>
      </c>
      <c r="T140" s="250" t="s">
        <v>168</v>
      </c>
      <c r="U140" s="224">
        <v>0</v>
      </c>
      <c r="V140" s="224">
        <f>ROUND(E140*U140,2)</f>
        <v>0</v>
      </c>
      <c r="W140" s="224"/>
      <c r="X140" s="224" t="s">
        <v>278</v>
      </c>
      <c r="Y140" s="215"/>
      <c r="Z140" s="215"/>
      <c r="AA140" s="215"/>
      <c r="AB140" s="215"/>
      <c r="AC140" s="215"/>
      <c r="AD140" s="215"/>
      <c r="AE140" s="215"/>
      <c r="AF140" s="215"/>
      <c r="AG140" s="215" t="s">
        <v>404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5">
      <c r="A141" s="244">
        <v>76</v>
      </c>
      <c r="B141" s="245" t="s">
        <v>330</v>
      </c>
      <c r="C141" s="257" t="s">
        <v>331</v>
      </c>
      <c r="D141" s="246" t="s">
        <v>220</v>
      </c>
      <c r="E141" s="247">
        <v>1</v>
      </c>
      <c r="F141" s="248"/>
      <c r="G141" s="249">
        <f>ROUND(E141*F141,2)</f>
        <v>0</v>
      </c>
      <c r="H141" s="248"/>
      <c r="I141" s="249">
        <f>ROUND(E141*H141,2)</f>
        <v>0</v>
      </c>
      <c r="J141" s="248"/>
      <c r="K141" s="249">
        <f>ROUND(E141*J141,2)</f>
        <v>0</v>
      </c>
      <c r="L141" s="249">
        <v>15</v>
      </c>
      <c r="M141" s="249">
        <f>G141*(1+L141/100)</f>
        <v>0</v>
      </c>
      <c r="N141" s="249">
        <v>0</v>
      </c>
      <c r="O141" s="249">
        <f>ROUND(E141*N141,2)</f>
        <v>0</v>
      </c>
      <c r="P141" s="249">
        <v>0</v>
      </c>
      <c r="Q141" s="249">
        <f>ROUND(E141*P141,2)</f>
        <v>0</v>
      </c>
      <c r="R141" s="249"/>
      <c r="S141" s="249" t="s">
        <v>167</v>
      </c>
      <c r="T141" s="250" t="s">
        <v>168</v>
      </c>
      <c r="U141" s="224">
        <v>0</v>
      </c>
      <c r="V141" s="224">
        <f>ROUND(E141*U141,2)</f>
        <v>0</v>
      </c>
      <c r="W141" s="224"/>
      <c r="X141" s="224" t="s">
        <v>278</v>
      </c>
      <c r="Y141" s="215"/>
      <c r="Z141" s="215"/>
      <c r="AA141" s="215"/>
      <c r="AB141" s="215"/>
      <c r="AC141" s="215"/>
      <c r="AD141" s="215"/>
      <c r="AE141" s="215"/>
      <c r="AF141" s="215"/>
      <c r="AG141" s="215" t="s">
        <v>279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5">
      <c r="A142" s="244">
        <v>77</v>
      </c>
      <c r="B142" s="245" t="s">
        <v>301</v>
      </c>
      <c r="C142" s="257" t="s">
        <v>302</v>
      </c>
      <c r="D142" s="246" t="s">
        <v>220</v>
      </c>
      <c r="E142" s="247">
        <v>1</v>
      </c>
      <c r="F142" s="248"/>
      <c r="G142" s="249">
        <f>ROUND(E142*F142,2)</f>
        <v>0</v>
      </c>
      <c r="H142" s="248"/>
      <c r="I142" s="249">
        <f>ROUND(E142*H142,2)</f>
        <v>0</v>
      </c>
      <c r="J142" s="248"/>
      <c r="K142" s="249">
        <f>ROUND(E142*J142,2)</f>
        <v>0</v>
      </c>
      <c r="L142" s="249">
        <v>15</v>
      </c>
      <c r="M142" s="249">
        <f>G142*(1+L142/100)</f>
        <v>0</v>
      </c>
      <c r="N142" s="249">
        <v>1.82E-3</v>
      </c>
      <c r="O142" s="249">
        <f>ROUND(E142*N142,2)</f>
        <v>0</v>
      </c>
      <c r="P142" s="249">
        <v>0</v>
      </c>
      <c r="Q142" s="249">
        <f>ROUND(E142*P142,2)</f>
        <v>0</v>
      </c>
      <c r="R142" s="249"/>
      <c r="S142" s="249" t="s">
        <v>167</v>
      </c>
      <c r="T142" s="250" t="s">
        <v>168</v>
      </c>
      <c r="U142" s="224">
        <v>1.262</v>
      </c>
      <c r="V142" s="224">
        <f>ROUND(E142*U142,2)</f>
        <v>1.26</v>
      </c>
      <c r="W142" s="224"/>
      <c r="X142" s="224" t="s">
        <v>678</v>
      </c>
      <c r="Y142" s="215"/>
      <c r="Z142" s="215"/>
      <c r="AA142" s="215"/>
      <c r="AB142" s="215"/>
      <c r="AC142" s="215"/>
      <c r="AD142" s="215"/>
      <c r="AE142" s="215"/>
      <c r="AF142" s="215"/>
      <c r="AG142" s="215" t="s">
        <v>679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 x14ac:dyDescent="0.25">
      <c r="A143" s="244">
        <v>78</v>
      </c>
      <c r="B143" s="245" t="s">
        <v>332</v>
      </c>
      <c r="C143" s="257" t="s">
        <v>333</v>
      </c>
      <c r="D143" s="246" t="s">
        <v>0</v>
      </c>
      <c r="E143" s="247">
        <v>636.23479999999995</v>
      </c>
      <c r="F143" s="248"/>
      <c r="G143" s="249">
        <f>ROUND(E143*F143,2)</f>
        <v>0</v>
      </c>
      <c r="H143" s="248"/>
      <c r="I143" s="249">
        <f>ROUND(E143*H143,2)</f>
        <v>0</v>
      </c>
      <c r="J143" s="248"/>
      <c r="K143" s="249">
        <f>ROUND(E143*J143,2)</f>
        <v>0</v>
      </c>
      <c r="L143" s="249">
        <v>15</v>
      </c>
      <c r="M143" s="249">
        <f>G143*(1+L143/100)</f>
        <v>0</v>
      </c>
      <c r="N143" s="249">
        <v>0</v>
      </c>
      <c r="O143" s="249">
        <f>ROUND(E143*N143,2)</f>
        <v>0</v>
      </c>
      <c r="P143" s="249">
        <v>0</v>
      </c>
      <c r="Q143" s="249">
        <f>ROUND(E143*P143,2)</f>
        <v>0</v>
      </c>
      <c r="R143" s="249"/>
      <c r="S143" s="249" t="s">
        <v>167</v>
      </c>
      <c r="T143" s="250" t="s">
        <v>168</v>
      </c>
      <c r="U143" s="224">
        <v>0</v>
      </c>
      <c r="V143" s="224">
        <f>ROUND(E143*U143,2)</f>
        <v>0</v>
      </c>
      <c r="W143" s="224"/>
      <c r="X143" s="224" t="s">
        <v>169</v>
      </c>
      <c r="Y143" s="215"/>
      <c r="Z143" s="215"/>
      <c r="AA143" s="215"/>
      <c r="AB143" s="215"/>
      <c r="AC143" s="215"/>
      <c r="AD143" s="215"/>
      <c r="AE143" s="215"/>
      <c r="AF143" s="215"/>
      <c r="AG143" s="215" t="s">
        <v>238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x14ac:dyDescent="0.25">
      <c r="A144" s="228" t="s">
        <v>162</v>
      </c>
      <c r="B144" s="229" t="s">
        <v>102</v>
      </c>
      <c r="C144" s="252" t="s">
        <v>103</v>
      </c>
      <c r="D144" s="230"/>
      <c r="E144" s="231"/>
      <c r="F144" s="232"/>
      <c r="G144" s="232">
        <f>SUMIF(AG145:AG153,"&lt;&gt;NOR",G145:G153)</f>
        <v>0</v>
      </c>
      <c r="H144" s="232"/>
      <c r="I144" s="232">
        <f>SUM(I145:I153)</f>
        <v>0</v>
      </c>
      <c r="J144" s="232"/>
      <c r="K144" s="232">
        <f>SUM(K145:K153)</f>
        <v>0</v>
      </c>
      <c r="L144" s="232"/>
      <c r="M144" s="232">
        <f>SUM(M145:M153)</f>
        <v>0</v>
      </c>
      <c r="N144" s="232"/>
      <c r="O144" s="232">
        <f>SUM(O145:O153)</f>
        <v>0</v>
      </c>
      <c r="P144" s="232"/>
      <c r="Q144" s="232">
        <f>SUM(Q145:Q153)</f>
        <v>0.01</v>
      </c>
      <c r="R144" s="232"/>
      <c r="S144" s="232"/>
      <c r="T144" s="233"/>
      <c r="U144" s="227"/>
      <c r="V144" s="227">
        <f>SUM(V145:V153)</f>
        <v>2.94</v>
      </c>
      <c r="W144" s="227"/>
      <c r="X144" s="227"/>
      <c r="AG144" t="s">
        <v>163</v>
      </c>
    </row>
    <row r="145" spans="1:60" ht="20.399999999999999" outlineLevel="1" x14ac:dyDescent="0.25">
      <c r="A145" s="244">
        <v>79</v>
      </c>
      <c r="B145" s="245" t="s">
        <v>334</v>
      </c>
      <c r="C145" s="257" t="s">
        <v>335</v>
      </c>
      <c r="D145" s="246" t="s">
        <v>220</v>
      </c>
      <c r="E145" s="247">
        <v>1</v>
      </c>
      <c r="F145" s="248"/>
      <c r="G145" s="249">
        <f>ROUND(E145*F145,2)</f>
        <v>0</v>
      </c>
      <c r="H145" s="248"/>
      <c r="I145" s="249">
        <f>ROUND(E145*H145,2)</f>
        <v>0</v>
      </c>
      <c r="J145" s="248"/>
      <c r="K145" s="249">
        <f>ROUND(E145*J145,2)</f>
        <v>0</v>
      </c>
      <c r="L145" s="249">
        <v>15</v>
      </c>
      <c r="M145" s="249">
        <f>G145*(1+L145/100)</f>
        <v>0</v>
      </c>
      <c r="N145" s="249">
        <v>3.0000000000000001E-5</v>
      </c>
      <c r="O145" s="249">
        <f>ROUND(E145*N145,2)</f>
        <v>0</v>
      </c>
      <c r="P145" s="249">
        <v>0</v>
      </c>
      <c r="Q145" s="249">
        <f>ROUND(E145*P145,2)</f>
        <v>0</v>
      </c>
      <c r="R145" s="249"/>
      <c r="S145" s="249" t="s">
        <v>167</v>
      </c>
      <c r="T145" s="250" t="s">
        <v>168</v>
      </c>
      <c r="U145" s="224">
        <v>0.33</v>
      </c>
      <c r="V145" s="224">
        <f>ROUND(E145*U145,2)</f>
        <v>0.33</v>
      </c>
      <c r="W145" s="224"/>
      <c r="X145" s="224" t="s">
        <v>169</v>
      </c>
      <c r="Y145" s="215"/>
      <c r="Z145" s="215"/>
      <c r="AA145" s="215"/>
      <c r="AB145" s="215"/>
      <c r="AC145" s="215"/>
      <c r="AD145" s="215"/>
      <c r="AE145" s="215"/>
      <c r="AF145" s="215"/>
      <c r="AG145" s="215" t="s">
        <v>170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5">
      <c r="A146" s="244">
        <v>80</v>
      </c>
      <c r="B146" s="245" t="s">
        <v>336</v>
      </c>
      <c r="C146" s="257" t="s">
        <v>337</v>
      </c>
      <c r="D146" s="246" t="s">
        <v>193</v>
      </c>
      <c r="E146" s="247">
        <v>0.5</v>
      </c>
      <c r="F146" s="248"/>
      <c r="G146" s="249">
        <f>ROUND(E146*F146,2)</f>
        <v>0</v>
      </c>
      <c r="H146" s="248"/>
      <c r="I146" s="249">
        <f>ROUND(E146*H146,2)</f>
        <v>0</v>
      </c>
      <c r="J146" s="248"/>
      <c r="K146" s="249">
        <f>ROUND(E146*J146,2)</f>
        <v>0</v>
      </c>
      <c r="L146" s="249">
        <v>15</v>
      </c>
      <c r="M146" s="249">
        <f>G146*(1+L146/100)</f>
        <v>0</v>
      </c>
      <c r="N146" s="249">
        <v>0</v>
      </c>
      <c r="O146" s="249">
        <f>ROUND(E146*N146,2)</f>
        <v>0</v>
      </c>
      <c r="P146" s="249">
        <v>0</v>
      </c>
      <c r="Q146" s="249">
        <f>ROUND(E146*P146,2)</f>
        <v>0</v>
      </c>
      <c r="R146" s="249"/>
      <c r="S146" s="249" t="s">
        <v>167</v>
      </c>
      <c r="T146" s="250" t="s">
        <v>168</v>
      </c>
      <c r="U146" s="224">
        <v>0.35</v>
      </c>
      <c r="V146" s="224">
        <f>ROUND(E146*U146,2)</f>
        <v>0.18</v>
      </c>
      <c r="W146" s="224"/>
      <c r="X146" s="224" t="s">
        <v>169</v>
      </c>
      <c r="Y146" s="215"/>
      <c r="Z146" s="215"/>
      <c r="AA146" s="215"/>
      <c r="AB146" s="215"/>
      <c r="AC146" s="215"/>
      <c r="AD146" s="215"/>
      <c r="AE146" s="215"/>
      <c r="AF146" s="215"/>
      <c r="AG146" s="215" t="s">
        <v>170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5">
      <c r="A147" s="244">
        <v>81</v>
      </c>
      <c r="B147" s="245" t="s">
        <v>338</v>
      </c>
      <c r="C147" s="257" t="s">
        <v>339</v>
      </c>
      <c r="D147" s="246" t="s">
        <v>220</v>
      </c>
      <c r="E147" s="247">
        <v>2</v>
      </c>
      <c r="F147" s="248"/>
      <c r="G147" s="249">
        <f>ROUND(E147*F147,2)</f>
        <v>0</v>
      </c>
      <c r="H147" s="248"/>
      <c r="I147" s="249">
        <f>ROUND(E147*H147,2)</f>
        <v>0</v>
      </c>
      <c r="J147" s="248"/>
      <c r="K147" s="249">
        <f>ROUND(E147*J147,2)</f>
        <v>0</v>
      </c>
      <c r="L147" s="249">
        <v>15</v>
      </c>
      <c r="M147" s="249">
        <f>G147*(1+L147/100)</f>
        <v>0</v>
      </c>
      <c r="N147" s="249">
        <v>0</v>
      </c>
      <c r="O147" s="249">
        <f>ROUND(E147*N147,2)</f>
        <v>0</v>
      </c>
      <c r="P147" s="249">
        <v>0</v>
      </c>
      <c r="Q147" s="249">
        <f>ROUND(E147*P147,2)</f>
        <v>0</v>
      </c>
      <c r="R147" s="249"/>
      <c r="S147" s="249" t="s">
        <v>167</v>
      </c>
      <c r="T147" s="250" t="s">
        <v>168</v>
      </c>
      <c r="U147" s="224">
        <v>0.75</v>
      </c>
      <c r="V147" s="224">
        <f>ROUND(E147*U147,2)</f>
        <v>1.5</v>
      </c>
      <c r="W147" s="224"/>
      <c r="X147" s="224" t="s">
        <v>169</v>
      </c>
      <c r="Y147" s="215"/>
      <c r="Z147" s="215"/>
      <c r="AA147" s="215"/>
      <c r="AB147" s="215"/>
      <c r="AC147" s="215"/>
      <c r="AD147" s="215"/>
      <c r="AE147" s="215"/>
      <c r="AF147" s="215"/>
      <c r="AG147" s="215" t="s">
        <v>170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5">
      <c r="A148" s="244">
        <v>82</v>
      </c>
      <c r="B148" s="245" t="s">
        <v>340</v>
      </c>
      <c r="C148" s="257" t="s">
        <v>341</v>
      </c>
      <c r="D148" s="246" t="s">
        <v>220</v>
      </c>
      <c r="E148" s="247">
        <v>1</v>
      </c>
      <c r="F148" s="248"/>
      <c r="G148" s="249">
        <f>ROUND(E148*F148,2)</f>
        <v>0</v>
      </c>
      <c r="H148" s="248"/>
      <c r="I148" s="249">
        <f>ROUND(E148*H148,2)</f>
        <v>0</v>
      </c>
      <c r="J148" s="248"/>
      <c r="K148" s="249">
        <f>ROUND(E148*J148,2)</f>
        <v>0</v>
      </c>
      <c r="L148" s="249">
        <v>15</v>
      </c>
      <c r="M148" s="249">
        <f>G148*(1+L148/100)</f>
        <v>0</v>
      </c>
      <c r="N148" s="249">
        <v>0</v>
      </c>
      <c r="O148" s="249">
        <f>ROUND(E148*N148,2)</f>
        <v>0</v>
      </c>
      <c r="P148" s="249">
        <v>0</v>
      </c>
      <c r="Q148" s="249">
        <f>ROUND(E148*P148,2)</f>
        <v>0</v>
      </c>
      <c r="R148" s="249"/>
      <c r="S148" s="249" t="s">
        <v>167</v>
      </c>
      <c r="T148" s="250" t="s">
        <v>168</v>
      </c>
      <c r="U148" s="224">
        <v>0.5</v>
      </c>
      <c r="V148" s="224">
        <f>ROUND(E148*U148,2)</f>
        <v>0.5</v>
      </c>
      <c r="W148" s="224"/>
      <c r="X148" s="224" t="s">
        <v>169</v>
      </c>
      <c r="Y148" s="215"/>
      <c r="Z148" s="215"/>
      <c r="AA148" s="215"/>
      <c r="AB148" s="215"/>
      <c r="AC148" s="215"/>
      <c r="AD148" s="215"/>
      <c r="AE148" s="215"/>
      <c r="AF148" s="215"/>
      <c r="AG148" s="215" t="s">
        <v>170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5">
      <c r="A149" s="244">
        <v>83</v>
      </c>
      <c r="B149" s="245" t="s">
        <v>342</v>
      </c>
      <c r="C149" s="257" t="s">
        <v>343</v>
      </c>
      <c r="D149" s="246" t="s">
        <v>220</v>
      </c>
      <c r="E149" s="247">
        <v>1</v>
      </c>
      <c r="F149" s="248"/>
      <c r="G149" s="249">
        <f>ROUND(E149*F149,2)</f>
        <v>0</v>
      </c>
      <c r="H149" s="248"/>
      <c r="I149" s="249">
        <f>ROUND(E149*H149,2)</f>
        <v>0</v>
      </c>
      <c r="J149" s="248"/>
      <c r="K149" s="249">
        <f>ROUND(E149*J149,2)</f>
        <v>0</v>
      </c>
      <c r="L149" s="249">
        <v>15</v>
      </c>
      <c r="M149" s="249">
        <f>G149*(1+L149/100)</f>
        <v>0</v>
      </c>
      <c r="N149" s="249">
        <v>0</v>
      </c>
      <c r="O149" s="249">
        <f>ROUND(E149*N149,2)</f>
        <v>0</v>
      </c>
      <c r="P149" s="249">
        <v>1.489E-2</v>
      </c>
      <c r="Q149" s="249">
        <f>ROUND(E149*P149,2)</f>
        <v>0.01</v>
      </c>
      <c r="R149" s="249"/>
      <c r="S149" s="249" t="s">
        <v>167</v>
      </c>
      <c r="T149" s="250" t="s">
        <v>168</v>
      </c>
      <c r="U149" s="224">
        <v>0.42899999999999999</v>
      </c>
      <c r="V149" s="224">
        <f>ROUND(E149*U149,2)</f>
        <v>0.43</v>
      </c>
      <c r="W149" s="224"/>
      <c r="X149" s="224" t="s">
        <v>169</v>
      </c>
      <c r="Y149" s="215"/>
      <c r="Z149" s="215"/>
      <c r="AA149" s="215"/>
      <c r="AB149" s="215"/>
      <c r="AC149" s="215"/>
      <c r="AD149" s="215"/>
      <c r="AE149" s="215"/>
      <c r="AF149" s="215"/>
      <c r="AG149" s="215" t="s">
        <v>170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5">
      <c r="A150" s="244">
        <v>84</v>
      </c>
      <c r="B150" s="245" t="s">
        <v>344</v>
      </c>
      <c r="C150" s="257" t="s">
        <v>345</v>
      </c>
      <c r="D150" s="246" t="s">
        <v>193</v>
      </c>
      <c r="E150" s="247">
        <v>0.5</v>
      </c>
      <c r="F150" s="248"/>
      <c r="G150" s="249">
        <f>ROUND(E150*F150,2)</f>
        <v>0</v>
      </c>
      <c r="H150" s="248"/>
      <c r="I150" s="249">
        <f>ROUND(E150*H150,2)</f>
        <v>0</v>
      </c>
      <c r="J150" s="248"/>
      <c r="K150" s="249">
        <f>ROUND(E150*J150,2)</f>
        <v>0</v>
      </c>
      <c r="L150" s="249">
        <v>15</v>
      </c>
      <c r="M150" s="249">
        <f>G150*(1+L150/100)</f>
        <v>0</v>
      </c>
      <c r="N150" s="249">
        <v>0</v>
      </c>
      <c r="O150" s="249">
        <f>ROUND(E150*N150,2)</f>
        <v>0</v>
      </c>
      <c r="P150" s="249">
        <v>0</v>
      </c>
      <c r="Q150" s="249">
        <f>ROUND(E150*P150,2)</f>
        <v>0</v>
      </c>
      <c r="R150" s="249"/>
      <c r="S150" s="249" t="s">
        <v>167</v>
      </c>
      <c r="T150" s="250" t="s">
        <v>168</v>
      </c>
      <c r="U150" s="224">
        <v>0</v>
      </c>
      <c r="V150" s="224">
        <f>ROUND(E150*U150,2)</f>
        <v>0</v>
      </c>
      <c r="W150" s="224"/>
      <c r="X150" s="224" t="s">
        <v>278</v>
      </c>
      <c r="Y150" s="215"/>
      <c r="Z150" s="215"/>
      <c r="AA150" s="215"/>
      <c r="AB150" s="215"/>
      <c r="AC150" s="215"/>
      <c r="AD150" s="215"/>
      <c r="AE150" s="215"/>
      <c r="AF150" s="215"/>
      <c r="AG150" s="215" t="s">
        <v>279</v>
      </c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 x14ac:dyDescent="0.25">
      <c r="A151" s="244">
        <v>85</v>
      </c>
      <c r="B151" s="245" t="s">
        <v>346</v>
      </c>
      <c r="C151" s="257" t="s">
        <v>347</v>
      </c>
      <c r="D151" s="246" t="s">
        <v>220</v>
      </c>
      <c r="E151" s="247">
        <v>1</v>
      </c>
      <c r="F151" s="248"/>
      <c r="G151" s="249">
        <f>ROUND(E151*F151,2)</f>
        <v>0</v>
      </c>
      <c r="H151" s="248"/>
      <c r="I151" s="249">
        <f>ROUND(E151*H151,2)</f>
        <v>0</v>
      </c>
      <c r="J151" s="248"/>
      <c r="K151" s="249">
        <f>ROUND(E151*J151,2)</f>
        <v>0</v>
      </c>
      <c r="L151" s="249">
        <v>15</v>
      </c>
      <c r="M151" s="249">
        <f>G151*(1+L151/100)</f>
        <v>0</v>
      </c>
      <c r="N151" s="249">
        <v>5.9000000000000003E-4</v>
      </c>
      <c r="O151" s="249">
        <f>ROUND(E151*N151,2)</f>
        <v>0</v>
      </c>
      <c r="P151" s="249">
        <v>0</v>
      </c>
      <c r="Q151" s="249">
        <f>ROUND(E151*P151,2)</f>
        <v>0</v>
      </c>
      <c r="R151" s="249"/>
      <c r="S151" s="249" t="s">
        <v>167</v>
      </c>
      <c r="T151" s="250" t="s">
        <v>168</v>
      </c>
      <c r="U151" s="224">
        <v>0</v>
      </c>
      <c r="V151" s="224">
        <f>ROUND(E151*U151,2)</f>
        <v>0</v>
      </c>
      <c r="W151" s="224"/>
      <c r="X151" s="224" t="s">
        <v>278</v>
      </c>
      <c r="Y151" s="215"/>
      <c r="Z151" s="215"/>
      <c r="AA151" s="215"/>
      <c r="AB151" s="215"/>
      <c r="AC151" s="215"/>
      <c r="AD151" s="215"/>
      <c r="AE151" s="215"/>
      <c r="AF151" s="215"/>
      <c r="AG151" s="215" t="s">
        <v>279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 x14ac:dyDescent="0.25">
      <c r="A152" s="244">
        <v>86</v>
      </c>
      <c r="B152" s="245" t="s">
        <v>348</v>
      </c>
      <c r="C152" s="257" t="s">
        <v>349</v>
      </c>
      <c r="D152" s="246" t="s">
        <v>220</v>
      </c>
      <c r="E152" s="247">
        <v>2</v>
      </c>
      <c r="F152" s="248"/>
      <c r="G152" s="249">
        <f>ROUND(E152*F152,2)</f>
        <v>0</v>
      </c>
      <c r="H152" s="248"/>
      <c r="I152" s="249">
        <f>ROUND(E152*H152,2)</f>
        <v>0</v>
      </c>
      <c r="J152" s="248"/>
      <c r="K152" s="249">
        <f>ROUND(E152*J152,2)</f>
        <v>0</v>
      </c>
      <c r="L152" s="249">
        <v>15</v>
      </c>
      <c r="M152" s="249">
        <f>G152*(1+L152/100)</f>
        <v>0</v>
      </c>
      <c r="N152" s="249">
        <v>0</v>
      </c>
      <c r="O152" s="249">
        <f>ROUND(E152*N152,2)</f>
        <v>0</v>
      </c>
      <c r="P152" s="249">
        <v>0</v>
      </c>
      <c r="Q152" s="249">
        <f>ROUND(E152*P152,2)</f>
        <v>0</v>
      </c>
      <c r="R152" s="249"/>
      <c r="S152" s="249" t="s">
        <v>167</v>
      </c>
      <c r="T152" s="250" t="s">
        <v>168</v>
      </c>
      <c r="U152" s="224">
        <v>0</v>
      </c>
      <c r="V152" s="224">
        <f>ROUND(E152*U152,2)</f>
        <v>0</v>
      </c>
      <c r="W152" s="224"/>
      <c r="X152" s="224" t="s">
        <v>278</v>
      </c>
      <c r="Y152" s="215"/>
      <c r="Z152" s="215"/>
      <c r="AA152" s="215"/>
      <c r="AB152" s="215"/>
      <c r="AC152" s="215"/>
      <c r="AD152" s="215"/>
      <c r="AE152" s="215"/>
      <c r="AF152" s="215"/>
      <c r="AG152" s="215" t="s">
        <v>279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5">
      <c r="A153" s="244">
        <v>87</v>
      </c>
      <c r="B153" s="245" t="s">
        <v>350</v>
      </c>
      <c r="C153" s="257" t="s">
        <v>351</v>
      </c>
      <c r="D153" s="246" t="s">
        <v>0</v>
      </c>
      <c r="E153" s="247">
        <v>23.7</v>
      </c>
      <c r="F153" s="248"/>
      <c r="G153" s="249">
        <f>ROUND(E153*F153,2)</f>
        <v>0</v>
      </c>
      <c r="H153" s="248"/>
      <c r="I153" s="249">
        <f>ROUND(E153*H153,2)</f>
        <v>0</v>
      </c>
      <c r="J153" s="248"/>
      <c r="K153" s="249">
        <f>ROUND(E153*J153,2)</f>
        <v>0</v>
      </c>
      <c r="L153" s="249">
        <v>15</v>
      </c>
      <c r="M153" s="249">
        <f>G153*(1+L153/100)</f>
        <v>0</v>
      </c>
      <c r="N153" s="249">
        <v>0</v>
      </c>
      <c r="O153" s="249">
        <f>ROUND(E153*N153,2)</f>
        <v>0</v>
      </c>
      <c r="P153" s="249">
        <v>0</v>
      </c>
      <c r="Q153" s="249">
        <f>ROUND(E153*P153,2)</f>
        <v>0</v>
      </c>
      <c r="R153" s="249"/>
      <c r="S153" s="249" t="s">
        <v>167</v>
      </c>
      <c r="T153" s="250" t="s">
        <v>168</v>
      </c>
      <c r="U153" s="224">
        <v>0</v>
      </c>
      <c r="V153" s="224">
        <f>ROUND(E153*U153,2)</f>
        <v>0</v>
      </c>
      <c r="W153" s="224"/>
      <c r="X153" s="224" t="s">
        <v>169</v>
      </c>
      <c r="Y153" s="215"/>
      <c r="Z153" s="215"/>
      <c r="AA153" s="215"/>
      <c r="AB153" s="215"/>
      <c r="AC153" s="215"/>
      <c r="AD153" s="215"/>
      <c r="AE153" s="215"/>
      <c r="AF153" s="215"/>
      <c r="AG153" s="215" t="s">
        <v>238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x14ac:dyDescent="0.25">
      <c r="A154" s="228" t="s">
        <v>162</v>
      </c>
      <c r="B154" s="229" t="s">
        <v>104</v>
      </c>
      <c r="C154" s="252" t="s">
        <v>96</v>
      </c>
      <c r="D154" s="230"/>
      <c r="E154" s="231"/>
      <c r="F154" s="232"/>
      <c r="G154" s="232">
        <f>SUMIF(AG155:AG156,"&lt;&gt;NOR",G155:G156)</f>
        <v>0</v>
      </c>
      <c r="H154" s="232"/>
      <c r="I154" s="232">
        <f>SUM(I155:I156)</f>
        <v>0</v>
      </c>
      <c r="J154" s="232"/>
      <c r="K154" s="232">
        <f>SUM(K155:K156)</f>
        <v>0</v>
      </c>
      <c r="L154" s="232"/>
      <c r="M154" s="232">
        <f>SUM(M155:M156)</f>
        <v>0</v>
      </c>
      <c r="N154" s="232"/>
      <c r="O154" s="232">
        <f>SUM(O155:O156)</f>
        <v>0</v>
      </c>
      <c r="P154" s="232"/>
      <c r="Q154" s="232">
        <f>SUM(Q155:Q156)</f>
        <v>0</v>
      </c>
      <c r="R154" s="232"/>
      <c r="S154" s="232"/>
      <c r="T154" s="233"/>
      <c r="U154" s="227"/>
      <c r="V154" s="227">
        <f>SUM(V155:V156)</f>
        <v>1.42</v>
      </c>
      <c r="W154" s="227"/>
      <c r="X154" s="227"/>
      <c r="AG154" t="s">
        <v>163</v>
      </c>
    </row>
    <row r="155" spans="1:60" outlineLevel="1" x14ac:dyDescent="0.25">
      <c r="A155" s="244">
        <v>88</v>
      </c>
      <c r="B155" s="245" t="s">
        <v>680</v>
      </c>
      <c r="C155" s="257" t="s">
        <v>681</v>
      </c>
      <c r="D155" s="246" t="s">
        <v>193</v>
      </c>
      <c r="E155" s="247">
        <v>2</v>
      </c>
      <c r="F155" s="248"/>
      <c r="G155" s="249">
        <f>ROUND(E155*F155,2)</f>
        <v>0</v>
      </c>
      <c r="H155" s="248"/>
      <c r="I155" s="249">
        <f>ROUND(E155*H155,2)</f>
        <v>0</v>
      </c>
      <c r="J155" s="248"/>
      <c r="K155" s="249">
        <f>ROUND(E155*J155,2)</f>
        <v>0</v>
      </c>
      <c r="L155" s="249">
        <v>15</v>
      </c>
      <c r="M155" s="249">
        <f>G155*(1+L155/100)</f>
        <v>0</v>
      </c>
      <c r="N155" s="249">
        <v>6.4999999999999997E-4</v>
      </c>
      <c r="O155" s="249">
        <f>ROUND(E155*N155,2)</f>
        <v>0</v>
      </c>
      <c r="P155" s="249">
        <v>0</v>
      </c>
      <c r="Q155" s="249">
        <f>ROUND(E155*P155,2)</f>
        <v>0</v>
      </c>
      <c r="R155" s="249"/>
      <c r="S155" s="249" t="s">
        <v>167</v>
      </c>
      <c r="T155" s="250" t="s">
        <v>168</v>
      </c>
      <c r="U155" s="224">
        <v>0.2848</v>
      </c>
      <c r="V155" s="224">
        <f>ROUND(E155*U155,2)</f>
        <v>0.56999999999999995</v>
      </c>
      <c r="W155" s="224"/>
      <c r="X155" s="224" t="s">
        <v>169</v>
      </c>
      <c r="Y155" s="215"/>
      <c r="Z155" s="215"/>
      <c r="AA155" s="215"/>
      <c r="AB155" s="215"/>
      <c r="AC155" s="215"/>
      <c r="AD155" s="215"/>
      <c r="AE155" s="215"/>
      <c r="AF155" s="215"/>
      <c r="AG155" s="215" t="s">
        <v>170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5">
      <c r="A156" s="244">
        <v>89</v>
      </c>
      <c r="B156" s="245" t="s">
        <v>682</v>
      </c>
      <c r="C156" s="257" t="s">
        <v>355</v>
      </c>
      <c r="D156" s="246" t="s">
        <v>207</v>
      </c>
      <c r="E156" s="247">
        <v>3</v>
      </c>
      <c r="F156" s="248"/>
      <c r="G156" s="249">
        <f>ROUND(E156*F156,2)</f>
        <v>0</v>
      </c>
      <c r="H156" s="248"/>
      <c r="I156" s="249">
        <f>ROUND(E156*H156,2)</f>
        <v>0</v>
      </c>
      <c r="J156" s="248"/>
      <c r="K156" s="249">
        <f>ROUND(E156*J156,2)</f>
        <v>0</v>
      </c>
      <c r="L156" s="249">
        <v>15</v>
      </c>
      <c r="M156" s="249">
        <f>G156*(1+L156/100)</f>
        <v>0</v>
      </c>
      <c r="N156" s="249">
        <v>6.4999999999999997E-4</v>
      </c>
      <c r="O156" s="249">
        <f>ROUND(E156*N156,2)</f>
        <v>0</v>
      </c>
      <c r="P156" s="249">
        <v>0</v>
      </c>
      <c r="Q156" s="249">
        <f>ROUND(E156*P156,2)</f>
        <v>0</v>
      </c>
      <c r="R156" s="249"/>
      <c r="S156" s="249" t="s">
        <v>167</v>
      </c>
      <c r="T156" s="250" t="s">
        <v>168</v>
      </c>
      <c r="U156" s="224">
        <v>0.2848</v>
      </c>
      <c r="V156" s="224">
        <f>ROUND(E156*U156,2)</f>
        <v>0.85</v>
      </c>
      <c r="W156" s="224"/>
      <c r="X156" s="224" t="s">
        <v>169</v>
      </c>
      <c r="Y156" s="215"/>
      <c r="Z156" s="215"/>
      <c r="AA156" s="215"/>
      <c r="AB156" s="215"/>
      <c r="AC156" s="215"/>
      <c r="AD156" s="215"/>
      <c r="AE156" s="215"/>
      <c r="AF156" s="215"/>
      <c r="AG156" s="215" t="s">
        <v>170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x14ac:dyDescent="0.25">
      <c r="A157" s="228" t="s">
        <v>162</v>
      </c>
      <c r="B157" s="229" t="s">
        <v>105</v>
      </c>
      <c r="C157" s="252" t="s">
        <v>106</v>
      </c>
      <c r="D157" s="230"/>
      <c r="E157" s="231"/>
      <c r="F157" s="232"/>
      <c r="G157" s="232">
        <f>SUMIF(AG158:AG160,"&lt;&gt;NOR",G158:G160)</f>
        <v>0</v>
      </c>
      <c r="H157" s="232"/>
      <c r="I157" s="232">
        <f>SUM(I158:I160)</f>
        <v>0</v>
      </c>
      <c r="J157" s="232"/>
      <c r="K157" s="232">
        <f>SUM(K158:K160)</f>
        <v>0</v>
      </c>
      <c r="L157" s="232"/>
      <c r="M157" s="232">
        <f>SUM(M158:M160)</f>
        <v>0</v>
      </c>
      <c r="N157" s="232"/>
      <c r="O157" s="232">
        <f>SUM(O158:O160)</f>
        <v>0</v>
      </c>
      <c r="P157" s="232"/>
      <c r="Q157" s="232">
        <f>SUM(Q158:Q160)</f>
        <v>0</v>
      </c>
      <c r="R157" s="232"/>
      <c r="S157" s="232"/>
      <c r="T157" s="233"/>
      <c r="U157" s="227"/>
      <c r="V157" s="227">
        <f>SUM(V158:V160)</f>
        <v>0.25</v>
      </c>
      <c r="W157" s="227"/>
      <c r="X157" s="227"/>
      <c r="AG157" t="s">
        <v>163</v>
      </c>
    </row>
    <row r="158" spans="1:60" outlineLevel="1" x14ac:dyDescent="0.25">
      <c r="A158" s="244">
        <v>90</v>
      </c>
      <c r="B158" s="245" t="s">
        <v>356</v>
      </c>
      <c r="C158" s="257" t="s">
        <v>357</v>
      </c>
      <c r="D158" s="246" t="s">
        <v>220</v>
      </c>
      <c r="E158" s="247">
        <v>1</v>
      </c>
      <c r="F158" s="248"/>
      <c r="G158" s="249">
        <f>ROUND(E158*F158,2)</f>
        <v>0</v>
      </c>
      <c r="H158" s="248"/>
      <c r="I158" s="249">
        <f>ROUND(E158*H158,2)</f>
        <v>0</v>
      </c>
      <c r="J158" s="248"/>
      <c r="K158" s="249">
        <f>ROUND(E158*J158,2)</f>
        <v>0</v>
      </c>
      <c r="L158" s="249">
        <v>15</v>
      </c>
      <c r="M158" s="249">
        <f>G158*(1+L158/100)</f>
        <v>0</v>
      </c>
      <c r="N158" s="249">
        <v>8.9999999999999998E-4</v>
      </c>
      <c r="O158" s="249">
        <f>ROUND(E158*N158,2)</f>
        <v>0</v>
      </c>
      <c r="P158" s="249">
        <v>0</v>
      </c>
      <c r="Q158" s="249">
        <f>ROUND(E158*P158,2)</f>
        <v>0</v>
      </c>
      <c r="R158" s="249"/>
      <c r="S158" s="249" t="s">
        <v>167</v>
      </c>
      <c r="T158" s="250" t="s">
        <v>168</v>
      </c>
      <c r="U158" s="224">
        <v>0.247</v>
      </c>
      <c r="V158" s="224">
        <f>ROUND(E158*U158,2)</f>
        <v>0.25</v>
      </c>
      <c r="W158" s="224"/>
      <c r="X158" s="224" t="s">
        <v>169</v>
      </c>
      <c r="Y158" s="215"/>
      <c r="Z158" s="215"/>
      <c r="AA158" s="215"/>
      <c r="AB158" s="215"/>
      <c r="AC158" s="215"/>
      <c r="AD158" s="215"/>
      <c r="AE158" s="215"/>
      <c r="AF158" s="215"/>
      <c r="AG158" s="215" t="s">
        <v>170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 x14ac:dyDescent="0.25">
      <c r="A159" s="244">
        <v>91</v>
      </c>
      <c r="B159" s="245" t="s">
        <v>358</v>
      </c>
      <c r="C159" s="257" t="s">
        <v>359</v>
      </c>
      <c r="D159" s="246" t="s">
        <v>220</v>
      </c>
      <c r="E159" s="247">
        <v>1</v>
      </c>
      <c r="F159" s="248"/>
      <c r="G159" s="249">
        <f>ROUND(E159*F159,2)</f>
        <v>0</v>
      </c>
      <c r="H159" s="248"/>
      <c r="I159" s="249">
        <f>ROUND(E159*H159,2)</f>
        <v>0</v>
      </c>
      <c r="J159" s="248"/>
      <c r="K159" s="249">
        <f>ROUND(E159*J159,2)</f>
        <v>0</v>
      </c>
      <c r="L159" s="249">
        <v>15</v>
      </c>
      <c r="M159" s="249">
        <f>G159*(1+L159/100)</f>
        <v>0</v>
      </c>
      <c r="N159" s="249">
        <v>0</v>
      </c>
      <c r="O159" s="249">
        <f>ROUND(E159*N159,2)</f>
        <v>0</v>
      </c>
      <c r="P159" s="249">
        <v>0</v>
      </c>
      <c r="Q159" s="249">
        <f>ROUND(E159*P159,2)</f>
        <v>0</v>
      </c>
      <c r="R159" s="249"/>
      <c r="S159" s="249" t="s">
        <v>167</v>
      </c>
      <c r="T159" s="250" t="s">
        <v>168</v>
      </c>
      <c r="U159" s="224">
        <v>0</v>
      </c>
      <c r="V159" s="224">
        <f>ROUND(E159*U159,2)</f>
        <v>0</v>
      </c>
      <c r="W159" s="224"/>
      <c r="X159" s="224" t="s">
        <v>169</v>
      </c>
      <c r="Y159" s="215"/>
      <c r="Z159" s="215"/>
      <c r="AA159" s="215"/>
      <c r="AB159" s="215"/>
      <c r="AC159" s="215"/>
      <c r="AD159" s="215"/>
      <c r="AE159" s="215"/>
      <c r="AF159" s="215"/>
      <c r="AG159" s="215" t="s">
        <v>170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 x14ac:dyDescent="0.25">
      <c r="A160" s="244">
        <v>92</v>
      </c>
      <c r="B160" s="245" t="s">
        <v>360</v>
      </c>
      <c r="C160" s="257" t="s">
        <v>361</v>
      </c>
      <c r="D160" s="246" t="s">
        <v>0</v>
      </c>
      <c r="E160" s="247">
        <v>11.72</v>
      </c>
      <c r="F160" s="248"/>
      <c r="G160" s="249">
        <f>ROUND(E160*F160,2)</f>
        <v>0</v>
      </c>
      <c r="H160" s="248"/>
      <c r="I160" s="249">
        <f>ROUND(E160*H160,2)</f>
        <v>0</v>
      </c>
      <c r="J160" s="248"/>
      <c r="K160" s="249">
        <f>ROUND(E160*J160,2)</f>
        <v>0</v>
      </c>
      <c r="L160" s="249">
        <v>15</v>
      </c>
      <c r="M160" s="249">
        <f>G160*(1+L160/100)</f>
        <v>0</v>
      </c>
      <c r="N160" s="249">
        <v>0</v>
      </c>
      <c r="O160" s="249">
        <f>ROUND(E160*N160,2)</f>
        <v>0</v>
      </c>
      <c r="P160" s="249">
        <v>0</v>
      </c>
      <c r="Q160" s="249">
        <f>ROUND(E160*P160,2)</f>
        <v>0</v>
      </c>
      <c r="R160" s="249"/>
      <c r="S160" s="249" t="s">
        <v>167</v>
      </c>
      <c r="T160" s="250" t="s">
        <v>168</v>
      </c>
      <c r="U160" s="224">
        <v>0</v>
      </c>
      <c r="V160" s="224">
        <f>ROUND(E160*U160,2)</f>
        <v>0</v>
      </c>
      <c r="W160" s="224"/>
      <c r="X160" s="224" t="s">
        <v>169</v>
      </c>
      <c r="Y160" s="215"/>
      <c r="Z160" s="215"/>
      <c r="AA160" s="215"/>
      <c r="AB160" s="215"/>
      <c r="AC160" s="215"/>
      <c r="AD160" s="215"/>
      <c r="AE160" s="215"/>
      <c r="AF160" s="215"/>
      <c r="AG160" s="215" t="s">
        <v>238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x14ac:dyDescent="0.25">
      <c r="A161" s="228" t="s">
        <v>162</v>
      </c>
      <c r="B161" s="229" t="s">
        <v>107</v>
      </c>
      <c r="C161" s="252" t="s">
        <v>108</v>
      </c>
      <c r="D161" s="230"/>
      <c r="E161" s="231"/>
      <c r="F161" s="232"/>
      <c r="G161" s="232">
        <f>SUMIF(AG162:AG166,"&lt;&gt;NOR",G162:G166)</f>
        <v>0</v>
      </c>
      <c r="H161" s="232"/>
      <c r="I161" s="232">
        <f>SUM(I162:I166)</f>
        <v>0</v>
      </c>
      <c r="J161" s="232"/>
      <c r="K161" s="232">
        <f>SUM(K162:K166)</f>
        <v>0</v>
      </c>
      <c r="L161" s="232"/>
      <c r="M161" s="232">
        <f>SUM(M162:M166)</f>
        <v>0</v>
      </c>
      <c r="N161" s="232"/>
      <c r="O161" s="232">
        <f>SUM(O162:O166)</f>
        <v>0</v>
      </c>
      <c r="P161" s="232"/>
      <c r="Q161" s="232">
        <f>SUM(Q162:Q166)</f>
        <v>0</v>
      </c>
      <c r="R161" s="232"/>
      <c r="S161" s="232"/>
      <c r="T161" s="233"/>
      <c r="U161" s="227"/>
      <c r="V161" s="227">
        <f>SUM(V162:V166)</f>
        <v>0.95000000000000007</v>
      </c>
      <c r="W161" s="227"/>
      <c r="X161" s="227"/>
      <c r="AG161" t="s">
        <v>163</v>
      </c>
    </row>
    <row r="162" spans="1:60" outlineLevel="1" x14ac:dyDescent="0.25">
      <c r="A162" s="244">
        <v>93</v>
      </c>
      <c r="B162" s="245" t="s">
        <v>362</v>
      </c>
      <c r="C162" s="257" t="s">
        <v>683</v>
      </c>
      <c r="D162" s="246" t="s">
        <v>220</v>
      </c>
      <c r="E162" s="247">
        <v>1</v>
      </c>
      <c r="F162" s="248"/>
      <c r="G162" s="249">
        <f>ROUND(E162*F162,2)</f>
        <v>0</v>
      </c>
      <c r="H162" s="248"/>
      <c r="I162" s="249">
        <f>ROUND(E162*H162,2)</f>
        <v>0</v>
      </c>
      <c r="J162" s="248"/>
      <c r="K162" s="249">
        <f>ROUND(E162*J162,2)</f>
        <v>0</v>
      </c>
      <c r="L162" s="249">
        <v>15</v>
      </c>
      <c r="M162" s="249">
        <f>G162*(1+L162/100)</f>
        <v>0</v>
      </c>
      <c r="N162" s="249">
        <v>2.0000000000000002E-5</v>
      </c>
      <c r="O162" s="249">
        <f>ROUND(E162*N162,2)</f>
        <v>0</v>
      </c>
      <c r="P162" s="249">
        <v>0</v>
      </c>
      <c r="Q162" s="249">
        <f>ROUND(E162*P162,2)</f>
        <v>0</v>
      </c>
      <c r="R162" s="249"/>
      <c r="S162" s="249" t="s">
        <v>167</v>
      </c>
      <c r="T162" s="250" t="s">
        <v>168</v>
      </c>
      <c r="U162" s="224">
        <v>0.86799999999999999</v>
      </c>
      <c r="V162" s="224">
        <f>ROUND(E162*U162,2)</f>
        <v>0.87</v>
      </c>
      <c r="W162" s="224"/>
      <c r="X162" s="224" t="s">
        <v>169</v>
      </c>
      <c r="Y162" s="215"/>
      <c r="Z162" s="215"/>
      <c r="AA162" s="215"/>
      <c r="AB162" s="215"/>
      <c r="AC162" s="215"/>
      <c r="AD162" s="215"/>
      <c r="AE162" s="215"/>
      <c r="AF162" s="215"/>
      <c r="AG162" s="215" t="s">
        <v>170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1" x14ac:dyDescent="0.25">
      <c r="A163" s="244">
        <v>94</v>
      </c>
      <c r="B163" s="245" t="s">
        <v>364</v>
      </c>
      <c r="C163" s="257" t="s">
        <v>365</v>
      </c>
      <c r="D163" s="246" t="s">
        <v>292</v>
      </c>
      <c r="E163" s="247">
        <v>1</v>
      </c>
      <c r="F163" s="248"/>
      <c r="G163" s="249">
        <f>ROUND(E163*F163,2)</f>
        <v>0</v>
      </c>
      <c r="H163" s="248"/>
      <c r="I163" s="249">
        <f>ROUND(E163*H163,2)</f>
        <v>0</v>
      </c>
      <c r="J163" s="248"/>
      <c r="K163" s="249">
        <f>ROUND(E163*J163,2)</f>
        <v>0</v>
      </c>
      <c r="L163" s="249">
        <v>15</v>
      </c>
      <c r="M163" s="249">
        <f>G163*(1+L163/100)</f>
        <v>0</v>
      </c>
      <c r="N163" s="249">
        <v>0</v>
      </c>
      <c r="O163" s="249">
        <f>ROUND(E163*N163,2)</f>
        <v>0</v>
      </c>
      <c r="P163" s="249">
        <v>0</v>
      </c>
      <c r="Q163" s="249">
        <f>ROUND(E163*P163,2)</f>
        <v>0</v>
      </c>
      <c r="R163" s="249"/>
      <c r="S163" s="249" t="s">
        <v>167</v>
      </c>
      <c r="T163" s="250" t="s">
        <v>168</v>
      </c>
      <c r="U163" s="224">
        <v>3.1E-2</v>
      </c>
      <c r="V163" s="224">
        <f>ROUND(E163*U163,2)</f>
        <v>0.03</v>
      </c>
      <c r="W163" s="224"/>
      <c r="X163" s="224" t="s">
        <v>169</v>
      </c>
      <c r="Y163" s="215"/>
      <c r="Z163" s="215"/>
      <c r="AA163" s="215"/>
      <c r="AB163" s="215"/>
      <c r="AC163" s="215"/>
      <c r="AD163" s="215"/>
      <c r="AE163" s="215"/>
      <c r="AF163" s="215"/>
      <c r="AG163" s="215" t="s">
        <v>170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5">
      <c r="A164" s="244">
        <v>95</v>
      </c>
      <c r="B164" s="245" t="s">
        <v>366</v>
      </c>
      <c r="C164" s="257" t="s">
        <v>367</v>
      </c>
      <c r="D164" s="246" t="s">
        <v>292</v>
      </c>
      <c r="E164" s="247">
        <v>1</v>
      </c>
      <c r="F164" s="248"/>
      <c r="G164" s="249">
        <f>ROUND(E164*F164,2)</f>
        <v>0</v>
      </c>
      <c r="H164" s="248"/>
      <c r="I164" s="249">
        <f>ROUND(E164*H164,2)</f>
        <v>0</v>
      </c>
      <c r="J164" s="248"/>
      <c r="K164" s="249">
        <f>ROUND(E164*J164,2)</f>
        <v>0</v>
      </c>
      <c r="L164" s="249">
        <v>15</v>
      </c>
      <c r="M164" s="249">
        <f>G164*(1+L164/100)</f>
        <v>0</v>
      </c>
      <c r="N164" s="249">
        <v>0</v>
      </c>
      <c r="O164" s="249">
        <f>ROUND(E164*N164,2)</f>
        <v>0</v>
      </c>
      <c r="P164" s="249">
        <v>0</v>
      </c>
      <c r="Q164" s="249">
        <f>ROUND(E164*P164,2)</f>
        <v>0</v>
      </c>
      <c r="R164" s="249"/>
      <c r="S164" s="249" t="s">
        <v>167</v>
      </c>
      <c r="T164" s="250" t="s">
        <v>168</v>
      </c>
      <c r="U164" s="224">
        <v>5.1999999999999998E-2</v>
      </c>
      <c r="V164" s="224">
        <f>ROUND(E164*U164,2)</f>
        <v>0.05</v>
      </c>
      <c r="W164" s="224"/>
      <c r="X164" s="224" t="s">
        <v>169</v>
      </c>
      <c r="Y164" s="215"/>
      <c r="Z164" s="215"/>
      <c r="AA164" s="215"/>
      <c r="AB164" s="215"/>
      <c r="AC164" s="215"/>
      <c r="AD164" s="215"/>
      <c r="AE164" s="215"/>
      <c r="AF164" s="215"/>
      <c r="AG164" s="215" t="s">
        <v>170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5">
      <c r="A165" s="244">
        <v>96</v>
      </c>
      <c r="B165" s="245" t="s">
        <v>684</v>
      </c>
      <c r="C165" s="257" t="s">
        <v>685</v>
      </c>
      <c r="D165" s="246" t="s">
        <v>220</v>
      </c>
      <c r="E165" s="247">
        <v>1</v>
      </c>
      <c r="F165" s="248"/>
      <c r="G165" s="249">
        <f>ROUND(E165*F165,2)</f>
        <v>0</v>
      </c>
      <c r="H165" s="248"/>
      <c r="I165" s="249">
        <f>ROUND(E165*H165,2)</f>
        <v>0</v>
      </c>
      <c r="J165" s="248"/>
      <c r="K165" s="249">
        <f>ROUND(E165*J165,2)</f>
        <v>0</v>
      </c>
      <c r="L165" s="249">
        <v>15</v>
      </c>
      <c r="M165" s="249">
        <f>G165*(1+L165/100)</f>
        <v>0</v>
      </c>
      <c r="N165" s="249">
        <v>0</v>
      </c>
      <c r="O165" s="249">
        <f>ROUND(E165*N165,2)</f>
        <v>0</v>
      </c>
      <c r="P165" s="249">
        <v>0</v>
      </c>
      <c r="Q165" s="249">
        <f>ROUND(E165*P165,2)</f>
        <v>0</v>
      </c>
      <c r="R165" s="249"/>
      <c r="S165" s="249" t="s">
        <v>167</v>
      </c>
      <c r="T165" s="250" t="s">
        <v>168</v>
      </c>
      <c r="U165" s="224">
        <v>0</v>
      </c>
      <c r="V165" s="224">
        <f>ROUND(E165*U165,2)</f>
        <v>0</v>
      </c>
      <c r="W165" s="224"/>
      <c r="X165" s="224" t="s">
        <v>278</v>
      </c>
      <c r="Y165" s="215"/>
      <c r="Z165" s="215"/>
      <c r="AA165" s="215"/>
      <c r="AB165" s="215"/>
      <c r="AC165" s="215"/>
      <c r="AD165" s="215"/>
      <c r="AE165" s="215"/>
      <c r="AF165" s="215"/>
      <c r="AG165" s="215" t="s">
        <v>279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 x14ac:dyDescent="0.25">
      <c r="A166" s="244">
        <v>97</v>
      </c>
      <c r="B166" s="245" t="s">
        <v>686</v>
      </c>
      <c r="C166" s="257" t="s">
        <v>687</v>
      </c>
      <c r="D166" s="246" t="s">
        <v>0</v>
      </c>
      <c r="E166" s="247">
        <v>33.274999999999999</v>
      </c>
      <c r="F166" s="248"/>
      <c r="G166" s="249">
        <f>ROUND(E166*F166,2)</f>
        <v>0</v>
      </c>
      <c r="H166" s="248"/>
      <c r="I166" s="249">
        <f>ROUND(E166*H166,2)</f>
        <v>0</v>
      </c>
      <c r="J166" s="248"/>
      <c r="K166" s="249">
        <f>ROUND(E166*J166,2)</f>
        <v>0</v>
      </c>
      <c r="L166" s="249">
        <v>15</v>
      </c>
      <c r="M166" s="249">
        <f>G166*(1+L166/100)</f>
        <v>0</v>
      </c>
      <c r="N166" s="249">
        <v>0</v>
      </c>
      <c r="O166" s="249">
        <f>ROUND(E166*N166,2)</f>
        <v>0</v>
      </c>
      <c r="P166" s="249">
        <v>0</v>
      </c>
      <c r="Q166" s="249">
        <f>ROUND(E166*P166,2)</f>
        <v>0</v>
      </c>
      <c r="R166" s="249"/>
      <c r="S166" s="249" t="s">
        <v>167</v>
      </c>
      <c r="T166" s="250" t="s">
        <v>168</v>
      </c>
      <c r="U166" s="224">
        <v>0</v>
      </c>
      <c r="V166" s="224">
        <f>ROUND(E166*U166,2)</f>
        <v>0</v>
      </c>
      <c r="W166" s="224"/>
      <c r="X166" s="224" t="s">
        <v>169</v>
      </c>
      <c r="Y166" s="215"/>
      <c r="Z166" s="215"/>
      <c r="AA166" s="215"/>
      <c r="AB166" s="215"/>
      <c r="AC166" s="215"/>
      <c r="AD166" s="215"/>
      <c r="AE166" s="215"/>
      <c r="AF166" s="215"/>
      <c r="AG166" s="215" t="s">
        <v>238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x14ac:dyDescent="0.25">
      <c r="A167" s="228" t="s">
        <v>162</v>
      </c>
      <c r="B167" s="229" t="s">
        <v>109</v>
      </c>
      <c r="C167" s="252" t="s">
        <v>110</v>
      </c>
      <c r="D167" s="230"/>
      <c r="E167" s="231"/>
      <c r="F167" s="232"/>
      <c r="G167" s="232">
        <f>SUMIF(AG168:AG181,"&lt;&gt;NOR",G168:G181)</f>
        <v>0</v>
      </c>
      <c r="H167" s="232"/>
      <c r="I167" s="232">
        <f>SUM(I168:I181)</f>
        <v>0</v>
      </c>
      <c r="J167" s="232"/>
      <c r="K167" s="232">
        <f>SUM(K168:K181)</f>
        <v>0</v>
      </c>
      <c r="L167" s="232"/>
      <c r="M167" s="232">
        <f>SUM(M168:M181)</f>
        <v>0</v>
      </c>
      <c r="N167" s="232"/>
      <c r="O167" s="232">
        <f>SUM(O168:O181)</f>
        <v>0.09</v>
      </c>
      <c r="P167" s="232"/>
      <c r="Q167" s="232">
        <f>SUM(Q168:Q181)</f>
        <v>0.18000000000000002</v>
      </c>
      <c r="R167" s="232"/>
      <c r="S167" s="232"/>
      <c r="T167" s="233"/>
      <c r="U167" s="227"/>
      <c r="V167" s="227">
        <f>SUM(V168:V181)</f>
        <v>21.429999999999996</v>
      </c>
      <c r="W167" s="227"/>
      <c r="X167" s="227"/>
      <c r="AG167" t="s">
        <v>163</v>
      </c>
    </row>
    <row r="168" spans="1:60" outlineLevel="1" x14ac:dyDescent="0.25">
      <c r="A168" s="244">
        <v>98</v>
      </c>
      <c r="B168" s="245" t="s">
        <v>370</v>
      </c>
      <c r="C168" s="257" t="s">
        <v>371</v>
      </c>
      <c r="D168" s="246" t="s">
        <v>220</v>
      </c>
      <c r="E168" s="247">
        <v>6</v>
      </c>
      <c r="F168" s="248"/>
      <c r="G168" s="249">
        <f>ROUND(E168*F168,2)</f>
        <v>0</v>
      </c>
      <c r="H168" s="248"/>
      <c r="I168" s="249">
        <f>ROUND(E168*H168,2)</f>
        <v>0</v>
      </c>
      <c r="J168" s="248"/>
      <c r="K168" s="249">
        <f>ROUND(E168*J168,2)</f>
        <v>0</v>
      </c>
      <c r="L168" s="249">
        <v>15</v>
      </c>
      <c r="M168" s="249">
        <f>G168*(1+L168/100)</f>
        <v>0</v>
      </c>
      <c r="N168" s="249">
        <v>0</v>
      </c>
      <c r="O168" s="249">
        <f>ROUND(E168*N168,2)</f>
        <v>0</v>
      </c>
      <c r="P168" s="249">
        <v>0</v>
      </c>
      <c r="Q168" s="249">
        <f>ROUND(E168*P168,2)</f>
        <v>0</v>
      </c>
      <c r="R168" s="249"/>
      <c r="S168" s="249" t="s">
        <v>167</v>
      </c>
      <c r="T168" s="250" t="s">
        <v>168</v>
      </c>
      <c r="U168" s="224">
        <v>1.45</v>
      </c>
      <c r="V168" s="224">
        <f>ROUND(E168*U168,2)</f>
        <v>8.6999999999999993</v>
      </c>
      <c r="W168" s="224"/>
      <c r="X168" s="224" t="s">
        <v>169</v>
      </c>
      <c r="Y168" s="215"/>
      <c r="Z168" s="215"/>
      <c r="AA168" s="215"/>
      <c r="AB168" s="215"/>
      <c r="AC168" s="215"/>
      <c r="AD168" s="215"/>
      <c r="AE168" s="215"/>
      <c r="AF168" s="215"/>
      <c r="AG168" s="215" t="s">
        <v>170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5">
      <c r="A169" s="244">
        <v>99</v>
      </c>
      <c r="B169" s="245" t="s">
        <v>375</v>
      </c>
      <c r="C169" s="257" t="s">
        <v>376</v>
      </c>
      <c r="D169" s="246" t="s">
        <v>220</v>
      </c>
      <c r="E169" s="247">
        <v>7</v>
      </c>
      <c r="F169" s="248"/>
      <c r="G169" s="249">
        <f>ROUND(E169*F169,2)</f>
        <v>0</v>
      </c>
      <c r="H169" s="248"/>
      <c r="I169" s="249">
        <f>ROUND(E169*H169,2)</f>
        <v>0</v>
      </c>
      <c r="J169" s="248"/>
      <c r="K169" s="249">
        <f>ROUND(E169*J169,2)</f>
        <v>0</v>
      </c>
      <c r="L169" s="249">
        <v>15</v>
      </c>
      <c r="M169" s="249">
        <f>G169*(1+L169/100)</f>
        <v>0</v>
      </c>
      <c r="N169" s="249">
        <v>0</v>
      </c>
      <c r="O169" s="249">
        <f>ROUND(E169*N169,2)</f>
        <v>0</v>
      </c>
      <c r="P169" s="249">
        <v>1.8E-3</v>
      </c>
      <c r="Q169" s="249">
        <f>ROUND(E169*P169,2)</f>
        <v>0.01</v>
      </c>
      <c r="R169" s="249"/>
      <c r="S169" s="249" t="s">
        <v>167</v>
      </c>
      <c r="T169" s="250" t="s">
        <v>168</v>
      </c>
      <c r="U169" s="224">
        <v>0.11</v>
      </c>
      <c r="V169" s="224">
        <f>ROUND(E169*U169,2)</f>
        <v>0.77</v>
      </c>
      <c r="W169" s="224"/>
      <c r="X169" s="224" t="s">
        <v>169</v>
      </c>
      <c r="Y169" s="215"/>
      <c r="Z169" s="215"/>
      <c r="AA169" s="215"/>
      <c r="AB169" s="215"/>
      <c r="AC169" s="215"/>
      <c r="AD169" s="215"/>
      <c r="AE169" s="215"/>
      <c r="AF169" s="215"/>
      <c r="AG169" s="215" t="s">
        <v>238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5">
      <c r="A170" s="244">
        <v>100</v>
      </c>
      <c r="B170" s="245" t="s">
        <v>377</v>
      </c>
      <c r="C170" s="257" t="s">
        <v>378</v>
      </c>
      <c r="D170" s="246" t="s">
        <v>220</v>
      </c>
      <c r="E170" s="247">
        <v>1</v>
      </c>
      <c r="F170" s="248"/>
      <c r="G170" s="249">
        <f>ROUND(E170*F170,2)</f>
        <v>0</v>
      </c>
      <c r="H170" s="248"/>
      <c r="I170" s="249">
        <f>ROUND(E170*H170,2)</f>
        <v>0</v>
      </c>
      <c r="J170" s="248"/>
      <c r="K170" s="249">
        <f>ROUND(E170*J170,2)</f>
        <v>0</v>
      </c>
      <c r="L170" s="249">
        <v>15</v>
      </c>
      <c r="M170" s="249">
        <f>G170*(1+L170/100)</f>
        <v>0</v>
      </c>
      <c r="N170" s="249">
        <v>1.0000000000000001E-5</v>
      </c>
      <c r="O170" s="249">
        <f>ROUND(E170*N170,2)</f>
        <v>0</v>
      </c>
      <c r="P170" s="249">
        <v>0</v>
      </c>
      <c r="Q170" s="249">
        <f>ROUND(E170*P170,2)</f>
        <v>0</v>
      </c>
      <c r="R170" s="249"/>
      <c r="S170" s="249" t="s">
        <v>167</v>
      </c>
      <c r="T170" s="250" t="s">
        <v>168</v>
      </c>
      <c r="U170" s="224">
        <v>0.28000000000000003</v>
      </c>
      <c r="V170" s="224">
        <f>ROUND(E170*U170,2)</f>
        <v>0.28000000000000003</v>
      </c>
      <c r="W170" s="224"/>
      <c r="X170" s="224" t="s">
        <v>169</v>
      </c>
      <c r="Y170" s="215"/>
      <c r="Z170" s="215"/>
      <c r="AA170" s="215"/>
      <c r="AB170" s="215"/>
      <c r="AC170" s="215"/>
      <c r="AD170" s="215"/>
      <c r="AE170" s="215"/>
      <c r="AF170" s="215"/>
      <c r="AG170" s="215" t="s">
        <v>238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5">
      <c r="A171" s="244">
        <v>101</v>
      </c>
      <c r="B171" s="245" t="s">
        <v>688</v>
      </c>
      <c r="C171" s="257" t="s">
        <v>689</v>
      </c>
      <c r="D171" s="246" t="s">
        <v>220</v>
      </c>
      <c r="E171" s="247">
        <v>1</v>
      </c>
      <c r="F171" s="248"/>
      <c r="G171" s="249">
        <f>ROUND(E171*F171,2)</f>
        <v>0</v>
      </c>
      <c r="H171" s="248"/>
      <c r="I171" s="249">
        <f>ROUND(E171*H171,2)</f>
        <v>0</v>
      </c>
      <c r="J171" s="248"/>
      <c r="K171" s="249">
        <f>ROUND(E171*J171,2)</f>
        <v>0</v>
      </c>
      <c r="L171" s="249">
        <v>15</v>
      </c>
      <c r="M171" s="249">
        <f>G171*(1+L171/100)</f>
        <v>0</v>
      </c>
      <c r="N171" s="249">
        <v>0</v>
      </c>
      <c r="O171" s="249">
        <f>ROUND(E171*N171,2)</f>
        <v>0</v>
      </c>
      <c r="P171" s="249">
        <v>0</v>
      </c>
      <c r="Q171" s="249">
        <f>ROUND(E171*P171,2)</f>
        <v>0</v>
      </c>
      <c r="R171" s="249"/>
      <c r="S171" s="249" t="s">
        <v>167</v>
      </c>
      <c r="T171" s="250" t="s">
        <v>168</v>
      </c>
      <c r="U171" s="224">
        <v>10.728</v>
      </c>
      <c r="V171" s="224">
        <f>ROUND(E171*U171,2)</f>
        <v>10.73</v>
      </c>
      <c r="W171" s="224"/>
      <c r="X171" s="224" t="s">
        <v>169</v>
      </c>
      <c r="Y171" s="215"/>
      <c r="Z171" s="215"/>
      <c r="AA171" s="215"/>
      <c r="AB171" s="215"/>
      <c r="AC171" s="215"/>
      <c r="AD171" s="215"/>
      <c r="AE171" s="215"/>
      <c r="AF171" s="215"/>
      <c r="AG171" s="215" t="s">
        <v>170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 x14ac:dyDescent="0.25">
      <c r="A172" s="244">
        <v>102</v>
      </c>
      <c r="B172" s="245" t="s">
        <v>65</v>
      </c>
      <c r="C172" s="257" t="s">
        <v>379</v>
      </c>
      <c r="D172" s="246" t="s">
        <v>220</v>
      </c>
      <c r="E172" s="247">
        <v>1</v>
      </c>
      <c r="F172" s="248"/>
      <c r="G172" s="249">
        <f>ROUND(E172*F172,2)</f>
        <v>0</v>
      </c>
      <c r="H172" s="248"/>
      <c r="I172" s="249">
        <f>ROUND(E172*H172,2)</f>
        <v>0</v>
      </c>
      <c r="J172" s="248"/>
      <c r="K172" s="249">
        <f>ROUND(E172*J172,2)</f>
        <v>0</v>
      </c>
      <c r="L172" s="249">
        <v>15</v>
      </c>
      <c r="M172" s="249">
        <f>G172*(1+L172/100)</f>
        <v>0</v>
      </c>
      <c r="N172" s="249">
        <v>0</v>
      </c>
      <c r="O172" s="249">
        <f>ROUND(E172*N172,2)</f>
        <v>0</v>
      </c>
      <c r="P172" s="249">
        <v>0</v>
      </c>
      <c r="Q172" s="249">
        <f>ROUND(E172*P172,2)</f>
        <v>0</v>
      </c>
      <c r="R172" s="249"/>
      <c r="S172" s="249" t="s">
        <v>167</v>
      </c>
      <c r="T172" s="250" t="s">
        <v>168</v>
      </c>
      <c r="U172" s="224">
        <v>0</v>
      </c>
      <c r="V172" s="224">
        <f>ROUND(E172*U172,2)</f>
        <v>0</v>
      </c>
      <c r="W172" s="224"/>
      <c r="X172" s="224" t="s">
        <v>169</v>
      </c>
      <c r="Y172" s="215"/>
      <c r="Z172" s="215"/>
      <c r="AA172" s="215"/>
      <c r="AB172" s="215"/>
      <c r="AC172" s="215"/>
      <c r="AD172" s="215"/>
      <c r="AE172" s="215"/>
      <c r="AF172" s="215"/>
      <c r="AG172" s="215" t="s">
        <v>170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5">
      <c r="A173" s="244">
        <v>103</v>
      </c>
      <c r="B173" s="245" t="s">
        <v>380</v>
      </c>
      <c r="C173" s="257" t="s">
        <v>381</v>
      </c>
      <c r="D173" s="246" t="s">
        <v>292</v>
      </c>
      <c r="E173" s="247">
        <v>1</v>
      </c>
      <c r="F173" s="248"/>
      <c r="G173" s="249">
        <f>ROUND(E173*F173,2)</f>
        <v>0</v>
      </c>
      <c r="H173" s="248"/>
      <c r="I173" s="249">
        <f>ROUND(E173*H173,2)</f>
        <v>0</v>
      </c>
      <c r="J173" s="248"/>
      <c r="K173" s="249">
        <f>ROUND(E173*J173,2)</f>
        <v>0</v>
      </c>
      <c r="L173" s="249">
        <v>15</v>
      </c>
      <c r="M173" s="249">
        <f>G173*(1+L173/100)</f>
        <v>0</v>
      </c>
      <c r="N173" s="249">
        <v>0</v>
      </c>
      <c r="O173" s="249">
        <f>ROUND(E173*N173,2)</f>
        <v>0</v>
      </c>
      <c r="P173" s="249">
        <v>0</v>
      </c>
      <c r="Q173" s="249">
        <f>ROUND(E173*P173,2)</f>
        <v>0</v>
      </c>
      <c r="R173" s="249"/>
      <c r="S173" s="249" t="s">
        <v>167</v>
      </c>
      <c r="T173" s="250" t="s">
        <v>168</v>
      </c>
      <c r="U173" s="224">
        <v>0</v>
      </c>
      <c r="V173" s="224">
        <f>ROUND(E173*U173,2)</f>
        <v>0</v>
      </c>
      <c r="W173" s="224"/>
      <c r="X173" s="224" t="s">
        <v>169</v>
      </c>
      <c r="Y173" s="215"/>
      <c r="Z173" s="215"/>
      <c r="AA173" s="215"/>
      <c r="AB173" s="215"/>
      <c r="AC173" s="215"/>
      <c r="AD173" s="215"/>
      <c r="AE173" s="215"/>
      <c r="AF173" s="215"/>
      <c r="AG173" s="215" t="s">
        <v>170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 x14ac:dyDescent="0.25">
      <c r="A174" s="244">
        <v>104</v>
      </c>
      <c r="B174" s="245" t="s">
        <v>690</v>
      </c>
      <c r="C174" s="257" t="s">
        <v>691</v>
      </c>
      <c r="D174" s="246" t="s">
        <v>220</v>
      </c>
      <c r="E174" s="247">
        <v>1</v>
      </c>
      <c r="F174" s="248"/>
      <c r="G174" s="249">
        <f>ROUND(E174*F174,2)</f>
        <v>0</v>
      </c>
      <c r="H174" s="248"/>
      <c r="I174" s="249">
        <f>ROUND(E174*H174,2)</f>
        <v>0</v>
      </c>
      <c r="J174" s="248"/>
      <c r="K174" s="249">
        <f>ROUND(E174*J174,2)</f>
        <v>0</v>
      </c>
      <c r="L174" s="249">
        <v>15</v>
      </c>
      <c r="M174" s="249">
        <f>G174*(1+L174/100)</f>
        <v>0</v>
      </c>
      <c r="N174" s="249">
        <v>0</v>
      </c>
      <c r="O174" s="249">
        <f>ROUND(E174*N174,2)</f>
        <v>0</v>
      </c>
      <c r="P174" s="249">
        <v>0.17399999999999999</v>
      </c>
      <c r="Q174" s="249">
        <f>ROUND(E174*P174,2)</f>
        <v>0.17</v>
      </c>
      <c r="R174" s="249"/>
      <c r="S174" s="249" t="s">
        <v>167</v>
      </c>
      <c r="T174" s="250" t="s">
        <v>168</v>
      </c>
      <c r="U174" s="224">
        <v>0.95</v>
      </c>
      <c r="V174" s="224">
        <f>ROUND(E174*U174,2)</f>
        <v>0.95</v>
      </c>
      <c r="W174" s="224"/>
      <c r="X174" s="224" t="s">
        <v>169</v>
      </c>
      <c r="Y174" s="215"/>
      <c r="Z174" s="215"/>
      <c r="AA174" s="215"/>
      <c r="AB174" s="215"/>
      <c r="AC174" s="215"/>
      <c r="AD174" s="215"/>
      <c r="AE174" s="215"/>
      <c r="AF174" s="215"/>
      <c r="AG174" s="215" t="s">
        <v>170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 x14ac:dyDescent="0.25">
      <c r="A175" s="244">
        <v>105</v>
      </c>
      <c r="B175" s="245" t="s">
        <v>396</v>
      </c>
      <c r="C175" s="257" t="s">
        <v>692</v>
      </c>
      <c r="D175" s="246" t="s">
        <v>292</v>
      </c>
      <c r="E175" s="247">
        <v>1</v>
      </c>
      <c r="F175" s="248"/>
      <c r="G175" s="249">
        <f>ROUND(E175*F175,2)</f>
        <v>0</v>
      </c>
      <c r="H175" s="248"/>
      <c r="I175" s="249">
        <f>ROUND(E175*H175,2)</f>
        <v>0</v>
      </c>
      <c r="J175" s="248"/>
      <c r="K175" s="249">
        <f>ROUND(E175*J175,2)</f>
        <v>0</v>
      </c>
      <c r="L175" s="249">
        <v>15</v>
      </c>
      <c r="M175" s="249">
        <f>G175*(1+L175/100)</f>
        <v>0</v>
      </c>
      <c r="N175" s="249">
        <v>0</v>
      </c>
      <c r="O175" s="249">
        <f>ROUND(E175*N175,2)</f>
        <v>0</v>
      </c>
      <c r="P175" s="249">
        <v>0</v>
      </c>
      <c r="Q175" s="249">
        <f>ROUND(E175*P175,2)</f>
        <v>0</v>
      </c>
      <c r="R175" s="249"/>
      <c r="S175" s="249" t="s">
        <v>167</v>
      </c>
      <c r="T175" s="250" t="s">
        <v>168</v>
      </c>
      <c r="U175" s="224">
        <v>0</v>
      </c>
      <c r="V175" s="224">
        <f>ROUND(E175*U175,2)</f>
        <v>0</v>
      </c>
      <c r="W175" s="224"/>
      <c r="X175" s="224" t="s">
        <v>169</v>
      </c>
      <c r="Y175" s="215"/>
      <c r="Z175" s="215"/>
      <c r="AA175" s="215"/>
      <c r="AB175" s="215"/>
      <c r="AC175" s="215"/>
      <c r="AD175" s="215"/>
      <c r="AE175" s="215"/>
      <c r="AF175" s="215"/>
      <c r="AG175" s="215" t="s">
        <v>170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5">
      <c r="A176" s="244">
        <v>106</v>
      </c>
      <c r="B176" s="245" t="s">
        <v>398</v>
      </c>
      <c r="C176" s="257" t="s">
        <v>399</v>
      </c>
      <c r="D176" s="246" t="s">
        <v>220</v>
      </c>
      <c r="E176" s="247">
        <v>1</v>
      </c>
      <c r="F176" s="248"/>
      <c r="G176" s="249">
        <f>ROUND(E176*F176,2)</f>
        <v>0</v>
      </c>
      <c r="H176" s="248"/>
      <c r="I176" s="249">
        <f>ROUND(E176*H176,2)</f>
        <v>0</v>
      </c>
      <c r="J176" s="248"/>
      <c r="K176" s="249">
        <f>ROUND(E176*J176,2)</f>
        <v>0</v>
      </c>
      <c r="L176" s="249">
        <v>15</v>
      </c>
      <c r="M176" s="249">
        <f>G176*(1+L176/100)</f>
        <v>0</v>
      </c>
      <c r="N176" s="249">
        <v>0</v>
      </c>
      <c r="O176" s="249">
        <f>ROUND(E176*N176,2)</f>
        <v>0</v>
      </c>
      <c r="P176" s="249">
        <v>0</v>
      </c>
      <c r="Q176" s="249">
        <f>ROUND(E176*P176,2)</f>
        <v>0</v>
      </c>
      <c r="R176" s="249"/>
      <c r="S176" s="249" t="s">
        <v>167</v>
      </c>
      <c r="T176" s="250" t="s">
        <v>168</v>
      </c>
      <c r="U176" s="224">
        <v>0</v>
      </c>
      <c r="V176" s="224">
        <f>ROUND(E176*U176,2)</f>
        <v>0</v>
      </c>
      <c r="W176" s="224"/>
      <c r="X176" s="224" t="s">
        <v>169</v>
      </c>
      <c r="Y176" s="215"/>
      <c r="Z176" s="215"/>
      <c r="AA176" s="215"/>
      <c r="AB176" s="215"/>
      <c r="AC176" s="215"/>
      <c r="AD176" s="215"/>
      <c r="AE176" s="215"/>
      <c r="AF176" s="215"/>
      <c r="AG176" s="215" t="s">
        <v>170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5">
      <c r="A177" s="244">
        <v>107</v>
      </c>
      <c r="B177" s="245" t="s">
        <v>400</v>
      </c>
      <c r="C177" s="257" t="s">
        <v>693</v>
      </c>
      <c r="D177" s="246" t="s">
        <v>292</v>
      </c>
      <c r="E177" s="247">
        <v>1</v>
      </c>
      <c r="F177" s="248"/>
      <c r="G177" s="249">
        <f>ROUND(E177*F177,2)</f>
        <v>0</v>
      </c>
      <c r="H177" s="248"/>
      <c r="I177" s="249">
        <f>ROUND(E177*H177,2)</f>
        <v>0</v>
      </c>
      <c r="J177" s="248"/>
      <c r="K177" s="249">
        <f>ROUND(E177*J177,2)</f>
        <v>0</v>
      </c>
      <c r="L177" s="249">
        <v>15</v>
      </c>
      <c r="M177" s="249">
        <f>G177*(1+L177/100)</f>
        <v>0</v>
      </c>
      <c r="N177" s="249">
        <v>0</v>
      </c>
      <c r="O177" s="249">
        <f>ROUND(E177*N177,2)</f>
        <v>0</v>
      </c>
      <c r="P177" s="249">
        <v>0</v>
      </c>
      <c r="Q177" s="249">
        <f>ROUND(E177*P177,2)</f>
        <v>0</v>
      </c>
      <c r="R177" s="249"/>
      <c r="S177" s="249" t="s">
        <v>167</v>
      </c>
      <c r="T177" s="250" t="s">
        <v>168</v>
      </c>
      <c r="U177" s="224">
        <v>0</v>
      </c>
      <c r="V177" s="224">
        <f>ROUND(E177*U177,2)</f>
        <v>0</v>
      </c>
      <c r="W177" s="224"/>
      <c r="X177" s="224" t="s">
        <v>169</v>
      </c>
      <c r="Y177" s="215"/>
      <c r="Z177" s="215"/>
      <c r="AA177" s="215"/>
      <c r="AB177" s="215"/>
      <c r="AC177" s="215"/>
      <c r="AD177" s="215"/>
      <c r="AE177" s="215"/>
      <c r="AF177" s="215"/>
      <c r="AG177" s="215" t="s">
        <v>170</v>
      </c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 x14ac:dyDescent="0.25">
      <c r="A178" s="244">
        <v>108</v>
      </c>
      <c r="B178" s="245" t="s">
        <v>694</v>
      </c>
      <c r="C178" s="257" t="s">
        <v>695</v>
      </c>
      <c r="D178" s="246" t="s">
        <v>220</v>
      </c>
      <c r="E178" s="247">
        <v>1</v>
      </c>
      <c r="F178" s="248"/>
      <c r="G178" s="249">
        <f>ROUND(E178*F178,2)</f>
        <v>0</v>
      </c>
      <c r="H178" s="248"/>
      <c r="I178" s="249">
        <f>ROUND(E178*H178,2)</f>
        <v>0</v>
      </c>
      <c r="J178" s="248"/>
      <c r="K178" s="249">
        <f>ROUND(E178*J178,2)</f>
        <v>0</v>
      </c>
      <c r="L178" s="249">
        <v>15</v>
      </c>
      <c r="M178" s="249">
        <f>G178*(1+L178/100)</f>
        <v>0</v>
      </c>
      <c r="N178" s="249">
        <v>1.2999999999999999E-2</v>
      </c>
      <c r="O178" s="249">
        <f>ROUND(E178*N178,2)</f>
        <v>0.01</v>
      </c>
      <c r="P178" s="249">
        <v>0</v>
      </c>
      <c r="Q178" s="249">
        <f>ROUND(E178*P178,2)</f>
        <v>0</v>
      </c>
      <c r="R178" s="249"/>
      <c r="S178" s="249" t="s">
        <v>167</v>
      </c>
      <c r="T178" s="250" t="s">
        <v>168</v>
      </c>
      <c r="U178" s="224">
        <v>0</v>
      </c>
      <c r="V178" s="224">
        <f>ROUND(E178*U178,2)</f>
        <v>0</v>
      </c>
      <c r="W178" s="224"/>
      <c r="X178" s="224" t="s">
        <v>278</v>
      </c>
      <c r="Y178" s="215"/>
      <c r="Z178" s="215"/>
      <c r="AA178" s="215"/>
      <c r="AB178" s="215"/>
      <c r="AC178" s="215"/>
      <c r="AD178" s="215"/>
      <c r="AE178" s="215"/>
      <c r="AF178" s="215"/>
      <c r="AG178" s="215" t="s">
        <v>404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5">
      <c r="A179" s="244">
        <v>109</v>
      </c>
      <c r="B179" s="245" t="s">
        <v>402</v>
      </c>
      <c r="C179" s="257" t="s">
        <v>403</v>
      </c>
      <c r="D179" s="246" t="s">
        <v>220</v>
      </c>
      <c r="E179" s="247">
        <v>4</v>
      </c>
      <c r="F179" s="248"/>
      <c r="G179" s="249">
        <f>ROUND(E179*F179,2)</f>
        <v>0</v>
      </c>
      <c r="H179" s="248"/>
      <c r="I179" s="249">
        <f>ROUND(E179*H179,2)</f>
        <v>0</v>
      </c>
      <c r="J179" s="248"/>
      <c r="K179" s="249">
        <f>ROUND(E179*J179,2)</f>
        <v>0</v>
      </c>
      <c r="L179" s="249">
        <v>15</v>
      </c>
      <c r="M179" s="249">
        <f>G179*(1+L179/100)</f>
        <v>0</v>
      </c>
      <c r="N179" s="249">
        <v>0.02</v>
      </c>
      <c r="O179" s="249">
        <f>ROUND(E179*N179,2)</f>
        <v>0.08</v>
      </c>
      <c r="P179" s="249">
        <v>0</v>
      </c>
      <c r="Q179" s="249">
        <f>ROUND(E179*P179,2)</f>
        <v>0</v>
      </c>
      <c r="R179" s="249"/>
      <c r="S179" s="249" t="s">
        <v>167</v>
      </c>
      <c r="T179" s="250" t="s">
        <v>168</v>
      </c>
      <c r="U179" s="224">
        <v>0</v>
      </c>
      <c r="V179" s="224">
        <f>ROUND(E179*U179,2)</f>
        <v>0</v>
      </c>
      <c r="W179" s="224"/>
      <c r="X179" s="224" t="s">
        <v>278</v>
      </c>
      <c r="Y179" s="215"/>
      <c r="Z179" s="215"/>
      <c r="AA179" s="215"/>
      <c r="AB179" s="215"/>
      <c r="AC179" s="215"/>
      <c r="AD179" s="215"/>
      <c r="AE179" s="215"/>
      <c r="AF179" s="215"/>
      <c r="AG179" s="215" t="s">
        <v>404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5">
      <c r="A180" s="244">
        <v>110</v>
      </c>
      <c r="B180" s="245" t="s">
        <v>696</v>
      </c>
      <c r="C180" s="257" t="s">
        <v>697</v>
      </c>
      <c r="D180" s="246" t="s">
        <v>220</v>
      </c>
      <c r="E180" s="247">
        <v>1</v>
      </c>
      <c r="F180" s="248"/>
      <c r="G180" s="249">
        <f>ROUND(E180*F180,2)</f>
        <v>0</v>
      </c>
      <c r="H180" s="248"/>
      <c r="I180" s="249">
        <f>ROUND(E180*H180,2)</f>
        <v>0</v>
      </c>
      <c r="J180" s="248"/>
      <c r="K180" s="249">
        <f>ROUND(E180*J180,2)</f>
        <v>0</v>
      </c>
      <c r="L180" s="249">
        <v>15</v>
      </c>
      <c r="M180" s="249">
        <f>G180*(1+L180/100)</f>
        <v>0</v>
      </c>
      <c r="N180" s="249">
        <v>1.2099999999999999E-3</v>
      </c>
      <c r="O180" s="249">
        <f>ROUND(E180*N180,2)</f>
        <v>0</v>
      </c>
      <c r="P180" s="249">
        <v>0</v>
      </c>
      <c r="Q180" s="249">
        <f>ROUND(E180*P180,2)</f>
        <v>0</v>
      </c>
      <c r="R180" s="249"/>
      <c r="S180" s="249" t="s">
        <v>167</v>
      </c>
      <c r="T180" s="250" t="s">
        <v>168</v>
      </c>
      <c r="U180" s="224">
        <v>0</v>
      </c>
      <c r="V180" s="224">
        <f>ROUND(E180*U180,2)</f>
        <v>0</v>
      </c>
      <c r="W180" s="224"/>
      <c r="X180" s="224" t="s">
        <v>278</v>
      </c>
      <c r="Y180" s="215"/>
      <c r="Z180" s="215"/>
      <c r="AA180" s="215"/>
      <c r="AB180" s="215"/>
      <c r="AC180" s="215"/>
      <c r="AD180" s="215"/>
      <c r="AE180" s="215"/>
      <c r="AF180" s="215"/>
      <c r="AG180" s="215" t="s">
        <v>404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5">
      <c r="A181" s="244">
        <v>111</v>
      </c>
      <c r="B181" s="245" t="s">
        <v>411</v>
      </c>
      <c r="C181" s="257" t="s">
        <v>412</v>
      </c>
      <c r="D181" s="246" t="s">
        <v>0</v>
      </c>
      <c r="E181" s="247">
        <v>407.08499999999998</v>
      </c>
      <c r="F181" s="248"/>
      <c r="G181" s="249">
        <f>ROUND(E181*F181,2)</f>
        <v>0</v>
      </c>
      <c r="H181" s="248"/>
      <c r="I181" s="249">
        <f>ROUND(E181*H181,2)</f>
        <v>0</v>
      </c>
      <c r="J181" s="248"/>
      <c r="K181" s="249">
        <f>ROUND(E181*J181,2)</f>
        <v>0</v>
      </c>
      <c r="L181" s="249">
        <v>15</v>
      </c>
      <c r="M181" s="249">
        <f>G181*(1+L181/100)</f>
        <v>0</v>
      </c>
      <c r="N181" s="249">
        <v>0</v>
      </c>
      <c r="O181" s="249">
        <f>ROUND(E181*N181,2)</f>
        <v>0</v>
      </c>
      <c r="P181" s="249">
        <v>0</v>
      </c>
      <c r="Q181" s="249">
        <f>ROUND(E181*P181,2)</f>
        <v>0</v>
      </c>
      <c r="R181" s="249"/>
      <c r="S181" s="249" t="s">
        <v>167</v>
      </c>
      <c r="T181" s="250" t="s">
        <v>168</v>
      </c>
      <c r="U181" s="224">
        <v>0</v>
      </c>
      <c r="V181" s="224">
        <f>ROUND(E181*U181,2)</f>
        <v>0</v>
      </c>
      <c r="W181" s="224"/>
      <c r="X181" s="224" t="s">
        <v>169</v>
      </c>
      <c r="Y181" s="215"/>
      <c r="Z181" s="215"/>
      <c r="AA181" s="215"/>
      <c r="AB181" s="215"/>
      <c r="AC181" s="215"/>
      <c r="AD181" s="215"/>
      <c r="AE181" s="215"/>
      <c r="AF181" s="215"/>
      <c r="AG181" s="215" t="s">
        <v>238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x14ac:dyDescent="0.25">
      <c r="A182" s="228" t="s">
        <v>162</v>
      </c>
      <c r="B182" s="229" t="s">
        <v>111</v>
      </c>
      <c r="C182" s="252" t="s">
        <v>112</v>
      </c>
      <c r="D182" s="230"/>
      <c r="E182" s="231"/>
      <c r="F182" s="232"/>
      <c r="G182" s="232">
        <f>SUMIF(AG183:AG198,"&lt;&gt;NOR",G183:G198)</f>
        <v>0</v>
      </c>
      <c r="H182" s="232"/>
      <c r="I182" s="232">
        <f>SUM(I183:I198)</f>
        <v>0</v>
      </c>
      <c r="J182" s="232"/>
      <c r="K182" s="232">
        <f>SUM(K183:K198)</f>
        <v>0</v>
      </c>
      <c r="L182" s="232"/>
      <c r="M182" s="232">
        <f>SUM(M183:M198)</f>
        <v>0</v>
      </c>
      <c r="N182" s="232"/>
      <c r="O182" s="232">
        <f>SUM(O183:O198)</f>
        <v>9.0000000000000011E-2</v>
      </c>
      <c r="P182" s="232"/>
      <c r="Q182" s="232">
        <f>SUM(Q183:Q198)</f>
        <v>0</v>
      </c>
      <c r="R182" s="232"/>
      <c r="S182" s="232"/>
      <c r="T182" s="233"/>
      <c r="U182" s="227"/>
      <c r="V182" s="227">
        <f>SUM(V183:V198)</f>
        <v>5.86</v>
      </c>
      <c r="W182" s="227"/>
      <c r="X182" s="227"/>
      <c r="AG182" t="s">
        <v>163</v>
      </c>
    </row>
    <row r="183" spans="1:60" outlineLevel="1" x14ac:dyDescent="0.25">
      <c r="A183" s="234">
        <v>112</v>
      </c>
      <c r="B183" s="235" t="s">
        <v>698</v>
      </c>
      <c r="C183" s="253" t="s">
        <v>699</v>
      </c>
      <c r="D183" s="236" t="s">
        <v>166</v>
      </c>
      <c r="E183" s="237">
        <v>3.96</v>
      </c>
      <c r="F183" s="238"/>
      <c r="G183" s="239">
        <f>ROUND(E183*F183,2)</f>
        <v>0</v>
      </c>
      <c r="H183" s="238"/>
      <c r="I183" s="239">
        <f>ROUND(E183*H183,2)</f>
        <v>0</v>
      </c>
      <c r="J183" s="238"/>
      <c r="K183" s="239">
        <f>ROUND(E183*J183,2)</f>
        <v>0</v>
      </c>
      <c r="L183" s="239">
        <v>15</v>
      </c>
      <c r="M183" s="239">
        <f>G183*(1+L183/100)</f>
        <v>0</v>
      </c>
      <c r="N183" s="239">
        <v>0</v>
      </c>
      <c r="O183" s="239">
        <f>ROUND(E183*N183,2)</f>
        <v>0</v>
      </c>
      <c r="P183" s="239">
        <v>0</v>
      </c>
      <c r="Q183" s="239">
        <f>ROUND(E183*P183,2)</f>
        <v>0</v>
      </c>
      <c r="R183" s="239"/>
      <c r="S183" s="239" t="s">
        <v>167</v>
      </c>
      <c r="T183" s="240" t="s">
        <v>168</v>
      </c>
      <c r="U183" s="224">
        <v>0.26</v>
      </c>
      <c r="V183" s="224">
        <f>ROUND(E183*U183,2)</f>
        <v>1.03</v>
      </c>
      <c r="W183" s="224"/>
      <c r="X183" s="224" t="s">
        <v>169</v>
      </c>
      <c r="Y183" s="215"/>
      <c r="Z183" s="215"/>
      <c r="AA183" s="215"/>
      <c r="AB183" s="215"/>
      <c r="AC183" s="215"/>
      <c r="AD183" s="215"/>
      <c r="AE183" s="215"/>
      <c r="AF183" s="215"/>
      <c r="AG183" s="215" t="s">
        <v>170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 x14ac:dyDescent="0.25">
      <c r="A184" s="222"/>
      <c r="B184" s="223"/>
      <c r="C184" s="256" t="s">
        <v>587</v>
      </c>
      <c r="D184" s="225"/>
      <c r="E184" s="226">
        <v>3.96</v>
      </c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15"/>
      <c r="Z184" s="215"/>
      <c r="AA184" s="215"/>
      <c r="AB184" s="215"/>
      <c r="AC184" s="215"/>
      <c r="AD184" s="215"/>
      <c r="AE184" s="215"/>
      <c r="AF184" s="215"/>
      <c r="AG184" s="215" t="s">
        <v>177</v>
      </c>
      <c r="AH184" s="215">
        <v>0</v>
      </c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 x14ac:dyDescent="0.25">
      <c r="A185" s="244">
        <v>113</v>
      </c>
      <c r="B185" s="245" t="s">
        <v>700</v>
      </c>
      <c r="C185" s="257" t="s">
        <v>701</v>
      </c>
      <c r="D185" s="246" t="s">
        <v>166</v>
      </c>
      <c r="E185" s="247">
        <v>3.96</v>
      </c>
      <c r="F185" s="248"/>
      <c r="G185" s="249">
        <f>ROUND(E185*F185,2)</f>
        <v>0</v>
      </c>
      <c r="H185" s="248"/>
      <c r="I185" s="249">
        <f>ROUND(E185*H185,2)</f>
        <v>0</v>
      </c>
      <c r="J185" s="248"/>
      <c r="K185" s="249">
        <f>ROUND(E185*J185,2)</f>
        <v>0</v>
      </c>
      <c r="L185" s="249">
        <v>15</v>
      </c>
      <c r="M185" s="249">
        <f>G185*(1+L185/100)</f>
        <v>0</v>
      </c>
      <c r="N185" s="249">
        <v>0</v>
      </c>
      <c r="O185" s="249">
        <f>ROUND(E185*N185,2)</f>
        <v>0</v>
      </c>
      <c r="P185" s="249">
        <v>0</v>
      </c>
      <c r="Q185" s="249">
        <f>ROUND(E185*P185,2)</f>
        <v>0</v>
      </c>
      <c r="R185" s="249"/>
      <c r="S185" s="249" t="s">
        <v>167</v>
      </c>
      <c r="T185" s="250" t="s">
        <v>168</v>
      </c>
      <c r="U185" s="224">
        <v>0.02</v>
      </c>
      <c r="V185" s="224">
        <f>ROUND(E185*U185,2)</f>
        <v>0.08</v>
      </c>
      <c r="W185" s="224"/>
      <c r="X185" s="224" t="s">
        <v>169</v>
      </c>
      <c r="Y185" s="215"/>
      <c r="Z185" s="215"/>
      <c r="AA185" s="215"/>
      <c r="AB185" s="215"/>
      <c r="AC185" s="215"/>
      <c r="AD185" s="215"/>
      <c r="AE185" s="215"/>
      <c r="AF185" s="215"/>
      <c r="AG185" s="215" t="s">
        <v>238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 x14ac:dyDescent="0.25">
      <c r="A186" s="244">
        <v>114</v>
      </c>
      <c r="B186" s="245" t="s">
        <v>702</v>
      </c>
      <c r="C186" s="257" t="s">
        <v>703</v>
      </c>
      <c r="D186" s="246" t="s">
        <v>166</v>
      </c>
      <c r="E186" s="247">
        <v>3.96</v>
      </c>
      <c r="F186" s="248"/>
      <c r="G186" s="249">
        <f>ROUND(E186*F186,2)</f>
        <v>0</v>
      </c>
      <c r="H186" s="248"/>
      <c r="I186" s="249">
        <f>ROUND(E186*H186,2)</f>
        <v>0</v>
      </c>
      <c r="J186" s="248"/>
      <c r="K186" s="249">
        <f>ROUND(E186*J186,2)</f>
        <v>0</v>
      </c>
      <c r="L186" s="249">
        <v>15</v>
      </c>
      <c r="M186" s="249">
        <f>G186*(1+L186/100)</f>
        <v>0</v>
      </c>
      <c r="N186" s="249">
        <v>2.1000000000000001E-4</v>
      </c>
      <c r="O186" s="249">
        <f>ROUND(E186*N186,2)</f>
        <v>0</v>
      </c>
      <c r="P186" s="249">
        <v>0</v>
      </c>
      <c r="Q186" s="249">
        <f>ROUND(E186*P186,2)</f>
        <v>0</v>
      </c>
      <c r="R186" s="249"/>
      <c r="S186" s="249" t="s">
        <v>167</v>
      </c>
      <c r="T186" s="250" t="s">
        <v>168</v>
      </c>
      <c r="U186" s="224">
        <v>0.05</v>
      </c>
      <c r="V186" s="224">
        <f>ROUND(E186*U186,2)</f>
        <v>0.2</v>
      </c>
      <c r="W186" s="224"/>
      <c r="X186" s="224" t="s">
        <v>169</v>
      </c>
      <c r="Y186" s="215"/>
      <c r="Z186" s="215"/>
      <c r="AA186" s="215"/>
      <c r="AB186" s="215"/>
      <c r="AC186" s="215"/>
      <c r="AD186" s="215"/>
      <c r="AE186" s="215"/>
      <c r="AF186" s="215"/>
      <c r="AG186" s="215" t="s">
        <v>238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5">
      <c r="A187" s="244">
        <v>115</v>
      </c>
      <c r="B187" s="245" t="s">
        <v>704</v>
      </c>
      <c r="C187" s="257" t="s">
        <v>705</v>
      </c>
      <c r="D187" s="246" t="s">
        <v>166</v>
      </c>
      <c r="E187" s="247">
        <v>3.96</v>
      </c>
      <c r="F187" s="248"/>
      <c r="G187" s="249">
        <f>ROUND(E187*F187,2)</f>
        <v>0</v>
      </c>
      <c r="H187" s="248"/>
      <c r="I187" s="249">
        <f>ROUND(E187*H187,2)</f>
        <v>0</v>
      </c>
      <c r="J187" s="248"/>
      <c r="K187" s="249">
        <f>ROUND(E187*J187,2)</f>
        <v>0</v>
      </c>
      <c r="L187" s="249">
        <v>15</v>
      </c>
      <c r="M187" s="249">
        <f>G187*(1+L187/100)</f>
        <v>0</v>
      </c>
      <c r="N187" s="249">
        <v>5.1500000000000001E-3</v>
      </c>
      <c r="O187" s="249">
        <f>ROUND(E187*N187,2)</f>
        <v>0.02</v>
      </c>
      <c r="P187" s="249">
        <v>0</v>
      </c>
      <c r="Q187" s="249">
        <f>ROUND(E187*P187,2)</f>
        <v>0</v>
      </c>
      <c r="R187" s="249"/>
      <c r="S187" s="249" t="s">
        <v>167</v>
      </c>
      <c r="T187" s="250" t="s">
        <v>168</v>
      </c>
      <c r="U187" s="224">
        <v>0.97799999999999998</v>
      </c>
      <c r="V187" s="224">
        <f>ROUND(E187*U187,2)</f>
        <v>3.87</v>
      </c>
      <c r="W187" s="224"/>
      <c r="X187" s="224" t="s">
        <v>169</v>
      </c>
      <c r="Y187" s="215"/>
      <c r="Z187" s="215"/>
      <c r="AA187" s="215"/>
      <c r="AB187" s="215"/>
      <c r="AC187" s="215"/>
      <c r="AD187" s="215"/>
      <c r="AE187" s="215"/>
      <c r="AF187" s="215"/>
      <c r="AG187" s="215" t="s">
        <v>238</v>
      </c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5">
      <c r="A188" s="234">
        <v>116</v>
      </c>
      <c r="B188" s="235" t="s">
        <v>706</v>
      </c>
      <c r="C188" s="253" t="s">
        <v>707</v>
      </c>
      <c r="D188" s="236" t="s">
        <v>193</v>
      </c>
      <c r="E188" s="237">
        <v>8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15</v>
      </c>
      <c r="M188" s="239">
        <f>G188*(1+L188/100)</f>
        <v>0</v>
      </c>
      <c r="N188" s="239">
        <v>4.0000000000000003E-5</v>
      </c>
      <c r="O188" s="239">
        <f>ROUND(E188*N188,2)</f>
        <v>0</v>
      </c>
      <c r="P188" s="239">
        <v>0</v>
      </c>
      <c r="Q188" s="239">
        <f>ROUND(E188*P188,2)</f>
        <v>0</v>
      </c>
      <c r="R188" s="239"/>
      <c r="S188" s="239" t="s">
        <v>167</v>
      </c>
      <c r="T188" s="240" t="s">
        <v>168</v>
      </c>
      <c r="U188" s="224">
        <v>7.0000000000000007E-2</v>
      </c>
      <c r="V188" s="224">
        <f>ROUND(E188*U188,2)</f>
        <v>0.56000000000000005</v>
      </c>
      <c r="W188" s="224"/>
      <c r="X188" s="224" t="s">
        <v>169</v>
      </c>
      <c r="Y188" s="215"/>
      <c r="Z188" s="215"/>
      <c r="AA188" s="215"/>
      <c r="AB188" s="215"/>
      <c r="AC188" s="215"/>
      <c r="AD188" s="215"/>
      <c r="AE188" s="215"/>
      <c r="AF188" s="215"/>
      <c r="AG188" s="215" t="s">
        <v>238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 x14ac:dyDescent="0.25">
      <c r="A189" s="222"/>
      <c r="B189" s="223"/>
      <c r="C189" s="256" t="s">
        <v>708</v>
      </c>
      <c r="D189" s="225"/>
      <c r="E189" s="226">
        <v>8</v>
      </c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15"/>
      <c r="Z189" s="215"/>
      <c r="AA189" s="215"/>
      <c r="AB189" s="215"/>
      <c r="AC189" s="215"/>
      <c r="AD189" s="215"/>
      <c r="AE189" s="215"/>
      <c r="AF189" s="215"/>
      <c r="AG189" s="215" t="s">
        <v>177</v>
      </c>
      <c r="AH189" s="215">
        <v>0</v>
      </c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 x14ac:dyDescent="0.25">
      <c r="A190" s="244">
        <v>117</v>
      </c>
      <c r="B190" s="245" t="s">
        <v>709</v>
      </c>
      <c r="C190" s="257" t="s">
        <v>710</v>
      </c>
      <c r="D190" s="246" t="s">
        <v>166</v>
      </c>
      <c r="E190" s="247">
        <v>3.96</v>
      </c>
      <c r="F190" s="248"/>
      <c r="G190" s="249">
        <f>ROUND(E190*F190,2)</f>
        <v>0</v>
      </c>
      <c r="H190" s="248"/>
      <c r="I190" s="249">
        <f>ROUND(E190*H190,2)</f>
        <v>0</v>
      </c>
      <c r="J190" s="248"/>
      <c r="K190" s="249">
        <f>ROUND(E190*J190,2)</f>
        <v>0</v>
      </c>
      <c r="L190" s="249">
        <v>15</v>
      </c>
      <c r="M190" s="249">
        <f>G190*(1+L190/100)</f>
        <v>0</v>
      </c>
      <c r="N190" s="249">
        <v>0</v>
      </c>
      <c r="O190" s="249">
        <f>ROUND(E190*N190,2)</f>
        <v>0</v>
      </c>
      <c r="P190" s="249">
        <v>0</v>
      </c>
      <c r="Q190" s="249">
        <f>ROUND(E190*P190,2)</f>
        <v>0</v>
      </c>
      <c r="R190" s="249"/>
      <c r="S190" s="249" t="s">
        <v>167</v>
      </c>
      <c r="T190" s="250" t="s">
        <v>168</v>
      </c>
      <c r="U190" s="224">
        <v>0.03</v>
      </c>
      <c r="V190" s="224">
        <f>ROUND(E190*U190,2)</f>
        <v>0.12</v>
      </c>
      <c r="W190" s="224"/>
      <c r="X190" s="224" t="s">
        <v>169</v>
      </c>
      <c r="Y190" s="215"/>
      <c r="Z190" s="215"/>
      <c r="AA190" s="215"/>
      <c r="AB190" s="215"/>
      <c r="AC190" s="215"/>
      <c r="AD190" s="215"/>
      <c r="AE190" s="215"/>
      <c r="AF190" s="215"/>
      <c r="AG190" s="215" t="s">
        <v>238</v>
      </c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 x14ac:dyDescent="0.25">
      <c r="A191" s="244">
        <v>118</v>
      </c>
      <c r="B191" s="245" t="s">
        <v>711</v>
      </c>
      <c r="C191" s="257" t="s">
        <v>712</v>
      </c>
      <c r="D191" s="246" t="s">
        <v>166</v>
      </c>
      <c r="E191" s="247">
        <v>3.96</v>
      </c>
      <c r="F191" s="248"/>
      <c r="G191" s="249">
        <f>ROUND(E191*F191,2)</f>
        <v>0</v>
      </c>
      <c r="H191" s="248"/>
      <c r="I191" s="249">
        <f>ROUND(E191*H191,2)</f>
        <v>0</v>
      </c>
      <c r="J191" s="248"/>
      <c r="K191" s="249">
        <f>ROUND(E191*J191,2)</f>
        <v>0</v>
      </c>
      <c r="L191" s="249">
        <v>15</v>
      </c>
      <c r="M191" s="249">
        <f>G191*(1+L191/100)</f>
        <v>0</v>
      </c>
      <c r="N191" s="249">
        <v>1.1999999999999999E-3</v>
      </c>
      <c r="O191" s="249">
        <f>ROUND(E191*N191,2)</f>
        <v>0</v>
      </c>
      <c r="P191" s="249">
        <v>0</v>
      </c>
      <c r="Q191" s="249">
        <f>ROUND(E191*P191,2)</f>
        <v>0</v>
      </c>
      <c r="R191" s="249"/>
      <c r="S191" s="249" t="s">
        <v>167</v>
      </c>
      <c r="T191" s="250" t="s">
        <v>168</v>
      </c>
      <c r="U191" s="224">
        <v>0</v>
      </c>
      <c r="V191" s="224">
        <f>ROUND(E191*U191,2)</f>
        <v>0</v>
      </c>
      <c r="W191" s="224"/>
      <c r="X191" s="224" t="s">
        <v>169</v>
      </c>
      <c r="Y191" s="215"/>
      <c r="Z191" s="215"/>
      <c r="AA191" s="215"/>
      <c r="AB191" s="215"/>
      <c r="AC191" s="215"/>
      <c r="AD191" s="215"/>
      <c r="AE191" s="215"/>
      <c r="AF191" s="215"/>
      <c r="AG191" s="215" t="s">
        <v>238</v>
      </c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 x14ac:dyDescent="0.25">
      <c r="A192" s="234">
        <v>119</v>
      </c>
      <c r="B192" s="235" t="s">
        <v>57</v>
      </c>
      <c r="C192" s="253" t="s">
        <v>713</v>
      </c>
      <c r="D192" s="236" t="s">
        <v>166</v>
      </c>
      <c r="E192" s="237">
        <v>4.3559999999999999</v>
      </c>
      <c r="F192" s="238"/>
      <c r="G192" s="239">
        <f>ROUND(E192*F192,2)</f>
        <v>0</v>
      </c>
      <c r="H192" s="238"/>
      <c r="I192" s="239">
        <f>ROUND(E192*H192,2)</f>
        <v>0</v>
      </c>
      <c r="J192" s="238"/>
      <c r="K192" s="239">
        <f>ROUND(E192*J192,2)</f>
        <v>0</v>
      </c>
      <c r="L192" s="239">
        <v>15</v>
      </c>
      <c r="M192" s="239">
        <f>G192*(1+L192/100)</f>
        <v>0</v>
      </c>
      <c r="N192" s="239">
        <v>0</v>
      </c>
      <c r="O192" s="239">
        <f>ROUND(E192*N192,2)</f>
        <v>0</v>
      </c>
      <c r="P192" s="239">
        <v>0</v>
      </c>
      <c r="Q192" s="239">
        <f>ROUND(E192*P192,2)</f>
        <v>0</v>
      </c>
      <c r="R192" s="239"/>
      <c r="S192" s="239" t="s">
        <v>167</v>
      </c>
      <c r="T192" s="240" t="s">
        <v>168</v>
      </c>
      <c r="U192" s="224">
        <v>0</v>
      </c>
      <c r="V192" s="224">
        <f>ROUND(E192*U192,2)</f>
        <v>0</v>
      </c>
      <c r="W192" s="224"/>
      <c r="X192" s="224" t="s">
        <v>278</v>
      </c>
      <c r="Y192" s="215"/>
      <c r="Z192" s="215"/>
      <c r="AA192" s="215"/>
      <c r="AB192" s="215"/>
      <c r="AC192" s="215"/>
      <c r="AD192" s="215"/>
      <c r="AE192" s="215"/>
      <c r="AF192" s="215"/>
      <c r="AG192" s="215" t="s">
        <v>404</v>
      </c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 x14ac:dyDescent="0.25">
      <c r="A193" s="222"/>
      <c r="B193" s="223"/>
      <c r="C193" s="254" t="s">
        <v>431</v>
      </c>
      <c r="D193" s="241"/>
      <c r="E193" s="241"/>
      <c r="F193" s="241"/>
      <c r="G193" s="241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15"/>
      <c r="Z193" s="215"/>
      <c r="AA193" s="215"/>
      <c r="AB193" s="215"/>
      <c r="AC193" s="215"/>
      <c r="AD193" s="215"/>
      <c r="AE193" s="215"/>
      <c r="AF193" s="215"/>
      <c r="AG193" s="215" t="s">
        <v>172</v>
      </c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 x14ac:dyDescent="0.25">
      <c r="A194" s="222"/>
      <c r="B194" s="223"/>
      <c r="C194" s="255" t="s">
        <v>432</v>
      </c>
      <c r="D194" s="242"/>
      <c r="E194" s="242"/>
      <c r="F194" s="242"/>
      <c r="G194" s="242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15"/>
      <c r="Z194" s="215"/>
      <c r="AA194" s="215"/>
      <c r="AB194" s="215"/>
      <c r="AC194" s="215"/>
      <c r="AD194" s="215"/>
      <c r="AE194" s="215"/>
      <c r="AF194" s="215"/>
      <c r="AG194" s="215" t="s">
        <v>172</v>
      </c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1" x14ac:dyDescent="0.25">
      <c r="A195" s="222"/>
      <c r="B195" s="223"/>
      <c r="C195" s="256" t="s">
        <v>714</v>
      </c>
      <c r="D195" s="225"/>
      <c r="E195" s="226">
        <v>4.3600000000000003</v>
      </c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15"/>
      <c r="Z195" s="215"/>
      <c r="AA195" s="215"/>
      <c r="AB195" s="215"/>
      <c r="AC195" s="215"/>
      <c r="AD195" s="215"/>
      <c r="AE195" s="215"/>
      <c r="AF195" s="215"/>
      <c r="AG195" s="215" t="s">
        <v>177</v>
      </c>
      <c r="AH195" s="215">
        <v>0</v>
      </c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 x14ac:dyDescent="0.25">
      <c r="A196" s="234">
        <v>120</v>
      </c>
      <c r="B196" s="235" t="s">
        <v>715</v>
      </c>
      <c r="C196" s="253" t="s">
        <v>716</v>
      </c>
      <c r="D196" s="236" t="s">
        <v>541</v>
      </c>
      <c r="E196" s="237">
        <v>74.052000000000007</v>
      </c>
      <c r="F196" s="238"/>
      <c r="G196" s="239">
        <f>ROUND(E196*F196,2)</f>
        <v>0</v>
      </c>
      <c r="H196" s="238"/>
      <c r="I196" s="239">
        <f>ROUND(E196*H196,2)</f>
        <v>0</v>
      </c>
      <c r="J196" s="238"/>
      <c r="K196" s="239">
        <f>ROUND(E196*J196,2)</f>
        <v>0</v>
      </c>
      <c r="L196" s="239">
        <v>15</v>
      </c>
      <c r="M196" s="239">
        <f>G196*(1+L196/100)</f>
        <v>0</v>
      </c>
      <c r="N196" s="239">
        <v>1E-3</v>
      </c>
      <c r="O196" s="239">
        <f>ROUND(E196*N196,2)</f>
        <v>7.0000000000000007E-2</v>
      </c>
      <c r="P196" s="239">
        <v>0</v>
      </c>
      <c r="Q196" s="239">
        <f>ROUND(E196*P196,2)</f>
        <v>0</v>
      </c>
      <c r="R196" s="239"/>
      <c r="S196" s="239" t="s">
        <v>167</v>
      </c>
      <c r="T196" s="240" t="s">
        <v>168</v>
      </c>
      <c r="U196" s="224">
        <v>0</v>
      </c>
      <c r="V196" s="224">
        <f>ROUND(E196*U196,2)</f>
        <v>0</v>
      </c>
      <c r="W196" s="224"/>
      <c r="X196" s="224" t="s">
        <v>278</v>
      </c>
      <c r="Y196" s="215"/>
      <c r="Z196" s="215"/>
      <c r="AA196" s="215"/>
      <c r="AB196" s="215"/>
      <c r="AC196" s="215"/>
      <c r="AD196" s="215"/>
      <c r="AE196" s="215"/>
      <c r="AF196" s="215"/>
      <c r="AG196" s="215" t="s">
        <v>279</v>
      </c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 x14ac:dyDescent="0.25">
      <c r="A197" s="222"/>
      <c r="B197" s="223"/>
      <c r="C197" s="256" t="s">
        <v>717</v>
      </c>
      <c r="D197" s="225"/>
      <c r="E197" s="226">
        <v>74.05</v>
      </c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15"/>
      <c r="Z197" s="215"/>
      <c r="AA197" s="215"/>
      <c r="AB197" s="215"/>
      <c r="AC197" s="215"/>
      <c r="AD197" s="215"/>
      <c r="AE197" s="215"/>
      <c r="AF197" s="215"/>
      <c r="AG197" s="215" t="s">
        <v>177</v>
      </c>
      <c r="AH197" s="215">
        <v>0</v>
      </c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1" x14ac:dyDescent="0.25">
      <c r="A198" s="244">
        <v>121</v>
      </c>
      <c r="B198" s="245" t="s">
        <v>718</v>
      </c>
      <c r="C198" s="257" t="s">
        <v>719</v>
      </c>
      <c r="D198" s="246" t="s">
        <v>0</v>
      </c>
      <c r="E198" s="247">
        <v>91.112300000000005</v>
      </c>
      <c r="F198" s="248"/>
      <c r="G198" s="249">
        <f>ROUND(E198*F198,2)</f>
        <v>0</v>
      </c>
      <c r="H198" s="248"/>
      <c r="I198" s="249">
        <f>ROUND(E198*H198,2)</f>
        <v>0</v>
      </c>
      <c r="J198" s="248"/>
      <c r="K198" s="249">
        <f>ROUND(E198*J198,2)</f>
        <v>0</v>
      </c>
      <c r="L198" s="249">
        <v>15</v>
      </c>
      <c r="M198" s="249">
        <f>G198*(1+L198/100)</f>
        <v>0</v>
      </c>
      <c r="N198" s="249">
        <v>0</v>
      </c>
      <c r="O198" s="249">
        <f>ROUND(E198*N198,2)</f>
        <v>0</v>
      </c>
      <c r="P198" s="249">
        <v>0</v>
      </c>
      <c r="Q198" s="249">
        <f>ROUND(E198*P198,2)</f>
        <v>0</v>
      </c>
      <c r="R198" s="249"/>
      <c r="S198" s="249" t="s">
        <v>167</v>
      </c>
      <c r="T198" s="250" t="s">
        <v>168</v>
      </c>
      <c r="U198" s="224">
        <v>0</v>
      </c>
      <c r="V198" s="224">
        <f>ROUND(E198*U198,2)</f>
        <v>0</v>
      </c>
      <c r="W198" s="224"/>
      <c r="X198" s="224" t="s">
        <v>169</v>
      </c>
      <c r="Y198" s="215"/>
      <c r="Z198" s="215"/>
      <c r="AA198" s="215"/>
      <c r="AB198" s="215"/>
      <c r="AC198" s="215"/>
      <c r="AD198" s="215"/>
      <c r="AE198" s="215"/>
      <c r="AF198" s="215"/>
      <c r="AG198" s="215" t="s">
        <v>238</v>
      </c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x14ac:dyDescent="0.25">
      <c r="A199" s="228" t="s">
        <v>162</v>
      </c>
      <c r="B199" s="229" t="s">
        <v>113</v>
      </c>
      <c r="C199" s="252" t="s">
        <v>114</v>
      </c>
      <c r="D199" s="230"/>
      <c r="E199" s="231"/>
      <c r="F199" s="232"/>
      <c r="G199" s="232">
        <f>SUMIF(AG200:AG229,"&lt;&gt;NOR",G200:G229)</f>
        <v>0</v>
      </c>
      <c r="H199" s="232"/>
      <c r="I199" s="232">
        <f>SUM(I200:I229)</f>
        <v>0</v>
      </c>
      <c r="J199" s="232"/>
      <c r="K199" s="232">
        <f>SUM(K200:K229)</f>
        <v>0</v>
      </c>
      <c r="L199" s="232"/>
      <c r="M199" s="232">
        <f>SUM(M200:M229)</f>
        <v>0</v>
      </c>
      <c r="N199" s="232"/>
      <c r="O199" s="232">
        <f>SUM(O200:O229)</f>
        <v>0.24000000000000002</v>
      </c>
      <c r="P199" s="232"/>
      <c r="Q199" s="232">
        <f>SUM(Q200:Q229)</f>
        <v>0.01</v>
      </c>
      <c r="R199" s="232"/>
      <c r="S199" s="232"/>
      <c r="T199" s="233"/>
      <c r="U199" s="227"/>
      <c r="V199" s="227">
        <f>SUM(V200:V229)</f>
        <v>46.349999999999994</v>
      </c>
      <c r="W199" s="227"/>
      <c r="X199" s="227"/>
      <c r="AG199" t="s">
        <v>163</v>
      </c>
    </row>
    <row r="200" spans="1:60" outlineLevel="1" x14ac:dyDescent="0.25">
      <c r="A200" s="234">
        <v>122</v>
      </c>
      <c r="B200" s="235" t="s">
        <v>720</v>
      </c>
      <c r="C200" s="253" t="s">
        <v>721</v>
      </c>
      <c r="D200" s="236" t="s">
        <v>166</v>
      </c>
      <c r="E200" s="237">
        <v>62.7</v>
      </c>
      <c r="F200" s="238"/>
      <c r="G200" s="239">
        <f>ROUND(E200*F200,2)</f>
        <v>0</v>
      </c>
      <c r="H200" s="238"/>
      <c r="I200" s="239">
        <f>ROUND(E200*H200,2)</f>
        <v>0</v>
      </c>
      <c r="J200" s="238"/>
      <c r="K200" s="239">
        <f>ROUND(E200*J200,2)</f>
        <v>0</v>
      </c>
      <c r="L200" s="239">
        <v>15</v>
      </c>
      <c r="M200" s="239">
        <f>G200*(1+L200/100)</f>
        <v>0</v>
      </c>
      <c r="N200" s="239">
        <v>0</v>
      </c>
      <c r="O200" s="239">
        <f>ROUND(E200*N200,2)</f>
        <v>0</v>
      </c>
      <c r="P200" s="239">
        <v>0</v>
      </c>
      <c r="Q200" s="239">
        <f>ROUND(E200*P200,2)</f>
        <v>0</v>
      </c>
      <c r="R200" s="239"/>
      <c r="S200" s="239" t="s">
        <v>167</v>
      </c>
      <c r="T200" s="240" t="s">
        <v>168</v>
      </c>
      <c r="U200" s="224">
        <v>0.02</v>
      </c>
      <c r="V200" s="224">
        <f>ROUND(E200*U200,2)</f>
        <v>1.25</v>
      </c>
      <c r="W200" s="224"/>
      <c r="X200" s="224" t="s">
        <v>169</v>
      </c>
      <c r="Y200" s="215"/>
      <c r="Z200" s="215"/>
      <c r="AA200" s="215"/>
      <c r="AB200" s="215"/>
      <c r="AC200" s="215"/>
      <c r="AD200" s="215"/>
      <c r="AE200" s="215"/>
      <c r="AF200" s="215"/>
      <c r="AG200" s="215" t="s">
        <v>238</v>
      </c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 x14ac:dyDescent="0.25">
      <c r="A201" s="222"/>
      <c r="B201" s="223"/>
      <c r="C201" s="256" t="s">
        <v>582</v>
      </c>
      <c r="D201" s="225"/>
      <c r="E201" s="226">
        <v>5.27</v>
      </c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15"/>
      <c r="Z201" s="215"/>
      <c r="AA201" s="215"/>
      <c r="AB201" s="215"/>
      <c r="AC201" s="215"/>
      <c r="AD201" s="215"/>
      <c r="AE201" s="215"/>
      <c r="AF201" s="215"/>
      <c r="AG201" s="215" t="s">
        <v>177</v>
      </c>
      <c r="AH201" s="215">
        <v>0</v>
      </c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 x14ac:dyDescent="0.25">
      <c r="A202" s="222"/>
      <c r="B202" s="223"/>
      <c r="C202" s="256" t="s">
        <v>585</v>
      </c>
      <c r="D202" s="225"/>
      <c r="E202" s="226">
        <v>5.1100000000000003</v>
      </c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15"/>
      <c r="Z202" s="215"/>
      <c r="AA202" s="215"/>
      <c r="AB202" s="215"/>
      <c r="AC202" s="215"/>
      <c r="AD202" s="215"/>
      <c r="AE202" s="215"/>
      <c r="AF202" s="215"/>
      <c r="AG202" s="215" t="s">
        <v>177</v>
      </c>
      <c r="AH202" s="215">
        <v>0</v>
      </c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 x14ac:dyDescent="0.25">
      <c r="A203" s="222"/>
      <c r="B203" s="223"/>
      <c r="C203" s="256" t="s">
        <v>586</v>
      </c>
      <c r="D203" s="225"/>
      <c r="E203" s="226">
        <v>6.25</v>
      </c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15"/>
      <c r="Z203" s="215"/>
      <c r="AA203" s="215"/>
      <c r="AB203" s="215"/>
      <c r="AC203" s="215"/>
      <c r="AD203" s="215"/>
      <c r="AE203" s="215"/>
      <c r="AF203" s="215"/>
      <c r="AG203" s="215" t="s">
        <v>177</v>
      </c>
      <c r="AH203" s="215">
        <v>0</v>
      </c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 x14ac:dyDescent="0.25">
      <c r="A204" s="222"/>
      <c r="B204" s="223"/>
      <c r="C204" s="256" t="s">
        <v>588</v>
      </c>
      <c r="D204" s="225"/>
      <c r="E204" s="226">
        <v>16.170000000000002</v>
      </c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15"/>
      <c r="Z204" s="215"/>
      <c r="AA204" s="215"/>
      <c r="AB204" s="215"/>
      <c r="AC204" s="215"/>
      <c r="AD204" s="215"/>
      <c r="AE204" s="215"/>
      <c r="AF204" s="215"/>
      <c r="AG204" s="215" t="s">
        <v>177</v>
      </c>
      <c r="AH204" s="215">
        <v>0</v>
      </c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 x14ac:dyDescent="0.25">
      <c r="A205" s="222"/>
      <c r="B205" s="223"/>
      <c r="C205" s="256" t="s">
        <v>589</v>
      </c>
      <c r="D205" s="225"/>
      <c r="E205" s="226">
        <v>23.62</v>
      </c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15"/>
      <c r="Z205" s="215"/>
      <c r="AA205" s="215"/>
      <c r="AB205" s="215"/>
      <c r="AC205" s="215"/>
      <c r="AD205" s="215"/>
      <c r="AE205" s="215"/>
      <c r="AF205" s="215"/>
      <c r="AG205" s="215" t="s">
        <v>177</v>
      </c>
      <c r="AH205" s="215">
        <v>0</v>
      </c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 x14ac:dyDescent="0.25">
      <c r="A206" s="222"/>
      <c r="B206" s="223"/>
      <c r="C206" s="256" t="s">
        <v>590</v>
      </c>
      <c r="D206" s="225"/>
      <c r="E206" s="226">
        <v>6.28</v>
      </c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15"/>
      <c r="Z206" s="215"/>
      <c r="AA206" s="215"/>
      <c r="AB206" s="215"/>
      <c r="AC206" s="215"/>
      <c r="AD206" s="215"/>
      <c r="AE206" s="215"/>
      <c r="AF206" s="215"/>
      <c r="AG206" s="215" t="s">
        <v>177</v>
      </c>
      <c r="AH206" s="215">
        <v>0</v>
      </c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 x14ac:dyDescent="0.25">
      <c r="A207" s="244">
        <v>123</v>
      </c>
      <c r="B207" s="245" t="s">
        <v>722</v>
      </c>
      <c r="C207" s="257" t="s">
        <v>723</v>
      </c>
      <c r="D207" s="246" t="s">
        <v>166</v>
      </c>
      <c r="E207" s="247">
        <v>62.7</v>
      </c>
      <c r="F207" s="248"/>
      <c r="G207" s="249">
        <f>ROUND(E207*F207,2)</f>
        <v>0</v>
      </c>
      <c r="H207" s="248"/>
      <c r="I207" s="249">
        <f>ROUND(E207*H207,2)</f>
        <v>0</v>
      </c>
      <c r="J207" s="248"/>
      <c r="K207" s="249">
        <f>ROUND(E207*J207,2)</f>
        <v>0</v>
      </c>
      <c r="L207" s="249">
        <v>15</v>
      </c>
      <c r="M207" s="249">
        <f>G207*(1+L207/100)</f>
        <v>0</v>
      </c>
      <c r="N207" s="249">
        <v>0</v>
      </c>
      <c r="O207" s="249">
        <f>ROUND(E207*N207,2)</f>
        <v>0</v>
      </c>
      <c r="P207" s="249">
        <v>0</v>
      </c>
      <c r="Q207" s="249">
        <f>ROUND(E207*P207,2)</f>
        <v>0</v>
      </c>
      <c r="R207" s="249"/>
      <c r="S207" s="249" t="s">
        <v>167</v>
      </c>
      <c r="T207" s="250" t="s">
        <v>168</v>
      </c>
      <c r="U207" s="224">
        <v>4.5999999999999999E-2</v>
      </c>
      <c r="V207" s="224">
        <f>ROUND(E207*U207,2)</f>
        <v>2.88</v>
      </c>
      <c r="W207" s="224"/>
      <c r="X207" s="224" t="s">
        <v>169</v>
      </c>
      <c r="Y207" s="215"/>
      <c r="Z207" s="215"/>
      <c r="AA207" s="215"/>
      <c r="AB207" s="215"/>
      <c r="AC207" s="215"/>
      <c r="AD207" s="215"/>
      <c r="AE207" s="215"/>
      <c r="AF207" s="215"/>
      <c r="AG207" s="215" t="s">
        <v>238</v>
      </c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 x14ac:dyDescent="0.25">
      <c r="A208" s="234">
        <v>124</v>
      </c>
      <c r="B208" s="235" t="s">
        <v>724</v>
      </c>
      <c r="C208" s="253" t="s">
        <v>725</v>
      </c>
      <c r="D208" s="236" t="s">
        <v>193</v>
      </c>
      <c r="E208" s="237">
        <v>66.8</v>
      </c>
      <c r="F208" s="238"/>
      <c r="G208" s="239">
        <f>ROUND(E208*F208,2)</f>
        <v>0</v>
      </c>
      <c r="H208" s="238"/>
      <c r="I208" s="239">
        <f>ROUND(E208*H208,2)</f>
        <v>0</v>
      </c>
      <c r="J208" s="238"/>
      <c r="K208" s="239">
        <f>ROUND(E208*J208,2)</f>
        <v>0</v>
      </c>
      <c r="L208" s="239">
        <v>15</v>
      </c>
      <c r="M208" s="239">
        <f>G208*(1+L208/100)</f>
        <v>0</v>
      </c>
      <c r="N208" s="239">
        <v>0</v>
      </c>
      <c r="O208" s="239">
        <f>ROUND(E208*N208,2)</f>
        <v>0</v>
      </c>
      <c r="P208" s="239">
        <v>8.0000000000000007E-5</v>
      </c>
      <c r="Q208" s="239">
        <f>ROUND(E208*P208,2)</f>
        <v>0.01</v>
      </c>
      <c r="R208" s="239"/>
      <c r="S208" s="239" t="s">
        <v>167</v>
      </c>
      <c r="T208" s="240" t="s">
        <v>168</v>
      </c>
      <c r="U208" s="224">
        <v>0.04</v>
      </c>
      <c r="V208" s="224">
        <f>ROUND(E208*U208,2)</f>
        <v>2.67</v>
      </c>
      <c r="W208" s="224"/>
      <c r="X208" s="224" t="s">
        <v>169</v>
      </c>
      <c r="Y208" s="215"/>
      <c r="Z208" s="215"/>
      <c r="AA208" s="215"/>
      <c r="AB208" s="215"/>
      <c r="AC208" s="215"/>
      <c r="AD208" s="215"/>
      <c r="AE208" s="215"/>
      <c r="AF208" s="215"/>
      <c r="AG208" s="215" t="s">
        <v>238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 x14ac:dyDescent="0.25">
      <c r="A209" s="222"/>
      <c r="B209" s="223"/>
      <c r="C209" s="256" t="s">
        <v>726</v>
      </c>
      <c r="D209" s="225"/>
      <c r="E209" s="226">
        <v>7.8</v>
      </c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15"/>
      <c r="Z209" s="215"/>
      <c r="AA209" s="215"/>
      <c r="AB209" s="215"/>
      <c r="AC209" s="215"/>
      <c r="AD209" s="215"/>
      <c r="AE209" s="215"/>
      <c r="AF209" s="215"/>
      <c r="AG209" s="215" t="s">
        <v>177</v>
      </c>
      <c r="AH209" s="215">
        <v>0</v>
      </c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1" x14ac:dyDescent="0.25">
      <c r="A210" s="222"/>
      <c r="B210" s="223"/>
      <c r="C210" s="256" t="s">
        <v>727</v>
      </c>
      <c r="D210" s="225"/>
      <c r="E210" s="226">
        <v>5.25</v>
      </c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15"/>
      <c r="Z210" s="215"/>
      <c r="AA210" s="215"/>
      <c r="AB210" s="215"/>
      <c r="AC210" s="215"/>
      <c r="AD210" s="215"/>
      <c r="AE210" s="215"/>
      <c r="AF210" s="215"/>
      <c r="AG210" s="215" t="s">
        <v>177</v>
      </c>
      <c r="AH210" s="215">
        <v>0</v>
      </c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1" x14ac:dyDescent="0.25">
      <c r="A211" s="222"/>
      <c r="B211" s="223"/>
      <c r="C211" s="256" t="s">
        <v>728</v>
      </c>
      <c r="D211" s="225"/>
      <c r="E211" s="226">
        <v>9.0500000000000007</v>
      </c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15"/>
      <c r="Z211" s="215"/>
      <c r="AA211" s="215"/>
      <c r="AB211" s="215"/>
      <c r="AC211" s="215"/>
      <c r="AD211" s="215"/>
      <c r="AE211" s="215"/>
      <c r="AF211" s="215"/>
      <c r="AG211" s="215" t="s">
        <v>177</v>
      </c>
      <c r="AH211" s="215">
        <v>0</v>
      </c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 x14ac:dyDescent="0.25">
      <c r="A212" s="222"/>
      <c r="B212" s="223"/>
      <c r="C212" s="256" t="s">
        <v>729</v>
      </c>
      <c r="D212" s="225"/>
      <c r="E212" s="226">
        <v>15.3</v>
      </c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15"/>
      <c r="Z212" s="215"/>
      <c r="AA212" s="215"/>
      <c r="AB212" s="215"/>
      <c r="AC212" s="215"/>
      <c r="AD212" s="215"/>
      <c r="AE212" s="215"/>
      <c r="AF212" s="215"/>
      <c r="AG212" s="215" t="s">
        <v>177</v>
      </c>
      <c r="AH212" s="215">
        <v>0</v>
      </c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1" x14ac:dyDescent="0.25">
      <c r="A213" s="222"/>
      <c r="B213" s="223"/>
      <c r="C213" s="256" t="s">
        <v>730</v>
      </c>
      <c r="D213" s="225"/>
      <c r="E213" s="226">
        <v>19.899999999999999</v>
      </c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15"/>
      <c r="Z213" s="215"/>
      <c r="AA213" s="215"/>
      <c r="AB213" s="215"/>
      <c r="AC213" s="215"/>
      <c r="AD213" s="215"/>
      <c r="AE213" s="215"/>
      <c r="AF213" s="215"/>
      <c r="AG213" s="215" t="s">
        <v>177</v>
      </c>
      <c r="AH213" s="215">
        <v>0</v>
      </c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1" x14ac:dyDescent="0.25">
      <c r="A214" s="222"/>
      <c r="B214" s="223"/>
      <c r="C214" s="256" t="s">
        <v>731</v>
      </c>
      <c r="D214" s="225"/>
      <c r="E214" s="226">
        <v>9.5</v>
      </c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15"/>
      <c r="Z214" s="215"/>
      <c r="AA214" s="215"/>
      <c r="AB214" s="215"/>
      <c r="AC214" s="215"/>
      <c r="AD214" s="215"/>
      <c r="AE214" s="215"/>
      <c r="AF214" s="215"/>
      <c r="AG214" s="215" t="s">
        <v>177</v>
      </c>
      <c r="AH214" s="215">
        <v>0</v>
      </c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1" x14ac:dyDescent="0.25">
      <c r="A215" s="244">
        <v>125</v>
      </c>
      <c r="B215" s="245" t="s">
        <v>732</v>
      </c>
      <c r="C215" s="257" t="s">
        <v>733</v>
      </c>
      <c r="D215" s="246" t="s">
        <v>193</v>
      </c>
      <c r="E215" s="247">
        <v>66.8</v>
      </c>
      <c r="F215" s="248"/>
      <c r="G215" s="249">
        <f>ROUND(E215*F215,2)</f>
        <v>0</v>
      </c>
      <c r="H215" s="248"/>
      <c r="I215" s="249">
        <f>ROUND(E215*H215,2)</f>
        <v>0</v>
      </c>
      <c r="J215" s="248"/>
      <c r="K215" s="249">
        <f>ROUND(E215*J215,2)</f>
        <v>0</v>
      </c>
      <c r="L215" s="249">
        <v>15</v>
      </c>
      <c r="M215" s="249">
        <f>G215*(1+L215/100)</f>
        <v>0</v>
      </c>
      <c r="N215" s="249">
        <v>8.0000000000000007E-5</v>
      </c>
      <c r="O215" s="249">
        <f>ROUND(E215*N215,2)</f>
        <v>0.01</v>
      </c>
      <c r="P215" s="249">
        <v>0</v>
      </c>
      <c r="Q215" s="249">
        <f>ROUND(E215*P215,2)</f>
        <v>0</v>
      </c>
      <c r="R215" s="249"/>
      <c r="S215" s="249" t="s">
        <v>167</v>
      </c>
      <c r="T215" s="250" t="s">
        <v>168</v>
      </c>
      <c r="U215" s="224">
        <v>0.14000000000000001</v>
      </c>
      <c r="V215" s="224">
        <f>ROUND(E215*U215,2)</f>
        <v>9.35</v>
      </c>
      <c r="W215" s="224"/>
      <c r="X215" s="224" t="s">
        <v>169</v>
      </c>
      <c r="Y215" s="215"/>
      <c r="Z215" s="215"/>
      <c r="AA215" s="215"/>
      <c r="AB215" s="215"/>
      <c r="AC215" s="215"/>
      <c r="AD215" s="215"/>
      <c r="AE215" s="215"/>
      <c r="AF215" s="215"/>
      <c r="AG215" s="215" t="s">
        <v>238</v>
      </c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 x14ac:dyDescent="0.25">
      <c r="A216" s="234">
        <v>126</v>
      </c>
      <c r="B216" s="235" t="s">
        <v>413</v>
      </c>
      <c r="C216" s="253" t="s">
        <v>414</v>
      </c>
      <c r="D216" s="236" t="s">
        <v>193</v>
      </c>
      <c r="E216" s="237">
        <v>4.8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15</v>
      </c>
      <c r="M216" s="239">
        <f>G216*(1+L216/100)</f>
        <v>0</v>
      </c>
      <c r="N216" s="239">
        <v>0</v>
      </c>
      <c r="O216" s="239">
        <f>ROUND(E216*N216,2)</f>
        <v>0</v>
      </c>
      <c r="P216" s="239">
        <v>0</v>
      </c>
      <c r="Q216" s="239">
        <f>ROUND(E216*P216,2)</f>
        <v>0</v>
      </c>
      <c r="R216" s="239"/>
      <c r="S216" s="239" t="s">
        <v>167</v>
      </c>
      <c r="T216" s="240" t="s">
        <v>168</v>
      </c>
      <c r="U216" s="224">
        <v>0.15</v>
      </c>
      <c r="V216" s="224">
        <f>ROUND(E216*U216,2)</f>
        <v>0.72</v>
      </c>
      <c r="W216" s="224"/>
      <c r="X216" s="224" t="s">
        <v>169</v>
      </c>
      <c r="Y216" s="215"/>
      <c r="Z216" s="215"/>
      <c r="AA216" s="215"/>
      <c r="AB216" s="215"/>
      <c r="AC216" s="215"/>
      <c r="AD216" s="215"/>
      <c r="AE216" s="215"/>
      <c r="AF216" s="215"/>
      <c r="AG216" s="215" t="s">
        <v>238</v>
      </c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 x14ac:dyDescent="0.25">
      <c r="A217" s="222"/>
      <c r="B217" s="223"/>
      <c r="C217" s="256" t="s">
        <v>734</v>
      </c>
      <c r="D217" s="225"/>
      <c r="E217" s="226">
        <v>4.8</v>
      </c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15"/>
      <c r="Z217" s="215"/>
      <c r="AA217" s="215"/>
      <c r="AB217" s="215"/>
      <c r="AC217" s="215"/>
      <c r="AD217" s="215"/>
      <c r="AE217" s="215"/>
      <c r="AF217" s="215"/>
      <c r="AG217" s="215" t="s">
        <v>177</v>
      </c>
      <c r="AH217" s="215">
        <v>0</v>
      </c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1" x14ac:dyDescent="0.25">
      <c r="A218" s="234">
        <v>127</v>
      </c>
      <c r="B218" s="235" t="s">
        <v>735</v>
      </c>
      <c r="C218" s="253" t="s">
        <v>736</v>
      </c>
      <c r="D218" s="236" t="s">
        <v>193</v>
      </c>
      <c r="E218" s="237">
        <v>70.650000000000006</v>
      </c>
      <c r="F218" s="238"/>
      <c r="G218" s="239">
        <f>ROUND(E218*F218,2)</f>
        <v>0</v>
      </c>
      <c r="H218" s="238"/>
      <c r="I218" s="239">
        <f>ROUND(E218*H218,2)</f>
        <v>0</v>
      </c>
      <c r="J218" s="238"/>
      <c r="K218" s="239">
        <f>ROUND(E218*J218,2)</f>
        <v>0</v>
      </c>
      <c r="L218" s="239">
        <v>15</v>
      </c>
      <c r="M218" s="239">
        <f>G218*(1+L218/100)</f>
        <v>0</v>
      </c>
      <c r="N218" s="239">
        <v>4.0000000000000003E-5</v>
      </c>
      <c r="O218" s="239">
        <f>ROUND(E218*N218,2)</f>
        <v>0</v>
      </c>
      <c r="P218" s="239">
        <v>0</v>
      </c>
      <c r="Q218" s="239">
        <f>ROUND(E218*P218,2)</f>
        <v>0</v>
      </c>
      <c r="R218" s="239"/>
      <c r="S218" s="239" t="s">
        <v>167</v>
      </c>
      <c r="T218" s="240" t="s">
        <v>168</v>
      </c>
      <c r="U218" s="224">
        <v>0.08</v>
      </c>
      <c r="V218" s="224">
        <f>ROUND(E218*U218,2)</f>
        <v>5.65</v>
      </c>
      <c r="W218" s="224"/>
      <c r="X218" s="224" t="s">
        <v>169</v>
      </c>
      <c r="Y218" s="215"/>
      <c r="Z218" s="215"/>
      <c r="AA218" s="215"/>
      <c r="AB218" s="215"/>
      <c r="AC218" s="215"/>
      <c r="AD218" s="215"/>
      <c r="AE218" s="215"/>
      <c r="AF218" s="215"/>
      <c r="AG218" s="215" t="s">
        <v>238</v>
      </c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1" x14ac:dyDescent="0.25">
      <c r="A219" s="222"/>
      <c r="B219" s="223"/>
      <c r="C219" s="254" t="s">
        <v>431</v>
      </c>
      <c r="D219" s="241"/>
      <c r="E219" s="241"/>
      <c r="F219" s="241"/>
      <c r="G219" s="241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15"/>
      <c r="Z219" s="215"/>
      <c r="AA219" s="215"/>
      <c r="AB219" s="215"/>
      <c r="AC219" s="215"/>
      <c r="AD219" s="215"/>
      <c r="AE219" s="215"/>
      <c r="AF219" s="215"/>
      <c r="AG219" s="215" t="s">
        <v>172</v>
      </c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1" x14ac:dyDescent="0.25">
      <c r="A220" s="222"/>
      <c r="B220" s="223"/>
      <c r="C220" s="255" t="s">
        <v>432</v>
      </c>
      <c r="D220" s="242"/>
      <c r="E220" s="242"/>
      <c r="F220" s="242"/>
      <c r="G220" s="242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15"/>
      <c r="Z220" s="215"/>
      <c r="AA220" s="215"/>
      <c r="AB220" s="215"/>
      <c r="AC220" s="215"/>
      <c r="AD220" s="215"/>
      <c r="AE220" s="215"/>
      <c r="AF220" s="215"/>
      <c r="AG220" s="215" t="s">
        <v>172</v>
      </c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1" x14ac:dyDescent="0.25">
      <c r="A221" s="222"/>
      <c r="B221" s="223"/>
      <c r="C221" s="256" t="s">
        <v>737</v>
      </c>
      <c r="D221" s="225"/>
      <c r="E221" s="226">
        <v>3.7</v>
      </c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15"/>
      <c r="Z221" s="215"/>
      <c r="AA221" s="215"/>
      <c r="AB221" s="215"/>
      <c r="AC221" s="215"/>
      <c r="AD221" s="215"/>
      <c r="AE221" s="215"/>
      <c r="AF221" s="215"/>
      <c r="AG221" s="215" t="s">
        <v>177</v>
      </c>
      <c r="AH221" s="215">
        <v>0</v>
      </c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1" x14ac:dyDescent="0.25">
      <c r="A222" s="222"/>
      <c r="B222" s="223"/>
      <c r="C222" s="256" t="s">
        <v>738</v>
      </c>
      <c r="D222" s="225"/>
      <c r="E222" s="226">
        <v>5.7</v>
      </c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15"/>
      <c r="Z222" s="215"/>
      <c r="AA222" s="215"/>
      <c r="AB222" s="215"/>
      <c r="AC222" s="215"/>
      <c r="AD222" s="215"/>
      <c r="AE222" s="215"/>
      <c r="AF222" s="215"/>
      <c r="AG222" s="215" t="s">
        <v>177</v>
      </c>
      <c r="AH222" s="215">
        <v>0</v>
      </c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 x14ac:dyDescent="0.25">
      <c r="A223" s="222"/>
      <c r="B223" s="223"/>
      <c r="C223" s="256" t="s">
        <v>739</v>
      </c>
      <c r="D223" s="225"/>
      <c r="E223" s="226">
        <v>7.2</v>
      </c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15"/>
      <c r="Z223" s="215"/>
      <c r="AA223" s="215"/>
      <c r="AB223" s="215"/>
      <c r="AC223" s="215"/>
      <c r="AD223" s="215"/>
      <c r="AE223" s="215"/>
      <c r="AF223" s="215"/>
      <c r="AG223" s="215" t="s">
        <v>177</v>
      </c>
      <c r="AH223" s="215">
        <v>0</v>
      </c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1" x14ac:dyDescent="0.25">
      <c r="A224" s="222"/>
      <c r="B224" s="223"/>
      <c r="C224" s="256" t="s">
        <v>740</v>
      </c>
      <c r="D224" s="225"/>
      <c r="E224" s="226">
        <v>19.25</v>
      </c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15"/>
      <c r="Z224" s="215"/>
      <c r="AA224" s="215"/>
      <c r="AB224" s="215"/>
      <c r="AC224" s="215"/>
      <c r="AD224" s="215"/>
      <c r="AE224" s="215"/>
      <c r="AF224" s="215"/>
      <c r="AG224" s="215" t="s">
        <v>177</v>
      </c>
      <c r="AH224" s="215">
        <v>0</v>
      </c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1" x14ac:dyDescent="0.25">
      <c r="A225" s="222"/>
      <c r="B225" s="223"/>
      <c r="C225" s="256" t="s">
        <v>741</v>
      </c>
      <c r="D225" s="225"/>
      <c r="E225" s="226">
        <v>28.2</v>
      </c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15"/>
      <c r="Z225" s="215"/>
      <c r="AA225" s="215"/>
      <c r="AB225" s="215"/>
      <c r="AC225" s="215"/>
      <c r="AD225" s="215"/>
      <c r="AE225" s="215"/>
      <c r="AF225" s="215"/>
      <c r="AG225" s="215" t="s">
        <v>177</v>
      </c>
      <c r="AH225" s="215">
        <v>0</v>
      </c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1" x14ac:dyDescent="0.25">
      <c r="A226" s="222"/>
      <c r="B226" s="223"/>
      <c r="C226" s="256" t="s">
        <v>742</v>
      </c>
      <c r="D226" s="225"/>
      <c r="E226" s="226">
        <v>6.6</v>
      </c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15"/>
      <c r="Z226" s="215"/>
      <c r="AA226" s="215"/>
      <c r="AB226" s="215"/>
      <c r="AC226" s="215"/>
      <c r="AD226" s="215"/>
      <c r="AE226" s="215"/>
      <c r="AF226" s="215"/>
      <c r="AG226" s="215" t="s">
        <v>177</v>
      </c>
      <c r="AH226" s="215">
        <v>0</v>
      </c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ht="20.399999999999999" outlineLevel="1" x14ac:dyDescent="0.25">
      <c r="A227" s="244">
        <v>128</v>
      </c>
      <c r="B227" s="245" t="s">
        <v>743</v>
      </c>
      <c r="C227" s="257" t="s">
        <v>744</v>
      </c>
      <c r="D227" s="246" t="s">
        <v>166</v>
      </c>
      <c r="E227" s="247">
        <v>62.7</v>
      </c>
      <c r="F227" s="248"/>
      <c r="G227" s="249">
        <f>ROUND(E227*F227,2)</f>
        <v>0</v>
      </c>
      <c r="H227" s="248"/>
      <c r="I227" s="249">
        <f>ROUND(E227*H227,2)</f>
        <v>0</v>
      </c>
      <c r="J227" s="248"/>
      <c r="K227" s="249">
        <f>ROUND(E227*J227,2)</f>
        <v>0</v>
      </c>
      <c r="L227" s="249">
        <v>15</v>
      </c>
      <c r="M227" s="249">
        <f>G227*(1+L227/100)</f>
        <v>0</v>
      </c>
      <c r="N227" s="249">
        <v>3.63E-3</v>
      </c>
      <c r="O227" s="249">
        <f>ROUND(E227*N227,2)</f>
        <v>0.23</v>
      </c>
      <c r="P227" s="249">
        <v>0</v>
      </c>
      <c r="Q227" s="249">
        <f>ROUND(E227*P227,2)</f>
        <v>0</v>
      </c>
      <c r="R227" s="249"/>
      <c r="S227" s="249" t="s">
        <v>167</v>
      </c>
      <c r="T227" s="250" t="s">
        <v>168</v>
      </c>
      <c r="U227" s="224">
        <v>0.38</v>
      </c>
      <c r="V227" s="224">
        <f>ROUND(E227*U227,2)</f>
        <v>23.83</v>
      </c>
      <c r="W227" s="224"/>
      <c r="X227" s="224" t="s">
        <v>169</v>
      </c>
      <c r="Y227" s="215"/>
      <c r="Z227" s="215"/>
      <c r="AA227" s="215"/>
      <c r="AB227" s="215"/>
      <c r="AC227" s="215"/>
      <c r="AD227" s="215"/>
      <c r="AE227" s="215"/>
      <c r="AF227" s="215"/>
      <c r="AG227" s="215" t="s">
        <v>238</v>
      </c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 x14ac:dyDescent="0.25">
      <c r="A228" s="244">
        <v>129</v>
      </c>
      <c r="B228" s="245" t="s">
        <v>416</v>
      </c>
      <c r="C228" s="257" t="s">
        <v>417</v>
      </c>
      <c r="D228" s="246" t="s">
        <v>220</v>
      </c>
      <c r="E228" s="247">
        <v>6</v>
      </c>
      <c r="F228" s="248"/>
      <c r="G228" s="249">
        <f>ROUND(E228*F228,2)</f>
        <v>0</v>
      </c>
      <c r="H228" s="248"/>
      <c r="I228" s="249">
        <f>ROUND(E228*H228,2)</f>
        <v>0</v>
      </c>
      <c r="J228" s="248"/>
      <c r="K228" s="249">
        <f>ROUND(E228*J228,2)</f>
        <v>0</v>
      </c>
      <c r="L228" s="249">
        <v>15</v>
      </c>
      <c r="M228" s="249">
        <f>G228*(1+L228/100)</f>
        <v>0</v>
      </c>
      <c r="N228" s="249">
        <v>1.3999999999999999E-4</v>
      </c>
      <c r="O228" s="249">
        <f>ROUND(E228*N228,2)</f>
        <v>0</v>
      </c>
      <c r="P228" s="249">
        <v>0</v>
      </c>
      <c r="Q228" s="249">
        <f>ROUND(E228*P228,2)</f>
        <v>0</v>
      </c>
      <c r="R228" s="249"/>
      <c r="S228" s="249" t="s">
        <v>167</v>
      </c>
      <c r="T228" s="250" t="s">
        <v>168</v>
      </c>
      <c r="U228" s="224">
        <v>0</v>
      </c>
      <c r="V228" s="224">
        <f>ROUND(E228*U228,2)</f>
        <v>0</v>
      </c>
      <c r="W228" s="224"/>
      <c r="X228" s="224" t="s">
        <v>278</v>
      </c>
      <c r="Y228" s="215"/>
      <c r="Z228" s="215"/>
      <c r="AA228" s="215"/>
      <c r="AB228" s="215"/>
      <c r="AC228" s="215"/>
      <c r="AD228" s="215"/>
      <c r="AE228" s="215"/>
      <c r="AF228" s="215"/>
      <c r="AG228" s="215" t="s">
        <v>404</v>
      </c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1" x14ac:dyDescent="0.25">
      <c r="A229" s="244">
        <v>130</v>
      </c>
      <c r="B229" s="245" t="s">
        <v>418</v>
      </c>
      <c r="C229" s="257" t="s">
        <v>419</v>
      </c>
      <c r="D229" s="246" t="s">
        <v>0</v>
      </c>
      <c r="E229" s="247">
        <v>498.85419999999999</v>
      </c>
      <c r="F229" s="248"/>
      <c r="G229" s="249">
        <f>ROUND(E229*F229,2)</f>
        <v>0</v>
      </c>
      <c r="H229" s="248"/>
      <c r="I229" s="249">
        <f>ROUND(E229*H229,2)</f>
        <v>0</v>
      </c>
      <c r="J229" s="248"/>
      <c r="K229" s="249">
        <f>ROUND(E229*J229,2)</f>
        <v>0</v>
      </c>
      <c r="L229" s="249">
        <v>15</v>
      </c>
      <c r="M229" s="249">
        <f>G229*(1+L229/100)</f>
        <v>0</v>
      </c>
      <c r="N229" s="249">
        <v>0</v>
      </c>
      <c r="O229" s="249">
        <f>ROUND(E229*N229,2)</f>
        <v>0</v>
      </c>
      <c r="P229" s="249">
        <v>0</v>
      </c>
      <c r="Q229" s="249">
        <f>ROUND(E229*P229,2)</f>
        <v>0</v>
      </c>
      <c r="R229" s="249"/>
      <c r="S229" s="249" t="s">
        <v>167</v>
      </c>
      <c r="T229" s="250" t="s">
        <v>168</v>
      </c>
      <c r="U229" s="224">
        <v>0</v>
      </c>
      <c r="V229" s="224">
        <f>ROUND(E229*U229,2)</f>
        <v>0</v>
      </c>
      <c r="W229" s="224"/>
      <c r="X229" s="224" t="s">
        <v>169</v>
      </c>
      <c r="Y229" s="215"/>
      <c r="Z229" s="215"/>
      <c r="AA229" s="215"/>
      <c r="AB229" s="215"/>
      <c r="AC229" s="215"/>
      <c r="AD229" s="215"/>
      <c r="AE229" s="215"/>
      <c r="AF229" s="215"/>
      <c r="AG229" s="215" t="s">
        <v>238</v>
      </c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x14ac:dyDescent="0.25">
      <c r="A230" s="228" t="s">
        <v>162</v>
      </c>
      <c r="B230" s="229" t="s">
        <v>115</v>
      </c>
      <c r="C230" s="252" t="s">
        <v>116</v>
      </c>
      <c r="D230" s="230"/>
      <c r="E230" s="231"/>
      <c r="F230" s="232"/>
      <c r="G230" s="232">
        <f>SUMIF(AG231:AG243,"&lt;&gt;NOR",G231:G243)</f>
        <v>0</v>
      </c>
      <c r="H230" s="232"/>
      <c r="I230" s="232">
        <f>SUM(I231:I243)</f>
        <v>0</v>
      </c>
      <c r="J230" s="232"/>
      <c r="K230" s="232">
        <f>SUM(K231:K243)</f>
        <v>0</v>
      </c>
      <c r="L230" s="232"/>
      <c r="M230" s="232">
        <f>SUM(M231:M243)</f>
        <v>0</v>
      </c>
      <c r="N230" s="232"/>
      <c r="O230" s="232">
        <f>SUM(O231:O243)</f>
        <v>0.13</v>
      </c>
      <c r="P230" s="232"/>
      <c r="Q230" s="232">
        <f>SUM(Q231:Q243)</f>
        <v>0</v>
      </c>
      <c r="R230" s="232"/>
      <c r="S230" s="232"/>
      <c r="T230" s="233"/>
      <c r="U230" s="227"/>
      <c r="V230" s="227">
        <f>SUM(V231:V243)</f>
        <v>30.720000000000002</v>
      </c>
      <c r="W230" s="227"/>
      <c r="X230" s="227"/>
      <c r="AG230" t="s">
        <v>163</v>
      </c>
    </row>
    <row r="231" spans="1:60" outlineLevel="1" x14ac:dyDescent="0.25">
      <c r="A231" s="234">
        <v>131</v>
      </c>
      <c r="B231" s="235" t="s">
        <v>420</v>
      </c>
      <c r="C231" s="253" t="s">
        <v>421</v>
      </c>
      <c r="D231" s="236" t="s">
        <v>166</v>
      </c>
      <c r="E231" s="237">
        <v>20.6</v>
      </c>
      <c r="F231" s="238"/>
      <c r="G231" s="239">
        <f>ROUND(E231*F231,2)</f>
        <v>0</v>
      </c>
      <c r="H231" s="238"/>
      <c r="I231" s="239">
        <f>ROUND(E231*H231,2)</f>
        <v>0</v>
      </c>
      <c r="J231" s="238"/>
      <c r="K231" s="239">
        <f>ROUND(E231*J231,2)</f>
        <v>0</v>
      </c>
      <c r="L231" s="239">
        <v>15</v>
      </c>
      <c r="M231" s="239">
        <f>G231*(1+L231/100)</f>
        <v>0</v>
      </c>
      <c r="N231" s="239">
        <v>2.1000000000000001E-4</v>
      </c>
      <c r="O231" s="239">
        <f>ROUND(E231*N231,2)</f>
        <v>0</v>
      </c>
      <c r="P231" s="239">
        <v>0</v>
      </c>
      <c r="Q231" s="239">
        <f>ROUND(E231*P231,2)</f>
        <v>0</v>
      </c>
      <c r="R231" s="239"/>
      <c r="S231" s="239" t="s">
        <v>167</v>
      </c>
      <c r="T231" s="240" t="s">
        <v>168</v>
      </c>
      <c r="U231" s="224">
        <v>0.05</v>
      </c>
      <c r="V231" s="224">
        <f>ROUND(E231*U231,2)</f>
        <v>1.03</v>
      </c>
      <c r="W231" s="224"/>
      <c r="X231" s="224" t="s">
        <v>169</v>
      </c>
      <c r="Y231" s="215"/>
      <c r="Z231" s="215"/>
      <c r="AA231" s="215"/>
      <c r="AB231" s="215"/>
      <c r="AC231" s="215"/>
      <c r="AD231" s="215"/>
      <c r="AE231" s="215"/>
      <c r="AF231" s="215"/>
      <c r="AG231" s="215" t="s">
        <v>238</v>
      </c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1" x14ac:dyDescent="0.25">
      <c r="A232" s="222"/>
      <c r="B232" s="223"/>
      <c r="C232" s="256" t="s">
        <v>745</v>
      </c>
      <c r="D232" s="225"/>
      <c r="E232" s="226">
        <v>16</v>
      </c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15"/>
      <c r="Z232" s="215"/>
      <c r="AA232" s="215"/>
      <c r="AB232" s="215"/>
      <c r="AC232" s="215"/>
      <c r="AD232" s="215"/>
      <c r="AE232" s="215"/>
      <c r="AF232" s="215"/>
      <c r="AG232" s="215" t="s">
        <v>177</v>
      </c>
      <c r="AH232" s="215">
        <v>0</v>
      </c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1" x14ac:dyDescent="0.25">
      <c r="A233" s="222"/>
      <c r="B233" s="223"/>
      <c r="C233" s="256" t="s">
        <v>746</v>
      </c>
      <c r="D233" s="225"/>
      <c r="E233" s="226">
        <v>4.5999999999999996</v>
      </c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15"/>
      <c r="Z233" s="215"/>
      <c r="AA233" s="215"/>
      <c r="AB233" s="215"/>
      <c r="AC233" s="215"/>
      <c r="AD233" s="215"/>
      <c r="AE233" s="215"/>
      <c r="AF233" s="215"/>
      <c r="AG233" s="215" t="s">
        <v>177</v>
      </c>
      <c r="AH233" s="215">
        <v>0</v>
      </c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 x14ac:dyDescent="0.25">
      <c r="A234" s="244">
        <v>132</v>
      </c>
      <c r="B234" s="245" t="s">
        <v>422</v>
      </c>
      <c r="C234" s="257" t="s">
        <v>423</v>
      </c>
      <c r="D234" s="246" t="s">
        <v>166</v>
      </c>
      <c r="E234" s="247">
        <v>20.6</v>
      </c>
      <c r="F234" s="248"/>
      <c r="G234" s="249">
        <f>ROUND(E234*F234,2)</f>
        <v>0</v>
      </c>
      <c r="H234" s="248"/>
      <c r="I234" s="249">
        <f>ROUND(E234*H234,2)</f>
        <v>0</v>
      </c>
      <c r="J234" s="248"/>
      <c r="K234" s="249">
        <f>ROUND(E234*J234,2)</f>
        <v>0</v>
      </c>
      <c r="L234" s="249">
        <v>15</v>
      </c>
      <c r="M234" s="249">
        <f>G234*(1+L234/100)</f>
        <v>0</v>
      </c>
      <c r="N234" s="249">
        <v>0</v>
      </c>
      <c r="O234" s="249">
        <f>ROUND(E234*N234,2)</f>
        <v>0</v>
      </c>
      <c r="P234" s="249">
        <v>0</v>
      </c>
      <c r="Q234" s="249">
        <f>ROUND(E234*P234,2)</f>
        <v>0</v>
      </c>
      <c r="R234" s="249"/>
      <c r="S234" s="249" t="s">
        <v>167</v>
      </c>
      <c r="T234" s="250" t="s">
        <v>168</v>
      </c>
      <c r="U234" s="224">
        <v>0.1</v>
      </c>
      <c r="V234" s="224">
        <f>ROUND(E234*U234,2)</f>
        <v>2.06</v>
      </c>
      <c r="W234" s="224"/>
      <c r="X234" s="224" t="s">
        <v>169</v>
      </c>
      <c r="Y234" s="215"/>
      <c r="Z234" s="215"/>
      <c r="AA234" s="215"/>
      <c r="AB234" s="215"/>
      <c r="AC234" s="215"/>
      <c r="AD234" s="215"/>
      <c r="AE234" s="215"/>
      <c r="AF234" s="215"/>
      <c r="AG234" s="215" t="s">
        <v>238</v>
      </c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1" x14ac:dyDescent="0.25">
      <c r="A235" s="244">
        <v>133</v>
      </c>
      <c r="B235" s="245" t="s">
        <v>424</v>
      </c>
      <c r="C235" s="257" t="s">
        <v>425</v>
      </c>
      <c r="D235" s="246" t="s">
        <v>166</v>
      </c>
      <c r="E235" s="247">
        <v>20.6</v>
      </c>
      <c r="F235" s="248"/>
      <c r="G235" s="249">
        <f>ROUND(E235*F235,2)</f>
        <v>0</v>
      </c>
      <c r="H235" s="248"/>
      <c r="I235" s="249">
        <f>ROUND(E235*H235,2)</f>
        <v>0</v>
      </c>
      <c r="J235" s="248"/>
      <c r="K235" s="249">
        <f>ROUND(E235*J235,2)</f>
        <v>0</v>
      </c>
      <c r="L235" s="249">
        <v>15</v>
      </c>
      <c r="M235" s="249">
        <f>G235*(1+L235/100)</f>
        <v>0</v>
      </c>
      <c r="N235" s="249">
        <v>5.3499999999999997E-3</v>
      </c>
      <c r="O235" s="249">
        <f>ROUND(E235*N235,2)</f>
        <v>0.11</v>
      </c>
      <c r="P235" s="249">
        <v>0</v>
      </c>
      <c r="Q235" s="249">
        <f>ROUND(E235*P235,2)</f>
        <v>0</v>
      </c>
      <c r="R235" s="249"/>
      <c r="S235" s="249" t="s">
        <v>167</v>
      </c>
      <c r="T235" s="250" t="s">
        <v>168</v>
      </c>
      <c r="U235" s="224">
        <v>1.288</v>
      </c>
      <c r="V235" s="224">
        <f>ROUND(E235*U235,2)</f>
        <v>26.53</v>
      </c>
      <c r="W235" s="224"/>
      <c r="X235" s="224" t="s">
        <v>169</v>
      </c>
      <c r="Y235" s="215"/>
      <c r="Z235" s="215"/>
      <c r="AA235" s="215"/>
      <c r="AB235" s="215"/>
      <c r="AC235" s="215"/>
      <c r="AD235" s="215"/>
      <c r="AE235" s="215"/>
      <c r="AF235" s="215"/>
      <c r="AG235" s="215" t="s">
        <v>238</v>
      </c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1" x14ac:dyDescent="0.25">
      <c r="A236" s="244">
        <v>134</v>
      </c>
      <c r="B236" s="245" t="s">
        <v>426</v>
      </c>
      <c r="C236" s="257" t="s">
        <v>427</v>
      </c>
      <c r="D236" s="246" t="s">
        <v>166</v>
      </c>
      <c r="E236" s="247">
        <v>20.6</v>
      </c>
      <c r="F236" s="248"/>
      <c r="G236" s="249">
        <f>ROUND(E236*F236,2)</f>
        <v>0</v>
      </c>
      <c r="H236" s="248"/>
      <c r="I236" s="249">
        <f>ROUND(E236*H236,2)</f>
        <v>0</v>
      </c>
      <c r="J236" s="248"/>
      <c r="K236" s="249">
        <f>ROUND(E236*J236,2)</f>
        <v>0</v>
      </c>
      <c r="L236" s="249">
        <v>15</v>
      </c>
      <c r="M236" s="249">
        <f>G236*(1+L236/100)</f>
        <v>0</v>
      </c>
      <c r="N236" s="249">
        <v>8.9999999999999998E-4</v>
      </c>
      <c r="O236" s="249">
        <f>ROUND(E236*N236,2)</f>
        <v>0.02</v>
      </c>
      <c r="P236" s="249">
        <v>0</v>
      </c>
      <c r="Q236" s="249">
        <f>ROUND(E236*P236,2)</f>
        <v>0</v>
      </c>
      <c r="R236" s="249"/>
      <c r="S236" s="249" t="s">
        <v>167</v>
      </c>
      <c r="T236" s="250" t="s">
        <v>168</v>
      </c>
      <c r="U236" s="224">
        <v>0</v>
      </c>
      <c r="V236" s="224">
        <f>ROUND(E236*U236,2)</f>
        <v>0</v>
      </c>
      <c r="W236" s="224"/>
      <c r="X236" s="224" t="s">
        <v>169</v>
      </c>
      <c r="Y236" s="215"/>
      <c r="Z236" s="215"/>
      <c r="AA236" s="215"/>
      <c r="AB236" s="215"/>
      <c r="AC236" s="215"/>
      <c r="AD236" s="215"/>
      <c r="AE236" s="215"/>
      <c r="AF236" s="215"/>
      <c r="AG236" s="215" t="s">
        <v>238</v>
      </c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 x14ac:dyDescent="0.25">
      <c r="A237" s="244">
        <v>135</v>
      </c>
      <c r="B237" s="245" t="s">
        <v>428</v>
      </c>
      <c r="C237" s="257" t="s">
        <v>429</v>
      </c>
      <c r="D237" s="246" t="s">
        <v>193</v>
      </c>
      <c r="E237" s="247">
        <v>9.1999999999999993</v>
      </c>
      <c r="F237" s="248"/>
      <c r="G237" s="249">
        <f>ROUND(E237*F237,2)</f>
        <v>0</v>
      </c>
      <c r="H237" s="248"/>
      <c r="I237" s="249">
        <f>ROUND(E237*H237,2)</f>
        <v>0</v>
      </c>
      <c r="J237" s="248"/>
      <c r="K237" s="249">
        <f>ROUND(E237*J237,2)</f>
        <v>0</v>
      </c>
      <c r="L237" s="249">
        <v>15</v>
      </c>
      <c r="M237" s="249">
        <f>G237*(1+L237/100)</f>
        <v>0</v>
      </c>
      <c r="N237" s="249">
        <v>0</v>
      </c>
      <c r="O237" s="249">
        <f>ROUND(E237*N237,2)</f>
        <v>0</v>
      </c>
      <c r="P237" s="249">
        <v>0</v>
      </c>
      <c r="Q237" s="249">
        <f>ROUND(E237*P237,2)</f>
        <v>0</v>
      </c>
      <c r="R237" s="249"/>
      <c r="S237" s="249" t="s">
        <v>167</v>
      </c>
      <c r="T237" s="250" t="s">
        <v>168</v>
      </c>
      <c r="U237" s="224">
        <v>0.12</v>
      </c>
      <c r="V237" s="224">
        <f>ROUND(E237*U237,2)</f>
        <v>1.1000000000000001</v>
      </c>
      <c r="W237" s="224"/>
      <c r="X237" s="224" t="s">
        <v>169</v>
      </c>
      <c r="Y237" s="215"/>
      <c r="Z237" s="215"/>
      <c r="AA237" s="215"/>
      <c r="AB237" s="215"/>
      <c r="AC237" s="215"/>
      <c r="AD237" s="215"/>
      <c r="AE237" s="215"/>
      <c r="AF237" s="215"/>
      <c r="AG237" s="215" t="s">
        <v>238</v>
      </c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1" x14ac:dyDescent="0.25">
      <c r="A238" s="234">
        <v>136</v>
      </c>
      <c r="B238" s="235" t="s">
        <v>59</v>
      </c>
      <c r="C238" s="253" t="s">
        <v>430</v>
      </c>
      <c r="D238" s="236" t="s">
        <v>166</v>
      </c>
      <c r="E238" s="237">
        <v>22.66</v>
      </c>
      <c r="F238" s="238"/>
      <c r="G238" s="239">
        <f>ROUND(E238*F238,2)</f>
        <v>0</v>
      </c>
      <c r="H238" s="238"/>
      <c r="I238" s="239">
        <f>ROUND(E238*H238,2)</f>
        <v>0</v>
      </c>
      <c r="J238" s="238"/>
      <c r="K238" s="239">
        <f>ROUND(E238*J238,2)</f>
        <v>0</v>
      </c>
      <c r="L238" s="239">
        <v>15</v>
      </c>
      <c r="M238" s="239">
        <f>G238*(1+L238/100)</f>
        <v>0</v>
      </c>
      <c r="N238" s="239">
        <v>0</v>
      </c>
      <c r="O238" s="239">
        <f>ROUND(E238*N238,2)</f>
        <v>0</v>
      </c>
      <c r="P238" s="239">
        <v>0</v>
      </c>
      <c r="Q238" s="239">
        <f>ROUND(E238*P238,2)</f>
        <v>0</v>
      </c>
      <c r="R238" s="239"/>
      <c r="S238" s="239" t="s">
        <v>167</v>
      </c>
      <c r="T238" s="240" t="s">
        <v>168</v>
      </c>
      <c r="U238" s="224">
        <v>0</v>
      </c>
      <c r="V238" s="224">
        <f>ROUND(E238*U238,2)</f>
        <v>0</v>
      </c>
      <c r="W238" s="224"/>
      <c r="X238" s="224" t="s">
        <v>278</v>
      </c>
      <c r="Y238" s="215"/>
      <c r="Z238" s="215"/>
      <c r="AA238" s="215"/>
      <c r="AB238" s="215"/>
      <c r="AC238" s="215"/>
      <c r="AD238" s="215"/>
      <c r="AE238" s="215"/>
      <c r="AF238" s="215"/>
      <c r="AG238" s="215" t="s">
        <v>404</v>
      </c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1" x14ac:dyDescent="0.25">
      <c r="A239" s="222"/>
      <c r="B239" s="223"/>
      <c r="C239" s="254" t="s">
        <v>431</v>
      </c>
      <c r="D239" s="241"/>
      <c r="E239" s="241"/>
      <c r="F239" s="241"/>
      <c r="G239" s="241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15"/>
      <c r="Z239" s="215"/>
      <c r="AA239" s="215"/>
      <c r="AB239" s="215"/>
      <c r="AC239" s="215"/>
      <c r="AD239" s="215"/>
      <c r="AE239" s="215"/>
      <c r="AF239" s="215"/>
      <c r="AG239" s="215" t="s">
        <v>172</v>
      </c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1" x14ac:dyDescent="0.25">
      <c r="A240" s="222"/>
      <c r="B240" s="223"/>
      <c r="C240" s="255" t="s">
        <v>432</v>
      </c>
      <c r="D240" s="242"/>
      <c r="E240" s="242"/>
      <c r="F240" s="242"/>
      <c r="G240" s="242"/>
      <c r="H240" s="224"/>
      <c r="I240" s="224"/>
      <c r="J240" s="224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15"/>
      <c r="Z240" s="215"/>
      <c r="AA240" s="215"/>
      <c r="AB240" s="215"/>
      <c r="AC240" s="215"/>
      <c r="AD240" s="215"/>
      <c r="AE240" s="215"/>
      <c r="AF240" s="215"/>
      <c r="AG240" s="215" t="s">
        <v>172</v>
      </c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outlineLevel="1" x14ac:dyDescent="0.25">
      <c r="A241" s="222"/>
      <c r="B241" s="223"/>
      <c r="C241" s="256" t="s">
        <v>747</v>
      </c>
      <c r="D241" s="225"/>
      <c r="E241" s="226">
        <v>22.66</v>
      </c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15"/>
      <c r="Z241" s="215"/>
      <c r="AA241" s="215"/>
      <c r="AB241" s="215"/>
      <c r="AC241" s="215"/>
      <c r="AD241" s="215"/>
      <c r="AE241" s="215"/>
      <c r="AF241" s="215"/>
      <c r="AG241" s="215" t="s">
        <v>177</v>
      </c>
      <c r="AH241" s="215">
        <v>0</v>
      </c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1" x14ac:dyDescent="0.25">
      <c r="A242" s="244">
        <v>137</v>
      </c>
      <c r="B242" s="245" t="s">
        <v>434</v>
      </c>
      <c r="C242" s="257" t="s">
        <v>435</v>
      </c>
      <c r="D242" s="246" t="s">
        <v>193</v>
      </c>
      <c r="E242" s="247">
        <v>10</v>
      </c>
      <c r="F242" s="248"/>
      <c r="G242" s="249">
        <f>ROUND(E242*F242,2)</f>
        <v>0</v>
      </c>
      <c r="H242" s="248"/>
      <c r="I242" s="249">
        <f>ROUND(E242*H242,2)</f>
        <v>0</v>
      </c>
      <c r="J242" s="248"/>
      <c r="K242" s="249">
        <f>ROUND(E242*J242,2)</f>
        <v>0</v>
      </c>
      <c r="L242" s="249">
        <v>15</v>
      </c>
      <c r="M242" s="249">
        <f>G242*(1+L242/100)</f>
        <v>0</v>
      </c>
      <c r="N242" s="249">
        <v>2.2000000000000001E-4</v>
      </c>
      <c r="O242" s="249">
        <f>ROUND(E242*N242,2)</f>
        <v>0</v>
      </c>
      <c r="P242" s="249">
        <v>0</v>
      </c>
      <c r="Q242" s="249">
        <f>ROUND(E242*P242,2)</f>
        <v>0</v>
      </c>
      <c r="R242" s="249"/>
      <c r="S242" s="249" t="s">
        <v>167</v>
      </c>
      <c r="T242" s="250" t="s">
        <v>168</v>
      </c>
      <c r="U242" s="224">
        <v>0</v>
      </c>
      <c r="V242" s="224">
        <f>ROUND(E242*U242,2)</f>
        <v>0</v>
      </c>
      <c r="W242" s="224"/>
      <c r="X242" s="224" t="s">
        <v>278</v>
      </c>
      <c r="Y242" s="215"/>
      <c r="Z242" s="215"/>
      <c r="AA242" s="215"/>
      <c r="AB242" s="215"/>
      <c r="AC242" s="215"/>
      <c r="AD242" s="215"/>
      <c r="AE242" s="215"/>
      <c r="AF242" s="215"/>
      <c r="AG242" s="215" t="s">
        <v>404</v>
      </c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1" x14ac:dyDescent="0.25">
      <c r="A243" s="244">
        <v>138</v>
      </c>
      <c r="B243" s="245" t="s">
        <v>436</v>
      </c>
      <c r="C243" s="257" t="s">
        <v>437</v>
      </c>
      <c r="D243" s="246" t="s">
        <v>0</v>
      </c>
      <c r="E243" s="247">
        <v>299.34699999999998</v>
      </c>
      <c r="F243" s="248"/>
      <c r="G243" s="249">
        <f>ROUND(E243*F243,2)</f>
        <v>0</v>
      </c>
      <c r="H243" s="248"/>
      <c r="I243" s="249">
        <f>ROUND(E243*H243,2)</f>
        <v>0</v>
      </c>
      <c r="J243" s="248"/>
      <c r="K243" s="249">
        <f>ROUND(E243*J243,2)</f>
        <v>0</v>
      </c>
      <c r="L243" s="249">
        <v>15</v>
      </c>
      <c r="M243" s="249">
        <f>G243*(1+L243/100)</f>
        <v>0</v>
      </c>
      <c r="N243" s="249">
        <v>0</v>
      </c>
      <c r="O243" s="249">
        <f>ROUND(E243*N243,2)</f>
        <v>0</v>
      </c>
      <c r="P243" s="249">
        <v>0</v>
      </c>
      <c r="Q243" s="249">
        <f>ROUND(E243*P243,2)</f>
        <v>0</v>
      </c>
      <c r="R243" s="249"/>
      <c r="S243" s="249" t="s">
        <v>167</v>
      </c>
      <c r="T243" s="250" t="s">
        <v>168</v>
      </c>
      <c r="U243" s="224">
        <v>0</v>
      </c>
      <c r="V243" s="224">
        <f>ROUND(E243*U243,2)</f>
        <v>0</v>
      </c>
      <c r="W243" s="224"/>
      <c r="X243" s="224" t="s">
        <v>169</v>
      </c>
      <c r="Y243" s="215"/>
      <c r="Z243" s="215"/>
      <c r="AA243" s="215"/>
      <c r="AB243" s="215"/>
      <c r="AC243" s="215"/>
      <c r="AD243" s="215"/>
      <c r="AE243" s="215"/>
      <c r="AF243" s="215"/>
      <c r="AG243" s="215" t="s">
        <v>238</v>
      </c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x14ac:dyDescent="0.25">
      <c r="A244" s="228" t="s">
        <v>162</v>
      </c>
      <c r="B244" s="229" t="s">
        <v>117</v>
      </c>
      <c r="C244" s="252" t="s">
        <v>118</v>
      </c>
      <c r="D244" s="230"/>
      <c r="E244" s="231"/>
      <c r="F244" s="232"/>
      <c r="G244" s="232">
        <f>SUMIF(AG245:AG253,"&lt;&gt;NOR",G245:G253)</f>
        <v>0</v>
      </c>
      <c r="H244" s="232"/>
      <c r="I244" s="232">
        <f>SUM(I245:I253)</f>
        <v>0</v>
      </c>
      <c r="J244" s="232"/>
      <c r="K244" s="232">
        <f>SUM(K245:K253)</f>
        <v>0</v>
      </c>
      <c r="L244" s="232"/>
      <c r="M244" s="232">
        <f>SUM(M245:M253)</f>
        <v>0</v>
      </c>
      <c r="N244" s="232"/>
      <c r="O244" s="232">
        <f>SUM(O245:O253)</f>
        <v>0</v>
      </c>
      <c r="P244" s="232"/>
      <c r="Q244" s="232">
        <f>SUM(Q245:Q253)</f>
        <v>0</v>
      </c>
      <c r="R244" s="232"/>
      <c r="S244" s="232"/>
      <c r="T244" s="233"/>
      <c r="U244" s="227"/>
      <c r="V244" s="227">
        <f>SUM(V245:V253)</f>
        <v>18.649999999999999</v>
      </c>
      <c r="W244" s="227"/>
      <c r="X244" s="227"/>
      <c r="AG244" t="s">
        <v>163</v>
      </c>
    </row>
    <row r="245" spans="1:60" outlineLevel="1" x14ac:dyDescent="0.25">
      <c r="A245" s="234">
        <v>139</v>
      </c>
      <c r="B245" s="235" t="s">
        <v>438</v>
      </c>
      <c r="C245" s="253" t="s">
        <v>439</v>
      </c>
      <c r="D245" s="236" t="s">
        <v>166</v>
      </c>
      <c r="E245" s="237">
        <v>8.4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15</v>
      </c>
      <c r="M245" s="239">
        <f>G245*(1+L245/100)</f>
        <v>0</v>
      </c>
      <c r="N245" s="239">
        <v>3.6999999999999999E-4</v>
      </c>
      <c r="O245" s="239">
        <f>ROUND(E245*N245,2)</f>
        <v>0</v>
      </c>
      <c r="P245" s="239">
        <v>0</v>
      </c>
      <c r="Q245" s="239">
        <f>ROUND(E245*P245,2)</f>
        <v>0</v>
      </c>
      <c r="R245" s="239"/>
      <c r="S245" s="239" t="s">
        <v>167</v>
      </c>
      <c r="T245" s="240" t="s">
        <v>168</v>
      </c>
      <c r="U245" s="224">
        <v>0.13900000000000001</v>
      </c>
      <c r="V245" s="224">
        <f>ROUND(E245*U245,2)</f>
        <v>1.17</v>
      </c>
      <c r="W245" s="224"/>
      <c r="X245" s="224" t="s">
        <v>169</v>
      </c>
      <c r="Y245" s="215"/>
      <c r="Z245" s="215"/>
      <c r="AA245" s="215"/>
      <c r="AB245" s="215"/>
      <c r="AC245" s="215"/>
      <c r="AD245" s="215"/>
      <c r="AE245" s="215"/>
      <c r="AF245" s="215"/>
      <c r="AG245" s="215" t="s">
        <v>170</v>
      </c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1" x14ac:dyDescent="0.25">
      <c r="A246" s="222"/>
      <c r="B246" s="223"/>
      <c r="C246" s="256" t="s">
        <v>748</v>
      </c>
      <c r="D246" s="225"/>
      <c r="E246" s="226">
        <v>8.4</v>
      </c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15"/>
      <c r="Z246" s="215"/>
      <c r="AA246" s="215"/>
      <c r="AB246" s="215"/>
      <c r="AC246" s="215"/>
      <c r="AD246" s="215"/>
      <c r="AE246" s="215"/>
      <c r="AF246" s="215"/>
      <c r="AG246" s="215" t="s">
        <v>177</v>
      </c>
      <c r="AH246" s="215">
        <v>0</v>
      </c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1" x14ac:dyDescent="0.25">
      <c r="A247" s="234">
        <v>140</v>
      </c>
      <c r="B247" s="235" t="s">
        <v>441</v>
      </c>
      <c r="C247" s="253" t="s">
        <v>442</v>
      </c>
      <c r="D247" s="236" t="s">
        <v>166</v>
      </c>
      <c r="E247" s="237">
        <v>8.35</v>
      </c>
      <c r="F247" s="238"/>
      <c r="G247" s="239">
        <f>ROUND(E247*F247,2)</f>
        <v>0</v>
      </c>
      <c r="H247" s="238"/>
      <c r="I247" s="239">
        <f>ROUND(E247*H247,2)</f>
        <v>0</v>
      </c>
      <c r="J247" s="238"/>
      <c r="K247" s="239">
        <f>ROUND(E247*J247,2)</f>
        <v>0</v>
      </c>
      <c r="L247" s="239">
        <v>15</v>
      </c>
      <c r="M247" s="239">
        <f>G247*(1+L247/100)</f>
        <v>0</v>
      </c>
      <c r="N247" s="239">
        <v>2.4000000000000001E-4</v>
      </c>
      <c r="O247" s="239">
        <f>ROUND(E247*N247,2)</f>
        <v>0</v>
      </c>
      <c r="P247" s="239">
        <v>0</v>
      </c>
      <c r="Q247" s="239">
        <f>ROUND(E247*P247,2)</f>
        <v>0</v>
      </c>
      <c r="R247" s="239"/>
      <c r="S247" s="239" t="s">
        <v>167</v>
      </c>
      <c r="T247" s="240" t="s">
        <v>168</v>
      </c>
      <c r="U247" s="224">
        <v>0.28999999999999998</v>
      </c>
      <c r="V247" s="224">
        <f>ROUND(E247*U247,2)</f>
        <v>2.42</v>
      </c>
      <c r="W247" s="224"/>
      <c r="X247" s="224" t="s">
        <v>169</v>
      </c>
      <c r="Y247" s="215"/>
      <c r="Z247" s="215"/>
      <c r="AA247" s="215"/>
      <c r="AB247" s="215"/>
      <c r="AC247" s="215"/>
      <c r="AD247" s="215"/>
      <c r="AE247" s="215"/>
      <c r="AF247" s="215"/>
      <c r="AG247" s="215" t="s">
        <v>170</v>
      </c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 x14ac:dyDescent="0.25">
      <c r="A248" s="222"/>
      <c r="B248" s="223"/>
      <c r="C248" s="254" t="s">
        <v>443</v>
      </c>
      <c r="D248" s="241"/>
      <c r="E248" s="241"/>
      <c r="F248" s="241"/>
      <c r="G248" s="241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15"/>
      <c r="Z248" s="215"/>
      <c r="AA248" s="215"/>
      <c r="AB248" s="215"/>
      <c r="AC248" s="215"/>
      <c r="AD248" s="215"/>
      <c r="AE248" s="215"/>
      <c r="AF248" s="215"/>
      <c r="AG248" s="215" t="s">
        <v>172</v>
      </c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 x14ac:dyDescent="0.25">
      <c r="A249" s="222"/>
      <c r="B249" s="223"/>
      <c r="C249" s="256" t="s">
        <v>749</v>
      </c>
      <c r="D249" s="225"/>
      <c r="E249" s="226">
        <v>8.35</v>
      </c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15"/>
      <c r="Z249" s="215"/>
      <c r="AA249" s="215"/>
      <c r="AB249" s="215"/>
      <c r="AC249" s="215"/>
      <c r="AD249" s="215"/>
      <c r="AE249" s="215"/>
      <c r="AF249" s="215"/>
      <c r="AG249" s="215" t="s">
        <v>177</v>
      </c>
      <c r="AH249" s="215">
        <v>0</v>
      </c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1" x14ac:dyDescent="0.25">
      <c r="A250" s="244">
        <v>141</v>
      </c>
      <c r="B250" s="245" t="s">
        <v>750</v>
      </c>
      <c r="C250" s="257" t="s">
        <v>751</v>
      </c>
      <c r="D250" s="246" t="s">
        <v>193</v>
      </c>
      <c r="E250" s="247">
        <v>36</v>
      </c>
      <c r="F250" s="248"/>
      <c r="G250" s="249">
        <f>ROUND(E250*F250,2)</f>
        <v>0</v>
      </c>
      <c r="H250" s="248"/>
      <c r="I250" s="249">
        <f>ROUND(E250*H250,2)</f>
        <v>0</v>
      </c>
      <c r="J250" s="248"/>
      <c r="K250" s="249">
        <f>ROUND(E250*J250,2)</f>
        <v>0</v>
      </c>
      <c r="L250" s="249">
        <v>15</v>
      </c>
      <c r="M250" s="249">
        <f>G250*(1+L250/100)</f>
        <v>0</v>
      </c>
      <c r="N250" s="249">
        <v>9.0000000000000006E-5</v>
      </c>
      <c r="O250" s="249">
        <f>ROUND(E250*N250,2)</f>
        <v>0</v>
      </c>
      <c r="P250" s="249">
        <v>0</v>
      </c>
      <c r="Q250" s="249">
        <f>ROUND(E250*P250,2)</f>
        <v>0</v>
      </c>
      <c r="R250" s="249"/>
      <c r="S250" s="249" t="s">
        <v>167</v>
      </c>
      <c r="T250" s="250" t="s">
        <v>168</v>
      </c>
      <c r="U250" s="224">
        <v>0.11600000000000001</v>
      </c>
      <c r="V250" s="224">
        <f>ROUND(E250*U250,2)</f>
        <v>4.18</v>
      </c>
      <c r="W250" s="224"/>
      <c r="X250" s="224" t="s">
        <v>169</v>
      </c>
      <c r="Y250" s="215"/>
      <c r="Z250" s="215"/>
      <c r="AA250" s="215"/>
      <c r="AB250" s="215"/>
      <c r="AC250" s="215"/>
      <c r="AD250" s="215"/>
      <c r="AE250" s="215"/>
      <c r="AF250" s="215"/>
      <c r="AG250" s="215" t="s">
        <v>170</v>
      </c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1" x14ac:dyDescent="0.25">
      <c r="A251" s="234">
        <v>142</v>
      </c>
      <c r="B251" s="235" t="s">
        <v>445</v>
      </c>
      <c r="C251" s="253" t="s">
        <v>446</v>
      </c>
      <c r="D251" s="236" t="s">
        <v>166</v>
      </c>
      <c r="E251" s="237">
        <v>5</v>
      </c>
      <c r="F251" s="238"/>
      <c r="G251" s="239">
        <f>ROUND(E251*F251,2)</f>
        <v>0</v>
      </c>
      <c r="H251" s="238"/>
      <c r="I251" s="239">
        <f>ROUND(E251*H251,2)</f>
        <v>0</v>
      </c>
      <c r="J251" s="238"/>
      <c r="K251" s="239">
        <f>ROUND(E251*J251,2)</f>
        <v>0</v>
      </c>
      <c r="L251" s="239">
        <v>15</v>
      </c>
      <c r="M251" s="239">
        <f>G251*(1+L251/100)</f>
        <v>0</v>
      </c>
      <c r="N251" s="239">
        <v>2.5999999999999998E-4</v>
      </c>
      <c r="O251" s="239">
        <f>ROUND(E251*N251,2)</f>
        <v>0</v>
      </c>
      <c r="P251" s="239">
        <v>0</v>
      </c>
      <c r="Q251" s="239">
        <f>ROUND(E251*P251,2)</f>
        <v>0</v>
      </c>
      <c r="R251" s="239"/>
      <c r="S251" s="239" t="s">
        <v>167</v>
      </c>
      <c r="T251" s="240" t="s">
        <v>168</v>
      </c>
      <c r="U251" s="224">
        <v>0.37</v>
      </c>
      <c r="V251" s="224">
        <f>ROUND(E251*U251,2)</f>
        <v>1.85</v>
      </c>
      <c r="W251" s="224"/>
      <c r="X251" s="224" t="s">
        <v>169</v>
      </c>
      <c r="Y251" s="215"/>
      <c r="Z251" s="215"/>
      <c r="AA251" s="215"/>
      <c r="AB251" s="215"/>
      <c r="AC251" s="215"/>
      <c r="AD251" s="215"/>
      <c r="AE251" s="215"/>
      <c r="AF251" s="215"/>
      <c r="AG251" s="215" t="s">
        <v>170</v>
      </c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1" x14ac:dyDescent="0.25">
      <c r="A252" s="222"/>
      <c r="B252" s="223"/>
      <c r="C252" s="256" t="s">
        <v>752</v>
      </c>
      <c r="D252" s="225"/>
      <c r="E252" s="226">
        <v>5</v>
      </c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24"/>
      <c r="Y252" s="215"/>
      <c r="Z252" s="215"/>
      <c r="AA252" s="215"/>
      <c r="AB252" s="215"/>
      <c r="AC252" s="215"/>
      <c r="AD252" s="215"/>
      <c r="AE252" s="215"/>
      <c r="AF252" s="215"/>
      <c r="AG252" s="215" t="s">
        <v>177</v>
      </c>
      <c r="AH252" s="215">
        <v>0</v>
      </c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1" x14ac:dyDescent="0.25">
      <c r="A253" s="244">
        <v>143</v>
      </c>
      <c r="B253" s="245" t="s">
        <v>753</v>
      </c>
      <c r="C253" s="257" t="s">
        <v>754</v>
      </c>
      <c r="D253" s="246" t="s">
        <v>166</v>
      </c>
      <c r="E253" s="247">
        <v>62.7</v>
      </c>
      <c r="F253" s="248"/>
      <c r="G253" s="249">
        <f>ROUND(E253*F253,2)</f>
        <v>0</v>
      </c>
      <c r="H253" s="248"/>
      <c r="I253" s="249">
        <f>ROUND(E253*H253,2)</f>
        <v>0</v>
      </c>
      <c r="J253" s="248"/>
      <c r="K253" s="249">
        <f>ROUND(E253*J253,2)</f>
        <v>0</v>
      </c>
      <c r="L253" s="249">
        <v>15</v>
      </c>
      <c r="M253" s="249">
        <f>G253*(1+L253/100)</f>
        <v>0</v>
      </c>
      <c r="N253" s="249">
        <v>6.9999999999999994E-5</v>
      </c>
      <c r="O253" s="249">
        <f>ROUND(E253*N253,2)</f>
        <v>0</v>
      </c>
      <c r="P253" s="249">
        <v>0</v>
      </c>
      <c r="Q253" s="249">
        <f>ROUND(E253*P253,2)</f>
        <v>0</v>
      </c>
      <c r="R253" s="249"/>
      <c r="S253" s="249" t="s">
        <v>167</v>
      </c>
      <c r="T253" s="250" t="s">
        <v>168</v>
      </c>
      <c r="U253" s="224">
        <v>0.14399999999999999</v>
      </c>
      <c r="V253" s="224">
        <f>ROUND(E253*U253,2)</f>
        <v>9.0299999999999994</v>
      </c>
      <c r="W253" s="224"/>
      <c r="X253" s="224" t="s">
        <v>169</v>
      </c>
      <c r="Y253" s="215"/>
      <c r="Z253" s="215"/>
      <c r="AA253" s="215"/>
      <c r="AB253" s="215"/>
      <c r="AC253" s="215"/>
      <c r="AD253" s="215"/>
      <c r="AE253" s="215"/>
      <c r="AF253" s="215"/>
      <c r="AG253" s="215" t="s">
        <v>170</v>
      </c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x14ac:dyDescent="0.25">
      <c r="A254" s="228" t="s">
        <v>162</v>
      </c>
      <c r="B254" s="229" t="s">
        <v>119</v>
      </c>
      <c r="C254" s="252" t="s">
        <v>120</v>
      </c>
      <c r="D254" s="230"/>
      <c r="E254" s="231"/>
      <c r="F254" s="232"/>
      <c r="G254" s="232">
        <f>SUMIF(AG255:AG283,"&lt;&gt;NOR",G255:G283)</f>
        <v>0</v>
      </c>
      <c r="H254" s="232"/>
      <c r="I254" s="232">
        <f>SUM(I255:I283)</f>
        <v>0</v>
      </c>
      <c r="J254" s="232"/>
      <c r="K254" s="232">
        <f>SUM(K255:K283)</f>
        <v>0</v>
      </c>
      <c r="L254" s="232"/>
      <c r="M254" s="232">
        <f>SUM(M255:M283)</f>
        <v>0</v>
      </c>
      <c r="N254" s="232"/>
      <c r="O254" s="232">
        <f>SUM(O255:O283)</f>
        <v>0.04</v>
      </c>
      <c r="P254" s="232"/>
      <c r="Q254" s="232">
        <f>SUM(Q255:Q283)</f>
        <v>0</v>
      </c>
      <c r="R254" s="232"/>
      <c r="S254" s="232"/>
      <c r="T254" s="233"/>
      <c r="U254" s="227"/>
      <c r="V254" s="227">
        <f>SUM(V255:V283)</f>
        <v>42.45</v>
      </c>
      <c r="W254" s="227"/>
      <c r="X254" s="227"/>
      <c r="AG254" t="s">
        <v>163</v>
      </c>
    </row>
    <row r="255" spans="1:60" outlineLevel="1" x14ac:dyDescent="0.25">
      <c r="A255" s="234">
        <v>144</v>
      </c>
      <c r="B255" s="235" t="s">
        <v>448</v>
      </c>
      <c r="C255" s="253" t="s">
        <v>449</v>
      </c>
      <c r="D255" s="236" t="s">
        <v>166</v>
      </c>
      <c r="E255" s="237">
        <v>286.42</v>
      </c>
      <c r="F255" s="238"/>
      <c r="G255" s="239">
        <f>ROUND(E255*F255,2)</f>
        <v>0</v>
      </c>
      <c r="H255" s="238"/>
      <c r="I255" s="239">
        <f>ROUND(E255*H255,2)</f>
        <v>0</v>
      </c>
      <c r="J255" s="238"/>
      <c r="K255" s="239">
        <f>ROUND(E255*J255,2)</f>
        <v>0</v>
      </c>
      <c r="L255" s="239">
        <v>15</v>
      </c>
      <c r="M255" s="239">
        <f>G255*(1+L255/100)</f>
        <v>0</v>
      </c>
      <c r="N255" s="239">
        <v>0</v>
      </c>
      <c r="O255" s="239">
        <f>ROUND(E255*N255,2)</f>
        <v>0</v>
      </c>
      <c r="P255" s="239">
        <v>0</v>
      </c>
      <c r="Q255" s="239">
        <f>ROUND(E255*P255,2)</f>
        <v>0</v>
      </c>
      <c r="R255" s="239"/>
      <c r="S255" s="239" t="s">
        <v>167</v>
      </c>
      <c r="T255" s="240" t="s">
        <v>168</v>
      </c>
      <c r="U255" s="224">
        <v>0.04</v>
      </c>
      <c r="V255" s="224">
        <f>ROUND(E255*U255,2)</f>
        <v>11.46</v>
      </c>
      <c r="W255" s="224"/>
      <c r="X255" s="224" t="s">
        <v>169</v>
      </c>
      <c r="Y255" s="215"/>
      <c r="Z255" s="215"/>
      <c r="AA255" s="215"/>
      <c r="AB255" s="215"/>
      <c r="AC255" s="215"/>
      <c r="AD255" s="215"/>
      <c r="AE255" s="215"/>
      <c r="AF255" s="215"/>
      <c r="AG255" s="215" t="s">
        <v>170</v>
      </c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1" x14ac:dyDescent="0.25">
      <c r="A256" s="222"/>
      <c r="B256" s="223"/>
      <c r="C256" s="256" t="s">
        <v>755</v>
      </c>
      <c r="D256" s="225"/>
      <c r="E256" s="226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15"/>
      <c r="Z256" s="215"/>
      <c r="AA256" s="215"/>
      <c r="AB256" s="215"/>
      <c r="AC256" s="215"/>
      <c r="AD256" s="215"/>
      <c r="AE256" s="215"/>
      <c r="AF256" s="215"/>
      <c r="AG256" s="215" t="s">
        <v>177</v>
      </c>
      <c r="AH256" s="215">
        <v>0</v>
      </c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1" x14ac:dyDescent="0.25">
      <c r="A257" s="222"/>
      <c r="B257" s="223"/>
      <c r="C257" s="256" t="s">
        <v>582</v>
      </c>
      <c r="D257" s="225"/>
      <c r="E257" s="226">
        <v>5.27</v>
      </c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15"/>
      <c r="Z257" s="215"/>
      <c r="AA257" s="215"/>
      <c r="AB257" s="215"/>
      <c r="AC257" s="215"/>
      <c r="AD257" s="215"/>
      <c r="AE257" s="215"/>
      <c r="AF257" s="215"/>
      <c r="AG257" s="215" t="s">
        <v>177</v>
      </c>
      <c r="AH257" s="215">
        <v>0</v>
      </c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1" x14ac:dyDescent="0.25">
      <c r="A258" s="222"/>
      <c r="B258" s="223"/>
      <c r="C258" s="256" t="s">
        <v>585</v>
      </c>
      <c r="D258" s="225"/>
      <c r="E258" s="226">
        <v>5.1100000000000003</v>
      </c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15"/>
      <c r="Z258" s="215"/>
      <c r="AA258" s="215"/>
      <c r="AB258" s="215"/>
      <c r="AC258" s="215"/>
      <c r="AD258" s="215"/>
      <c r="AE258" s="215"/>
      <c r="AF258" s="215"/>
      <c r="AG258" s="215" t="s">
        <v>177</v>
      </c>
      <c r="AH258" s="215">
        <v>0</v>
      </c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1" x14ac:dyDescent="0.25">
      <c r="A259" s="222"/>
      <c r="B259" s="223"/>
      <c r="C259" s="256" t="s">
        <v>586</v>
      </c>
      <c r="D259" s="225"/>
      <c r="E259" s="226">
        <v>6.25</v>
      </c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15"/>
      <c r="Z259" s="215"/>
      <c r="AA259" s="215"/>
      <c r="AB259" s="215"/>
      <c r="AC259" s="215"/>
      <c r="AD259" s="215"/>
      <c r="AE259" s="215"/>
      <c r="AF259" s="215"/>
      <c r="AG259" s="215" t="s">
        <v>177</v>
      </c>
      <c r="AH259" s="215">
        <v>0</v>
      </c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outlineLevel="1" x14ac:dyDescent="0.25">
      <c r="A260" s="222"/>
      <c r="B260" s="223"/>
      <c r="C260" s="256" t="s">
        <v>587</v>
      </c>
      <c r="D260" s="225"/>
      <c r="E260" s="226">
        <v>3.96</v>
      </c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15"/>
      <c r="Z260" s="215"/>
      <c r="AA260" s="215"/>
      <c r="AB260" s="215"/>
      <c r="AC260" s="215"/>
      <c r="AD260" s="215"/>
      <c r="AE260" s="215"/>
      <c r="AF260" s="215"/>
      <c r="AG260" s="215" t="s">
        <v>177</v>
      </c>
      <c r="AH260" s="215">
        <v>0</v>
      </c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outlineLevel="1" x14ac:dyDescent="0.25">
      <c r="A261" s="222"/>
      <c r="B261" s="223"/>
      <c r="C261" s="256" t="s">
        <v>588</v>
      </c>
      <c r="D261" s="225"/>
      <c r="E261" s="226">
        <v>16.170000000000002</v>
      </c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15"/>
      <c r="Z261" s="215"/>
      <c r="AA261" s="215"/>
      <c r="AB261" s="215"/>
      <c r="AC261" s="215"/>
      <c r="AD261" s="215"/>
      <c r="AE261" s="215"/>
      <c r="AF261" s="215"/>
      <c r="AG261" s="215" t="s">
        <v>177</v>
      </c>
      <c r="AH261" s="215">
        <v>0</v>
      </c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1" x14ac:dyDescent="0.25">
      <c r="A262" s="222"/>
      <c r="B262" s="223"/>
      <c r="C262" s="256" t="s">
        <v>589</v>
      </c>
      <c r="D262" s="225"/>
      <c r="E262" s="226">
        <v>23.62</v>
      </c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15"/>
      <c r="Z262" s="215"/>
      <c r="AA262" s="215"/>
      <c r="AB262" s="215"/>
      <c r="AC262" s="215"/>
      <c r="AD262" s="215"/>
      <c r="AE262" s="215"/>
      <c r="AF262" s="215"/>
      <c r="AG262" s="215" t="s">
        <v>177</v>
      </c>
      <c r="AH262" s="215">
        <v>0</v>
      </c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1" x14ac:dyDescent="0.25">
      <c r="A263" s="222"/>
      <c r="B263" s="223"/>
      <c r="C263" s="256" t="s">
        <v>590</v>
      </c>
      <c r="D263" s="225"/>
      <c r="E263" s="226">
        <v>6.28</v>
      </c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15"/>
      <c r="Z263" s="215"/>
      <c r="AA263" s="215"/>
      <c r="AB263" s="215"/>
      <c r="AC263" s="215"/>
      <c r="AD263" s="215"/>
      <c r="AE263" s="215"/>
      <c r="AF263" s="215"/>
      <c r="AG263" s="215" t="s">
        <v>177</v>
      </c>
      <c r="AH263" s="215">
        <v>0</v>
      </c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1" x14ac:dyDescent="0.25">
      <c r="A264" s="222"/>
      <c r="B264" s="223"/>
      <c r="C264" s="256" t="s">
        <v>451</v>
      </c>
      <c r="D264" s="225"/>
      <c r="E264" s="226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15"/>
      <c r="Z264" s="215"/>
      <c r="AA264" s="215"/>
      <c r="AB264" s="215"/>
      <c r="AC264" s="215"/>
      <c r="AD264" s="215"/>
      <c r="AE264" s="215"/>
      <c r="AF264" s="215"/>
      <c r="AG264" s="215" t="s">
        <v>177</v>
      </c>
      <c r="AH264" s="215">
        <v>0</v>
      </c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1" x14ac:dyDescent="0.25">
      <c r="A265" s="222"/>
      <c r="B265" s="223"/>
      <c r="C265" s="256" t="s">
        <v>756</v>
      </c>
      <c r="D265" s="225"/>
      <c r="E265" s="226">
        <v>28.56</v>
      </c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15"/>
      <c r="Z265" s="215"/>
      <c r="AA265" s="215"/>
      <c r="AB265" s="215"/>
      <c r="AC265" s="215"/>
      <c r="AD265" s="215"/>
      <c r="AE265" s="215"/>
      <c r="AF265" s="215"/>
      <c r="AG265" s="215" t="s">
        <v>177</v>
      </c>
      <c r="AH265" s="215">
        <v>0</v>
      </c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1" x14ac:dyDescent="0.25">
      <c r="A266" s="222"/>
      <c r="B266" s="223"/>
      <c r="C266" s="256" t="s">
        <v>757</v>
      </c>
      <c r="D266" s="225"/>
      <c r="E266" s="226">
        <v>25.34</v>
      </c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15"/>
      <c r="Z266" s="215"/>
      <c r="AA266" s="215"/>
      <c r="AB266" s="215"/>
      <c r="AC266" s="215"/>
      <c r="AD266" s="215"/>
      <c r="AE266" s="215"/>
      <c r="AF266" s="215"/>
      <c r="AG266" s="215" t="s">
        <v>177</v>
      </c>
      <c r="AH266" s="215">
        <v>0</v>
      </c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1" x14ac:dyDescent="0.25">
      <c r="A267" s="222"/>
      <c r="B267" s="223"/>
      <c r="C267" s="256" t="s">
        <v>758</v>
      </c>
      <c r="D267" s="225"/>
      <c r="E267" s="226">
        <v>27.58</v>
      </c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15"/>
      <c r="Z267" s="215"/>
      <c r="AA267" s="215"/>
      <c r="AB267" s="215"/>
      <c r="AC267" s="215"/>
      <c r="AD267" s="215"/>
      <c r="AE267" s="215"/>
      <c r="AF267" s="215"/>
      <c r="AG267" s="215" t="s">
        <v>177</v>
      </c>
      <c r="AH267" s="215">
        <v>0</v>
      </c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1" x14ac:dyDescent="0.25">
      <c r="A268" s="222"/>
      <c r="B268" s="223"/>
      <c r="C268" s="256" t="s">
        <v>598</v>
      </c>
      <c r="D268" s="225"/>
      <c r="E268" s="226">
        <v>6.4</v>
      </c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15"/>
      <c r="Z268" s="215"/>
      <c r="AA268" s="215"/>
      <c r="AB268" s="215"/>
      <c r="AC268" s="215"/>
      <c r="AD268" s="215"/>
      <c r="AE268" s="215"/>
      <c r="AF268" s="215"/>
      <c r="AG268" s="215" t="s">
        <v>177</v>
      </c>
      <c r="AH268" s="215">
        <v>0</v>
      </c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1" x14ac:dyDescent="0.25">
      <c r="A269" s="222"/>
      <c r="B269" s="223"/>
      <c r="C269" s="256" t="s">
        <v>759</v>
      </c>
      <c r="D269" s="225"/>
      <c r="E269" s="226">
        <v>45.08</v>
      </c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15"/>
      <c r="Z269" s="215"/>
      <c r="AA269" s="215"/>
      <c r="AB269" s="215"/>
      <c r="AC269" s="215"/>
      <c r="AD269" s="215"/>
      <c r="AE269" s="215"/>
      <c r="AF269" s="215"/>
      <c r="AG269" s="215" t="s">
        <v>177</v>
      </c>
      <c r="AH269" s="215">
        <v>0</v>
      </c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outlineLevel="1" x14ac:dyDescent="0.25">
      <c r="A270" s="222"/>
      <c r="B270" s="223"/>
      <c r="C270" s="256" t="s">
        <v>760</v>
      </c>
      <c r="D270" s="225"/>
      <c r="E270" s="226">
        <v>57.96</v>
      </c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15"/>
      <c r="Z270" s="215"/>
      <c r="AA270" s="215"/>
      <c r="AB270" s="215"/>
      <c r="AC270" s="215"/>
      <c r="AD270" s="215"/>
      <c r="AE270" s="215"/>
      <c r="AF270" s="215"/>
      <c r="AG270" s="215" t="s">
        <v>177</v>
      </c>
      <c r="AH270" s="215">
        <v>0</v>
      </c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outlineLevel="1" x14ac:dyDescent="0.25">
      <c r="A271" s="222"/>
      <c r="B271" s="223"/>
      <c r="C271" s="256" t="s">
        <v>761</v>
      </c>
      <c r="D271" s="225"/>
      <c r="E271" s="226">
        <v>28.84</v>
      </c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15"/>
      <c r="Z271" s="215"/>
      <c r="AA271" s="215"/>
      <c r="AB271" s="215"/>
      <c r="AC271" s="215"/>
      <c r="AD271" s="215"/>
      <c r="AE271" s="215"/>
      <c r="AF271" s="215"/>
      <c r="AG271" s="215" t="s">
        <v>177</v>
      </c>
      <c r="AH271" s="215">
        <v>0</v>
      </c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1" x14ac:dyDescent="0.25">
      <c r="A272" s="244">
        <v>145</v>
      </c>
      <c r="B272" s="245" t="s">
        <v>456</v>
      </c>
      <c r="C272" s="257" t="s">
        <v>457</v>
      </c>
      <c r="D272" s="246" t="s">
        <v>166</v>
      </c>
      <c r="E272" s="247">
        <v>56</v>
      </c>
      <c r="F272" s="248"/>
      <c r="G272" s="249">
        <f>ROUND(E272*F272,2)</f>
        <v>0</v>
      </c>
      <c r="H272" s="248"/>
      <c r="I272" s="249">
        <f>ROUND(E272*H272,2)</f>
        <v>0</v>
      </c>
      <c r="J272" s="248"/>
      <c r="K272" s="249">
        <f>ROUND(E272*J272,2)</f>
        <v>0</v>
      </c>
      <c r="L272" s="249">
        <v>15</v>
      </c>
      <c r="M272" s="249">
        <f>G272*(1+L272/100)</f>
        <v>0</v>
      </c>
      <c r="N272" s="249">
        <v>6.9999999999999994E-5</v>
      </c>
      <c r="O272" s="249">
        <f>ROUND(E272*N272,2)</f>
        <v>0</v>
      </c>
      <c r="P272" s="249">
        <v>0</v>
      </c>
      <c r="Q272" s="249">
        <f>ROUND(E272*P272,2)</f>
        <v>0</v>
      </c>
      <c r="R272" s="249"/>
      <c r="S272" s="249" t="s">
        <v>167</v>
      </c>
      <c r="T272" s="250" t="s">
        <v>168</v>
      </c>
      <c r="U272" s="224">
        <v>0.03</v>
      </c>
      <c r="V272" s="224">
        <f>ROUND(E272*U272,2)</f>
        <v>1.68</v>
      </c>
      <c r="W272" s="224"/>
      <c r="X272" s="224" t="s">
        <v>169</v>
      </c>
      <c r="Y272" s="215"/>
      <c r="Z272" s="215"/>
      <c r="AA272" s="215"/>
      <c r="AB272" s="215"/>
      <c r="AC272" s="215"/>
      <c r="AD272" s="215"/>
      <c r="AE272" s="215"/>
      <c r="AF272" s="215"/>
      <c r="AG272" s="215" t="s">
        <v>238</v>
      </c>
      <c r="AH272" s="215"/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1" x14ac:dyDescent="0.25">
      <c r="A273" s="234">
        <v>146</v>
      </c>
      <c r="B273" s="235" t="s">
        <v>458</v>
      </c>
      <c r="C273" s="253" t="s">
        <v>459</v>
      </c>
      <c r="D273" s="236" t="s">
        <v>166</v>
      </c>
      <c r="E273" s="237">
        <v>286.42</v>
      </c>
      <c r="F273" s="238"/>
      <c r="G273" s="239">
        <f>ROUND(E273*F273,2)</f>
        <v>0</v>
      </c>
      <c r="H273" s="238"/>
      <c r="I273" s="239">
        <f>ROUND(E273*H273,2)</f>
        <v>0</v>
      </c>
      <c r="J273" s="238"/>
      <c r="K273" s="239">
        <f>ROUND(E273*J273,2)</f>
        <v>0</v>
      </c>
      <c r="L273" s="239">
        <v>15</v>
      </c>
      <c r="M273" s="239">
        <f>G273*(1+L273/100)</f>
        <v>0</v>
      </c>
      <c r="N273" s="239">
        <v>1.3999999999999999E-4</v>
      </c>
      <c r="O273" s="239">
        <f>ROUND(E273*N273,2)</f>
        <v>0.04</v>
      </c>
      <c r="P273" s="239">
        <v>0</v>
      </c>
      <c r="Q273" s="239">
        <f>ROUND(E273*P273,2)</f>
        <v>0</v>
      </c>
      <c r="R273" s="239"/>
      <c r="S273" s="239" t="s">
        <v>167</v>
      </c>
      <c r="T273" s="240" t="s">
        <v>168</v>
      </c>
      <c r="U273" s="224">
        <v>0.1</v>
      </c>
      <c r="V273" s="224">
        <f>ROUND(E273*U273,2)</f>
        <v>28.64</v>
      </c>
      <c r="W273" s="224"/>
      <c r="X273" s="224" t="s">
        <v>169</v>
      </c>
      <c r="Y273" s="215"/>
      <c r="Z273" s="215"/>
      <c r="AA273" s="215"/>
      <c r="AB273" s="215"/>
      <c r="AC273" s="215"/>
      <c r="AD273" s="215"/>
      <c r="AE273" s="215"/>
      <c r="AF273" s="215"/>
      <c r="AG273" s="215" t="s">
        <v>238</v>
      </c>
      <c r="AH273" s="215"/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1" x14ac:dyDescent="0.25">
      <c r="A274" s="222"/>
      <c r="B274" s="223"/>
      <c r="C274" s="254" t="s">
        <v>460</v>
      </c>
      <c r="D274" s="241"/>
      <c r="E274" s="241"/>
      <c r="F274" s="241"/>
      <c r="G274" s="241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15"/>
      <c r="Z274" s="215"/>
      <c r="AA274" s="215"/>
      <c r="AB274" s="215"/>
      <c r="AC274" s="215"/>
      <c r="AD274" s="215"/>
      <c r="AE274" s="215"/>
      <c r="AF274" s="215"/>
      <c r="AG274" s="215" t="s">
        <v>172</v>
      </c>
      <c r="AH274" s="215"/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outlineLevel="1" x14ac:dyDescent="0.25">
      <c r="A275" s="222"/>
      <c r="B275" s="223"/>
      <c r="C275" s="255" t="s">
        <v>461</v>
      </c>
      <c r="D275" s="242"/>
      <c r="E275" s="242"/>
      <c r="F275" s="242"/>
      <c r="G275" s="242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15"/>
      <c r="Z275" s="215"/>
      <c r="AA275" s="215"/>
      <c r="AB275" s="215"/>
      <c r="AC275" s="215"/>
      <c r="AD275" s="215"/>
      <c r="AE275" s="215"/>
      <c r="AF275" s="215"/>
      <c r="AG275" s="215" t="s">
        <v>172</v>
      </c>
      <c r="AH275" s="215"/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1" x14ac:dyDescent="0.25">
      <c r="A276" s="234">
        <v>147</v>
      </c>
      <c r="B276" s="235" t="s">
        <v>462</v>
      </c>
      <c r="C276" s="253" t="s">
        <v>463</v>
      </c>
      <c r="D276" s="236" t="s">
        <v>166</v>
      </c>
      <c r="E276" s="237">
        <v>66.66</v>
      </c>
      <c r="F276" s="238"/>
      <c r="G276" s="239">
        <f>ROUND(E276*F276,2)</f>
        <v>0</v>
      </c>
      <c r="H276" s="238"/>
      <c r="I276" s="239">
        <f>ROUND(E276*H276,2)</f>
        <v>0</v>
      </c>
      <c r="J276" s="238"/>
      <c r="K276" s="239">
        <f>ROUND(E276*J276,2)</f>
        <v>0</v>
      </c>
      <c r="L276" s="239">
        <v>15</v>
      </c>
      <c r="M276" s="239">
        <f>G276*(1+L276/100)</f>
        <v>0</v>
      </c>
      <c r="N276" s="239">
        <v>0</v>
      </c>
      <c r="O276" s="239">
        <f>ROUND(E276*N276,2)</f>
        <v>0</v>
      </c>
      <c r="P276" s="239">
        <v>0</v>
      </c>
      <c r="Q276" s="239">
        <f>ROUND(E276*P276,2)</f>
        <v>0</v>
      </c>
      <c r="R276" s="239"/>
      <c r="S276" s="239" t="s">
        <v>167</v>
      </c>
      <c r="T276" s="240" t="s">
        <v>168</v>
      </c>
      <c r="U276" s="224">
        <v>0.01</v>
      </c>
      <c r="V276" s="224">
        <f>ROUND(E276*U276,2)</f>
        <v>0.67</v>
      </c>
      <c r="W276" s="224"/>
      <c r="X276" s="224" t="s">
        <v>169</v>
      </c>
      <c r="Y276" s="215"/>
      <c r="Z276" s="215"/>
      <c r="AA276" s="215"/>
      <c r="AB276" s="215"/>
      <c r="AC276" s="215"/>
      <c r="AD276" s="215"/>
      <c r="AE276" s="215"/>
      <c r="AF276" s="215"/>
      <c r="AG276" s="215" t="s">
        <v>170</v>
      </c>
      <c r="AH276" s="215"/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outlineLevel="1" x14ac:dyDescent="0.25">
      <c r="A277" s="222"/>
      <c r="B277" s="223"/>
      <c r="C277" s="256" t="s">
        <v>582</v>
      </c>
      <c r="D277" s="225"/>
      <c r="E277" s="226">
        <v>5.27</v>
      </c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15"/>
      <c r="Z277" s="215"/>
      <c r="AA277" s="215"/>
      <c r="AB277" s="215"/>
      <c r="AC277" s="215"/>
      <c r="AD277" s="215"/>
      <c r="AE277" s="215"/>
      <c r="AF277" s="215"/>
      <c r="AG277" s="215" t="s">
        <v>177</v>
      </c>
      <c r="AH277" s="215">
        <v>0</v>
      </c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</row>
    <row r="278" spans="1:60" outlineLevel="1" x14ac:dyDescent="0.25">
      <c r="A278" s="222"/>
      <c r="B278" s="223"/>
      <c r="C278" s="256" t="s">
        <v>585</v>
      </c>
      <c r="D278" s="225"/>
      <c r="E278" s="226">
        <v>5.1100000000000003</v>
      </c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15"/>
      <c r="Z278" s="215"/>
      <c r="AA278" s="215"/>
      <c r="AB278" s="215"/>
      <c r="AC278" s="215"/>
      <c r="AD278" s="215"/>
      <c r="AE278" s="215"/>
      <c r="AF278" s="215"/>
      <c r="AG278" s="215" t="s">
        <v>177</v>
      </c>
      <c r="AH278" s="215">
        <v>0</v>
      </c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</row>
    <row r="279" spans="1:60" outlineLevel="1" x14ac:dyDescent="0.25">
      <c r="A279" s="222"/>
      <c r="B279" s="223"/>
      <c r="C279" s="256" t="s">
        <v>586</v>
      </c>
      <c r="D279" s="225"/>
      <c r="E279" s="226">
        <v>6.25</v>
      </c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15"/>
      <c r="Z279" s="215"/>
      <c r="AA279" s="215"/>
      <c r="AB279" s="215"/>
      <c r="AC279" s="215"/>
      <c r="AD279" s="215"/>
      <c r="AE279" s="215"/>
      <c r="AF279" s="215"/>
      <c r="AG279" s="215" t="s">
        <v>177</v>
      </c>
      <c r="AH279" s="215">
        <v>0</v>
      </c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outlineLevel="1" x14ac:dyDescent="0.25">
      <c r="A280" s="222"/>
      <c r="B280" s="223"/>
      <c r="C280" s="256" t="s">
        <v>587</v>
      </c>
      <c r="D280" s="225"/>
      <c r="E280" s="226">
        <v>3.96</v>
      </c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15"/>
      <c r="Z280" s="215"/>
      <c r="AA280" s="215"/>
      <c r="AB280" s="215"/>
      <c r="AC280" s="215"/>
      <c r="AD280" s="215"/>
      <c r="AE280" s="215"/>
      <c r="AF280" s="215"/>
      <c r="AG280" s="215" t="s">
        <v>177</v>
      </c>
      <c r="AH280" s="215">
        <v>0</v>
      </c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 outlineLevel="1" x14ac:dyDescent="0.25">
      <c r="A281" s="222"/>
      <c r="B281" s="223"/>
      <c r="C281" s="256" t="s">
        <v>588</v>
      </c>
      <c r="D281" s="225"/>
      <c r="E281" s="226">
        <v>16.170000000000002</v>
      </c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15"/>
      <c r="Z281" s="215"/>
      <c r="AA281" s="215"/>
      <c r="AB281" s="215"/>
      <c r="AC281" s="215"/>
      <c r="AD281" s="215"/>
      <c r="AE281" s="215"/>
      <c r="AF281" s="215"/>
      <c r="AG281" s="215" t="s">
        <v>177</v>
      </c>
      <c r="AH281" s="215">
        <v>0</v>
      </c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</row>
    <row r="282" spans="1:60" outlineLevel="1" x14ac:dyDescent="0.25">
      <c r="A282" s="222"/>
      <c r="B282" s="223"/>
      <c r="C282" s="256" t="s">
        <v>589</v>
      </c>
      <c r="D282" s="225"/>
      <c r="E282" s="226">
        <v>23.62</v>
      </c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15"/>
      <c r="Z282" s="215"/>
      <c r="AA282" s="215"/>
      <c r="AB282" s="215"/>
      <c r="AC282" s="215"/>
      <c r="AD282" s="215"/>
      <c r="AE282" s="215"/>
      <c r="AF282" s="215"/>
      <c r="AG282" s="215" t="s">
        <v>177</v>
      </c>
      <c r="AH282" s="215">
        <v>0</v>
      </c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outlineLevel="1" x14ac:dyDescent="0.25">
      <c r="A283" s="222"/>
      <c r="B283" s="223"/>
      <c r="C283" s="256" t="s">
        <v>590</v>
      </c>
      <c r="D283" s="225"/>
      <c r="E283" s="226">
        <v>6.28</v>
      </c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15"/>
      <c r="Z283" s="215"/>
      <c r="AA283" s="215"/>
      <c r="AB283" s="215"/>
      <c r="AC283" s="215"/>
      <c r="AD283" s="215"/>
      <c r="AE283" s="215"/>
      <c r="AF283" s="215"/>
      <c r="AG283" s="215" t="s">
        <v>177</v>
      </c>
      <c r="AH283" s="215">
        <v>0</v>
      </c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x14ac:dyDescent="0.25">
      <c r="A284" s="228" t="s">
        <v>162</v>
      </c>
      <c r="B284" s="229" t="s">
        <v>121</v>
      </c>
      <c r="C284" s="252" t="s">
        <v>122</v>
      </c>
      <c r="D284" s="230"/>
      <c r="E284" s="231"/>
      <c r="F284" s="232"/>
      <c r="G284" s="232">
        <f>SUMIF(AG285:AG287,"&lt;&gt;NOR",G285:G287)</f>
        <v>0</v>
      </c>
      <c r="H284" s="232"/>
      <c r="I284" s="232">
        <f>SUM(I285:I287)</f>
        <v>0</v>
      </c>
      <c r="J284" s="232"/>
      <c r="K284" s="232">
        <f>SUM(K285:K287)</f>
        <v>0</v>
      </c>
      <c r="L284" s="232"/>
      <c r="M284" s="232">
        <f>SUM(M285:M287)</f>
        <v>0</v>
      </c>
      <c r="N284" s="232"/>
      <c r="O284" s="232">
        <f>SUM(O285:O287)</f>
        <v>0</v>
      </c>
      <c r="P284" s="232"/>
      <c r="Q284" s="232">
        <f>SUM(Q285:Q287)</f>
        <v>0</v>
      </c>
      <c r="R284" s="232"/>
      <c r="S284" s="232"/>
      <c r="T284" s="233"/>
      <c r="U284" s="227"/>
      <c r="V284" s="227">
        <f>SUM(V285:V287)</f>
        <v>0.72</v>
      </c>
      <c r="W284" s="227"/>
      <c r="X284" s="227"/>
      <c r="AG284" t="s">
        <v>163</v>
      </c>
    </row>
    <row r="285" spans="1:60" outlineLevel="1" x14ac:dyDescent="0.25">
      <c r="A285" s="234">
        <v>148</v>
      </c>
      <c r="B285" s="235" t="s">
        <v>762</v>
      </c>
      <c r="C285" s="253" t="s">
        <v>763</v>
      </c>
      <c r="D285" s="236" t="s">
        <v>166</v>
      </c>
      <c r="E285" s="237">
        <v>8</v>
      </c>
      <c r="F285" s="238"/>
      <c r="G285" s="239">
        <f>ROUND(E285*F285,2)</f>
        <v>0</v>
      </c>
      <c r="H285" s="238"/>
      <c r="I285" s="239">
        <f>ROUND(E285*H285,2)</f>
        <v>0</v>
      </c>
      <c r="J285" s="238"/>
      <c r="K285" s="239">
        <f>ROUND(E285*J285,2)</f>
        <v>0</v>
      </c>
      <c r="L285" s="239">
        <v>15</v>
      </c>
      <c r="M285" s="239">
        <f>G285*(1+L285/100)</f>
        <v>0</v>
      </c>
      <c r="N285" s="239">
        <v>0</v>
      </c>
      <c r="O285" s="239">
        <f>ROUND(E285*N285,2)</f>
        <v>0</v>
      </c>
      <c r="P285" s="239">
        <v>0</v>
      </c>
      <c r="Q285" s="239">
        <f>ROUND(E285*P285,2)</f>
        <v>0</v>
      </c>
      <c r="R285" s="239"/>
      <c r="S285" s="239" t="s">
        <v>167</v>
      </c>
      <c r="T285" s="240" t="s">
        <v>168</v>
      </c>
      <c r="U285" s="224">
        <v>0.09</v>
      </c>
      <c r="V285" s="224">
        <f>ROUND(E285*U285,2)</f>
        <v>0.72</v>
      </c>
      <c r="W285" s="224"/>
      <c r="X285" s="224" t="s">
        <v>169</v>
      </c>
      <c r="Y285" s="215"/>
      <c r="Z285" s="215"/>
      <c r="AA285" s="215"/>
      <c r="AB285" s="215"/>
      <c r="AC285" s="215"/>
      <c r="AD285" s="215"/>
      <c r="AE285" s="215"/>
      <c r="AF285" s="215"/>
      <c r="AG285" s="215" t="s">
        <v>170</v>
      </c>
      <c r="AH285" s="215"/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outlineLevel="1" x14ac:dyDescent="0.25">
      <c r="A286" s="222"/>
      <c r="B286" s="223"/>
      <c r="C286" s="256" t="s">
        <v>764</v>
      </c>
      <c r="D286" s="225"/>
      <c r="E286" s="226">
        <v>4</v>
      </c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15"/>
      <c r="Z286" s="215"/>
      <c r="AA286" s="215"/>
      <c r="AB286" s="215"/>
      <c r="AC286" s="215"/>
      <c r="AD286" s="215"/>
      <c r="AE286" s="215"/>
      <c r="AF286" s="215"/>
      <c r="AG286" s="215" t="s">
        <v>177</v>
      </c>
      <c r="AH286" s="215">
        <v>0</v>
      </c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</row>
    <row r="287" spans="1:60" outlineLevel="1" x14ac:dyDescent="0.25">
      <c r="A287" s="222"/>
      <c r="B287" s="223"/>
      <c r="C287" s="256" t="s">
        <v>765</v>
      </c>
      <c r="D287" s="225"/>
      <c r="E287" s="226">
        <v>4</v>
      </c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15"/>
      <c r="Z287" s="215"/>
      <c r="AA287" s="215"/>
      <c r="AB287" s="215"/>
      <c r="AC287" s="215"/>
      <c r="AD287" s="215"/>
      <c r="AE287" s="215"/>
      <c r="AF287" s="215"/>
      <c r="AG287" s="215" t="s">
        <v>177</v>
      </c>
      <c r="AH287" s="215">
        <v>0</v>
      </c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</row>
    <row r="288" spans="1:60" x14ac:dyDescent="0.25">
      <c r="A288" s="228" t="s">
        <v>162</v>
      </c>
      <c r="B288" s="229" t="s">
        <v>127</v>
      </c>
      <c r="C288" s="252" t="s">
        <v>128</v>
      </c>
      <c r="D288" s="230"/>
      <c r="E288" s="231"/>
      <c r="F288" s="232"/>
      <c r="G288" s="232">
        <f>SUMIF(AG289:AG326,"&lt;&gt;NOR",G289:G326)</f>
        <v>0</v>
      </c>
      <c r="H288" s="232"/>
      <c r="I288" s="232">
        <f>SUM(I289:I326)</f>
        <v>0</v>
      </c>
      <c r="J288" s="232"/>
      <c r="K288" s="232">
        <f>SUM(K289:K326)</f>
        <v>0</v>
      </c>
      <c r="L288" s="232"/>
      <c r="M288" s="232">
        <f>SUM(M289:M326)</f>
        <v>0</v>
      </c>
      <c r="N288" s="232"/>
      <c r="O288" s="232">
        <f>SUM(O289:O326)</f>
        <v>30.1</v>
      </c>
      <c r="P288" s="232"/>
      <c r="Q288" s="232">
        <f>SUM(Q289:Q326)</f>
        <v>0</v>
      </c>
      <c r="R288" s="232"/>
      <c r="S288" s="232"/>
      <c r="T288" s="233"/>
      <c r="U288" s="227"/>
      <c r="V288" s="227">
        <f>SUM(V289:V326)</f>
        <v>49.069999999999993</v>
      </c>
      <c r="W288" s="227"/>
      <c r="X288" s="227"/>
      <c r="AG288" t="s">
        <v>163</v>
      </c>
    </row>
    <row r="289" spans="1:60" outlineLevel="1" x14ac:dyDescent="0.25">
      <c r="A289" s="244">
        <v>149</v>
      </c>
      <c r="B289" s="245" t="s">
        <v>464</v>
      </c>
      <c r="C289" s="257" t="s">
        <v>465</v>
      </c>
      <c r="D289" s="246" t="s">
        <v>220</v>
      </c>
      <c r="E289" s="247">
        <v>6</v>
      </c>
      <c r="F289" s="248"/>
      <c r="G289" s="249">
        <f>ROUND(E289*F289,2)</f>
        <v>0</v>
      </c>
      <c r="H289" s="248"/>
      <c r="I289" s="249">
        <f>ROUND(E289*H289,2)</f>
        <v>0</v>
      </c>
      <c r="J289" s="248"/>
      <c r="K289" s="249">
        <f>ROUND(E289*J289,2)</f>
        <v>0</v>
      </c>
      <c r="L289" s="249">
        <v>15</v>
      </c>
      <c r="M289" s="249">
        <f>G289*(1+L289/100)</f>
        <v>0</v>
      </c>
      <c r="N289" s="249">
        <v>0</v>
      </c>
      <c r="O289" s="249">
        <f>ROUND(E289*N289,2)</f>
        <v>0</v>
      </c>
      <c r="P289" s="249">
        <v>0</v>
      </c>
      <c r="Q289" s="249">
        <f>ROUND(E289*P289,2)</f>
        <v>0</v>
      </c>
      <c r="R289" s="249"/>
      <c r="S289" s="249" t="s">
        <v>167</v>
      </c>
      <c r="T289" s="250" t="s">
        <v>168</v>
      </c>
      <c r="U289" s="224">
        <v>5.0500000000000003E-2</v>
      </c>
      <c r="V289" s="224">
        <f>ROUND(E289*U289,2)</f>
        <v>0.3</v>
      </c>
      <c r="W289" s="224"/>
      <c r="X289" s="224" t="s">
        <v>169</v>
      </c>
      <c r="Y289" s="215"/>
      <c r="Z289" s="215"/>
      <c r="AA289" s="215"/>
      <c r="AB289" s="215"/>
      <c r="AC289" s="215"/>
      <c r="AD289" s="215"/>
      <c r="AE289" s="215"/>
      <c r="AF289" s="215"/>
      <c r="AG289" s="215" t="s">
        <v>466</v>
      </c>
      <c r="AH289" s="215"/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</row>
    <row r="290" spans="1:60" outlineLevel="1" x14ac:dyDescent="0.25">
      <c r="A290" s="244">
        <v>150</v>
      </c>
      <c r="B290" s="245" t="s">
        <v>467</v>
      </c>
      <c r="C290" s="257" t="s">
        <v>468</v>
      </c>
      <c r="D290" s="246" t="s">
        <v>220</v>
      </c>
      <c r="E290" s="247">
        <v>1</v>
      </c>
      <c r="F290" s="248"/>
      <c r="G290" s="249">
        <f>ROUND(E290*F290,2)</f>
        <v>0</v>
      </c>
      <c r="H290" s="248"/>
      <c r="I290" s="249">
        <f>ROUND(E290*H290,2)</f>
        <v>0</v>
      </c>
      <c r="J290" s="248"/>
      <c r="K290" s="249">
        <f>ROUND(E290*J290,2)</f>
        <v>0</v>
      </c>
      <c r="L290" s="249">
        <v>15</v>
      </c>
      <c r="M290" s="249">
        <f>G290*(1+L290/100)</f>
        <v>0</v>
      </c>
      <c r="N290" s="249">
        <v>0</v>
      </c>
      <c r="O290" s="249">
        <f>ROUND(E290*N290,2)</f>
        <v>0</v>
      </c>
      <c r="P290" s="249">
        <v>0</v>
      </c>
      <c r="Q290" s="249">
        <f>ROUND(E290*P290,2)</f>
        <v>0</v>
      </c>
      <c r="R290" s="249"/>
      <c r="S290" s="249" t="s">
        <v>167</v>
      </c>
      <c r="T290" s="250" t="s">
        <v>168</v>
      </c>
      <c r="U290" s="224">
        <v>0.06</v>
      </c>
      <c r="V290" s="224">
        <f>ROUND(E290*U290,2)</f>
        <v>0.06</v>
      </c>
      <c r="W290" s="224"/>
      <c r="X290" s="224" t="s">
        <v>169</v>
      </c>
      <c r="Y290" s="215"/>
      <c r="Z290" s="215"/>
      <c r="AA290" s="215"/>
      <c r="AB290" s="215"/>
      <c r="AC290" s="215"/>
      <c r="AD290" s="215"/>
      <c r="AE290" s="215"/>
      <c r="AF290" s="215"/>
      <c r="AG290" s="215" t="s">
        <v>466</v>
      </c>
      <c r="AH290" s="215"/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</row>
    <row r="291" spans="1:60" outlineLevel="1" x14ac:dyDescent="0.25">
      <c r="A291" s="244">
        <v>151</v>
      </c>
      <c r="B291" s="245" t="s">
        <v>469</v>
      </c>
      <c r="C291" s="257" t="s">
        <v>470</v>
      </c>
      <c r="D291" s="246" t="s">
        <v>220</v>
      </c>
      <c r="E291" s="247">
        <v>9</v>
      </c>
      <c r="F291" s="248"/>
      <c r="G291" s="249">
        <f>ROUND(E291*F291,2)</f>
        <v>0</v>
      </c>
      <c r="H291" s="248"/>
      <c r="I291" s="249">
        <f>ROUND(E291*H291,2)</f>
        <v>0</v>
      </c>
      <c r="J291" s="248"/>
      <c r="K291" s="249">
        <f>ROUND(E291*J291,2)</f>
        <v>0</v>
      </c>
      <c r="L291" s="249">
        <v>15</v>
      </c>
      <c r="M291" s="249">
        <f>G291*(1+L291/100)</f>
        <v>0</v>
      </c>
      <c r="N291" s="249">
        <v>0</v>
      </c>
      <c r="O291" s="249">
        <f>ROUND(E291*N291,2)</f>
        <v>0</v>
      </c>
      <c r="P291" s="249">
        <v>0</v>
      </c>
      <c r="Q291" s="249">
        <f>ROUND(E291*P291,2)</f>
        <v>0</v>
      </c>
      <c r="R291" s="249"/>
      <c r="S291" s="249" t="s">
        <v>167</v>
      </c>
      <c r="T291" s="250" t="s">
        <v>168</v>
      </c>
      <c r="U291" s="224">
        <v>0.30567</v>
      </c>
      <c r="V291" s="224">
        <f>ROUND(E291*U291,2)</f>
        <v>2.75</v>
      </c>
      <c r="W291" s="224"/>
      <c r="X291" s="224" t="s">
        <v>169</v>
      </c>
      <c r="Y291" s="215"/>
      <c r="Z291" s="215"/>
      <c r="AA291" s="215"/>
      <c r="AB291" s="215"/>
      <c r="AC291" s="215"/>
      <c r="AD291" s="215"/>
      <c r="AE291" s="215"/>
      <c r="AF291" s="215"/>
      <c r="AG291" s="215" t="s">
        <v>466</v>
      </c>
      <c r="AH291" s="215"/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</row>
    <row r="292" spans="1:60" ht="20.399999999999999" outlineLevel="1" x14ac:dyDescent="0.25">
      <c r="A292" s="244">
        <v>152</v>
      </c>
      <c r="B292" s="245" t="s">
        <v>471</v>
      </c>
      <c r="C292" s="257" t="s">
        <v>472</v>
      </c>
      <c r="D292" s="246" t="s">
        <v>220</v>
      </c>
      <c r="E292" s="247">
        <v>11</v>
      </c>
      <c r="F292" s="248"/>
      <c r="G292" s="249">
        <f>ROUND(E292*F292,2)</f>
        <v>0</v>
      </c>
      <c r="H292" s="248"/>
      <c r="I292" s="249">
        <f>ROUND(E292*H292,2)</f>
        <v>0</v>
      </c>
      <c r="J292" s="248"/>
      <c r="K292" s="249">
        <f>ROUND(E292*J292,2)</f>
        <v>0</v>
      </c>
      <c r="L292" s="249">
        <v>15</v>
      </c>
      <c r="M292" s="249">
        <f>G292*(1+L292/100)</f>
        <v>0</v>
      </c>
      <c r="N292" s="249">
        <v>1E-4</v>
      </c>
      <c r="O292" s="249">
        <f>ROUND(E292*N292,2)</f>
        <v>0</v>
      </c>
      <c r="P292" s="249">
        <v>0</v>
      </c>
      <c r="Q292" s="249">
        <f>ROUND(E292*P292,2)</f>
        <v>0</v>
      </c>
      <c r="R292" s="249"/>
      <c r="S292" s="249" t="s">
        <v>167</v>
      </c>
      <c r="T292" s="250" t="s">
        <v>168</v>
      </c>
      <c r="U292" s="224">
        <v>0.249</v>
      </c>
      <c r="V292" s="224">
        <f>ROUND(E292*U292,2)</f>
        <v>2.74</v>
      </c>
      <c r="W292" s="224"/>
      <c r="X292" s="224" t="s">
        <v>169</v>
      </c>
      <c r="Y292" s="215"/>
      <c r="Z292" s="215"/>
      <c r="AA292" s="215"/>
      <c r="AB292" s="215"/>
      <c r="AC292" s="215"/>
      <c r="AD292" s="215"/>
      <c r="AE292" s="215"/>
      <c r="AF292" s="215"/>
      <c r="AG292" s="215" t="s">
        <v>466</v>
      </c>
      <c r="AH292" s="215"/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</row>
    <row r="293" spans="1:60" outlineLevel="1" x14ac:dyDescent="0.25">
      <c r="A293" s="244">
        <v>153</v>
      </c>
      <c r="B293" s="245" t="s">
        <v>473</v>
      </c>
      <c r="C293" s="257" t="s">
        <v>474</v>
      </c>
      <c r="D293" s="246" t="s">
        <v>220</v>
      </c>
      <c r="E293" s="247">
        <v>10</v>
      </c>
      <c r="F293" s="248"/>
      <c r="G293" s="249">
        <f>ROUND(E293*F293,2)</f>
        <v>0</v>
      </c>
      <c r="H293" s="248"/>
      <c r="I293" s="249">
        <f>ROUND(E293*H293,2)</f>
        <v>0</v>
      </c>
      <c r="J293" s="248"/>
      <c r="K293" s="249">
        <f>ROUND(E293*J293,2)</f>
        <v>0</v>
      </c>
      <c r="L293" s="249">
        <v>15</v>
      </c>
      <c r="M293" s="249">
        <f>G293*(1+L293/100)</f>
        <v>0</v>
      </c>
      <c r="N293" s="249">
        <v>0</v>
      </c>
      <c r="O293" s="249">
        <f>ROUND(E293*N293,2)</f>
        <v>0</v>
      </c>
      <c r="P293" s="249">
        <v>0</v>
      </c>
      <c r="Q293" s="249">
        <f>ROUND(E293*P293,2)</f>
        <v>0</v>
      </c>
      <c r="R293" s="249"/>
      <c r="S293" s="249" t="s">
        <v>167</v>
      </c>
      <c r="T293" s="250" t="s">
        <v>168</v>
      </c>
      <c r="U293" s="224">
        <v>0.34</v>
      </c>
      <c r="V293" s="224">
        <f>ROUND(E293*U293,2)</f>
        <v>3.4</v>
      </c>
      <c r="W293" s="224"/>
      <c r="X293" s="224" t="s">
        <v>169</v>
      </c>
      <c r="Y293" s="215"/>
      <c r="Z293" s="215"/>
      <c r="AA293" s="215"/>
      <c r="AB293" s="215"/>
      <c r="AC293" s="215"/>
      <c r="AD293" s="215"/>
      <c r="AE293" s="215"/>
      <c r="AF293" s="215"/>
      <c r="AG293" s="215" t="s">
        <v>466</v>
      </c>
      <c r="AH293" s="215"/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</row>
    <row r="294" spans="1:60" outlineLevel="1" x14ac:dyDescent="0.25">
      <c r="A294" s="244">
        <v>154</v>
      </c>
      <c r="B294" s="245" t="s">
        <v>475</v>
      </c>
      <c r="C294" s="257" t="s">
        <v>476</v>
      </c>
      <c r="D294" s="246" t="s">
        <v>220</v>
      </c>
      <c r="E294" s="247">
        <v>1</v>
      </c>
      <c r="F294" s="248"/>
      <c r="G294" s="249">
        <f>ROUND(E294*F294,2)</f>
        <v>0</v>
      </c>
      <c r="H294" s="248"/>
      <c r="I294" s="249">
        <f>ROUND(E294*H294,2)</f>
        <v>0</v>
      </c>
      <c r="J294" s="248"/>
      <c r="K294" s="249">
        <f>ROUND(E294*J294,2)</f>
        <v>0</v>
      </c>
      <c r="L294" s="249">
        <v>15</v>
      </c>
      <c r="M294" s="249">
        <f>G294*(1+L294/100)</f>
        <v>0</v>
      </c>
      <c r="N294" s="249">
        <v>0</v>
      </c>
      <c r="O294" s="249">
        <f>ROUND(E294*N294,2)</f>
        <v>0</v>
      </c>
      <c r="P294" s="249">
        <v>0</v>
      </c>
      <c r="Q294" s="249">
        <f>ROUND(E294*P294,2)</f>
        <v>0</v>
      </c>
      <c r="R294" s="249"/>
      <c r="S294" s="249" t="s">
        <v>167</v>
      </c>
      <c r="T294" s="250" t="s">
        <v>168</v>
      </c>
      <c r="U294" s="224">
        <v>0.45350000000000001</v>
      </c>
      <c r="V294" s="224">
        <f>ROUND(E294*U294,2)</f>
        <v>0.45</v>
      </c>
      <c r="W294" s="224"/>
      <c r="X294" s="224" t="s">
        <v>169</v>
      </c>
      <c r="Y294" s="215"/>
      <c r="Z294" s="215"/>
      <c r="AA294" s="215"/>
      <c r="AB294" s="215"/>
      <c r="AC294" s="215"/>
      <c r="AD294" s="215"/>
      <c r="AE294" s="215"/>
      <c r="AF294" s="215"/>
      <c r="AG294" s="215" t="s">
        <v>466</v>
      </c>
      <c r="AH294" s="215"/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</row>
    <row r="295" spans="1:60" outlineLevel="1" x14ac:dyDescent="0.25">
      <c r="A295" s="244">
        <v>155</v>
      </c>
      <c r="B295" s="245" t="s">
        <v>477</v>
      </c>
      <c r="C295" s="257" t="s">
        <v>478</v>
      </c>
      <c r="D295" s="246" t="s">
        <v>220</v>
      </c>
      <c r="E295" s="247">
        <v>1</v>
      </c>
      <c r="F295" s="248"/>
      <c r="G295" s="249">
        <f>ROUND(E295*F295,2)</f>
        <v>0</v>
      </c>
      <c r="H295" s="248"/>
      <c r="I295" s="249">
        <f>ROUND(E295*H295,2)</f>
        <v>0</v>
      </c>
      <c r="J295" s="248"/>
      <c r="K295" s="249">
        <f>ROUND(E295*J295,2)</f>
        <v>0</v>
      </c>
      <c r="L295" s="249">
        <v>15</v>
      </c>
      <c r="M295" s="249">
        <f>G295*(1+L295/100)</f>
        <v>0</v>
      </c>
      <c r="N295" s="249">
        <v>0</v>
      </c>
      <c r="O295" s="249">
        <f>ROUND(E295*N295,2)</f>
        <v>0</v>
      </c>
      <c r="P295" s="249">
        <v>0</v>
      </c>
      <c r="Q295" s="249">
        <f>ROUND(E295*P295,2)</f>
        <v>0</v>
      </c>
      <c r="R295" s="249"/>
      <c r="S295" s="249" t="s">
        <v>167</v>
      </c>
      <c r="T295" s="250" t="s">
        <v>168</v>
      </c>
      <c r="U295" s="224">
        <v>0.36199999999999999</v>
      </c>
      <c r="V295" s="224">
        <f>ROUND(E295*U295,2)</f>
        <v>0.36</v>
      </c>
      <c r="W295" s="224"/>
      <c r="X295" s="224" t="s">
        <v>169</v>
      </c>
      <c r="Y295" s="215"/>
      <c r="Z295" s="215"/>
      <c r="AA295" s="215"/>
      <c r="AB295" s="215"/>
      <c r="AC295" s="215"/>
      <c r="AD295" s="215"/>
      <c r="AE295" s="215"/>
      <c r="AF295" s="215"/>
      <c r="AG295" s="215" t="s">
        <v>466</v>
      </c>
      <c r="AH295" s="215"/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</row>
    <row r="296" spans="1:60" outlineLevel="1" x14ac:dyDescent="0.25">
      <c r="A296" s="244">
        <v>156</v>
      </c>
      <c r="B296" s="245" t="s">
        <v>479</v>
      </c>
      <c r="C296" s="257" t="s">
        <v>480</v>
      </c>
      <c r="D296" s="246" t="s">
        <v>220</v>
      </c>
      <c r="E296" s="247">
        <v>7</v>
      </c>
      <c r="F296" s="248"/>
      <c r="G296" s="249">
        <f>ROUND(E296*F296,2)</f>
        <v>0</v>
      </c>
      <c r="H296" s="248"/>
      <c r="I296" s="249">
        <f>ROUND(E296*H296,2)</f>
        <v>0</v>
      </c>
      <c r="J296" s="248"/>
      <c r="K296" s="249">
        <f>ROUND(E296*J296,2)</f>
        <v>0</v>
      </c>
      <c r="L296" s="249">
        <v>15</v>
      </c>
      <c r="M296" s="249">
        <f>G296*(1+L296/100)</f>
        <v>0</v>
      </c>
      <c r="N296" s="249">
        <v>0</v>
      </c>
      <c r="O296" s="249">
        <f>ROUND(E296*N296,2)</f>
        <v>0</v>
      </c>
      <c r="P296" s="249">
        <v>0</v>
      </c>
      <c r="Q296" s="249">
        <f>ROUND(E296*P296,2)</f>
        <v>0</v>
      </c>
      <c r="R296" s="249"/>
      <c r="S296" s="249" t="s">
        <v>167</v>
      </c>
      <c r="T296" s="250" t="s">
        <v>168</v>
      </c>
      <c r="U296" s="224">
        <v>0.43</v>
      </c>
      <c r="V296" s="224">
        <f>ROUND(E296*U296,2)</f>
        <v>3.01</v>
      </c>
      <c r="W296" s="224"/>
      <c r="X296" s="224" t="s">
        <v>169</v>
      </c>
      <c r="Y296" s="215"/>
      <c r="Z296" s="215"/>
      <c r="AA296" s="215"/>
      <c r="AB296" s="215"/>
      <c r="AC296" s="215"/>
      <c r="AD296" s="215"/>
      <c r="AE296" s="215"/>
      <c r="AF296" s="215"/>
      <c r="AG296" s="215" t="s">
        <v>466</v>
      </c>
      <c r="AH296" s="215"/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</row>
    <row r="297" spans="1:60" outlineLevel="1" x14ac:dyDescent="0.25">
      <c r="A297" s="244">
        <v>157</v>
      </c>
      <c r="B297" s="245" t="s">
        <v>481</v>
      </c>
      <c r="C297" s="257" t="s">
        <v>482</v>
      </c>
      <c r="D297" s="246" t="s">
        <v>193</v>
      </c>
      <c r="E297" s="247">
        <v>12</v>
      </c>
      <c r="F297" s="248"/>
      <c r="G297" s="249">
        <f>ROUND(E297*F297,2)</f>
        <v>0</v>
      </c>
      <c r="H297" s="248"/>
      <c r="I297" s="249">
        <f>ROUND(E297*H297,2)</f>
        <v>0</v>
      </c>
      <c r="J297" s="248"/>
      <c r="K297" s="249">
        <f>ROUND(E297*J297,2)</f>
        <v>0</v>
      </c>
      <c r="L297" s="249">
        <v>15</v>
      </c>
      <c r="M297" s="249">
        <f>G297*(1+L297/100)</f>
        <v>0</v>
      </c>
      <c r="N297" s="249">
        <v>0</v>
      </c>
      <c r="O297" s="249">
        <f>ROUND(E297*N297,2)</f>
        <v>0</v>
      </c>
      <c r="P297" s="249">
        <v>0</v>
      </c>
      <c r="Q297" s="249">
        <f>ROUND(E297*P297,2)</f>
        <v>0</v>
      </c>
      <c r="R297" s="249"/>
      <c r="S297" s="249" t="s">
        <v>167</v>
      </c>
      <c r="T297" s="250" t="s">
        <v>168</v>
      </c>
      <c r="U297" s="224">
        <v>6.4149999999999999E-2</v>
      </c>
      <c r="V297" s="224">
        <f>ROUND(E297*U297,2)</f>
        <v>0.77</v>
      </c>
      <c r="W297" s="224"/>
      <c r="X297" s="224" t="s">
        <v>169</v>
      </c>
      <c r="Y297" s="215"/>
      <c r="Z297" s="215"/>
      <c r="AA297" s="215"/>
      <c r="AB297" s="215"/>
      <c r="AC297" s="215"/>
      <c r="AD297" s="215"/>
      <c r="AE297" s="215"/>
      <c r="AF297" s="215"/>
      <c r="AG297" s="215" t="s">
        <v>466</v>
      </c>
      <c r="AH297" s="215"/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</row>
    <row r="298" spans="1:60" outlineLevel="1" x14ac:dyDescent="0.25">
      <c r="A298" s="244">
        <v>158</v>
      </c>
      <c r="B298" s="245" t="s">
        <v>483</v>
      </c>
      <c r="C298" s="257" t="s">
        <v>484</v>
      </c>
      <c r="D298" s="246" t="s">
        <v>193</v>
      </c>
      <c r="E298" s="247">
        <v>2</v>
      </c>
      <c r="F298" s="248"/>
      <c r="G298" s="249">
        <f>ROUND(E298*F298,2)</f>
        <v>0</v>
      </c>
      <c r="H298" s="248"/>
      <c r="I298" s="249">
        <f>ROUND(E298*H298,2)</f>
        <v>0</v>
      </c>
      <c r="J298" s="248"/>
      <c r="K298" s="249">
        <f>ROUND(E298*J298,2)</f>
        <v>0</v>
      </c>
      <c r="L298" s="249">
        <v>15</v>
      </c>
      <c r="M298" s="249">
        <f>G298*(1+L298/100)</f>
        <v>0</v>
      </c>
      <c r="N298" s="249">
        <v>0</v>
      </c>
      <c r="O298" s="249">
        <f>ROUND(E298*N298,2)</f>
        <v>0</v>
      </c>
      <c r="P298" s="249">
        <v>0</v>
      </c>
      <c r="Q298" s="249">
        <f>ROUND(E298*P298,2)</f>
        <v>0</v>
      </c>
      <c r="R298" s="249"/>
      <c r="S298" s="249" t="s">
        <v>167</v>
      </c>
      <c r="T298" s="250" t="s">
        <v>168</v>
      </c>
      <c r="U298" s="224">
        <v>0.14868000000000001</v>
      </c>
      <c r="V298" s="224">
        <f>ROUND(E298*U298,2)</f>
        <v>0.3</v>
      </c>
      <c r="W298" s="224"/>
      <c r="X298" s="224" t="s">
        <v>169</v>
      </c>
      <c r="Y298" s="215"/>
      <c r="Z298" s="215"/>
      <c r="AA298" s="215"/>
      <c r="AB298" s="215"/>
      <c r="AC298" s="215"/>
      <c r="AD298" s="215"/>
      <c r="AE298" s="215"/>
      <c r="AF298" s="215"/>
      <c r="AG298" s="215" t="s">
        <v>466</v>
      </c>
      <c r="AH298" s="215"/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</row>
    <row r="299" spans="1:60" outlineLevel="1" x14ac:dyDescent="0.25">
      <c r="A299" s="244">
        <v>159</v>
      </c>
      <c r="B299" s="245" t="s">
        <v>485</v>
      </c>
      <c r="C299" s="257" t="s">
        <v>486</v>
      </c>
      <c r="D299" s="246" t="s">
        <v>193</v>
      </c>
      <c r="E299" s="247">
        <v>85</v>
      </c>
      <c r="F299" s="248"/>
      <c r="G299" s="249">
        <f>ROUND(E299*F299,2)</f>
        <v>0</v>
      </c>
      <c r="H299" s="248"/>
      <c r="I299" s="249">
        <f>ROUND(E299*H299,2)</f>
        <v>0</v>
      </c>
      <c r="J299" s="248"/>
      <c r="K299" s="249">
        <f>ROUND(E299*J299,2)</f>
        <v>0</v>
      </c>
      <c r="L299" s="249">
        <v>15</v>
      </c>
      <c r="M299" s="249">
        <f>G299*(1+L299/100)</f>
        <v>0</v>
      </c>
      <c r="N299" s="249">
        <v>1.6000000000000001E-4</v>
      </c>
      <c r="O299" s="249">
        <f>ROUND(E299*N299,2)</f>
        <v>0.01</v>
      </c>
      <c r="P299" s="249">
        <v>0</v>
      </c>
      <c r="Q299" s="249">
        <f>ROUND(E299*P299,2)</f>
        <v>0</v>
      </c>
      <c r="R299" s="249"/>
      <c r="S299" s="249" t="s">
        <v>167</v>
      </c>
      <c r="T299" s="250" t="s">
        <v>168</v>
      </c>
      <c r="U299" s="224">
        <v>7.0000000000000007E-2</v>
      </c>
      <c r="V299" s="224">
        <f>ROUND(E299*U299,2)</f>
        <v>5.95</v>
      </c>
      <c r="W299" s="224"/>
      <c r="X299" s="224" t="s">
        <v>169</v>
      </c>
      <c r="Y299" s="215"/>
      <c r="Z299" s="215"/>
      <c r="AA299" s="215"/>
      <c r="AB299" s="215"/>
      <c r="AC299" s="215"/>
      <c r="AD299" s="215"/>
      <c r="AE299" s="215"/>
      <c r="AF299" s="215"/>
      <c r="AG299" s="215" t="s">
        <v>466</v>
      </c>
      <c r="AH299" s="215"/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</row>
    <row r="300" spans="1:60" outlineLevel="1" x14ac:dyDescent="0.25">
      <c r="A300" s="244">
        <v>160</v>
      </c>
      <c r="B300" s="245" t="s">
        <v>487</v>
      </c>
      <c r="C300" s="257" t="s">
        <v>488</v>
      </c>
      <c r="D300" s="246" t="s">
        <v>193</v>
      </c>
      <c r="E300" s="247">
        <v>105</v>
      </c>
      <c r="F300" s="248"/>
      <c r="G300" s="249">
        <f>ROUND(E300*F300,2)</f>
        <v>0</v>
      </c>
      <c r="H300" s="248"/>
      <c r="I300" s="249">
        <f>ROUND(E300*H300,2)</f>
        <v>0</v>
      </c>
      <c r="J300" s="248"/>
      <c r="K300" s="249">
        <f>ROUND(E300*J300,2)</f>
        <v>0</v>
      </c>
      <c r="L300" s="249">
        <v>15</v>
      </c>
      <c r="M300" s="249">
        <f>G300*(1+L300/100)</f>
        <v>0</v>
      </c>
      <c r="N300" s="249">
        <v>2.1000000000000001E-4</v>
      </c>
      <c r="O300" s="249">
        <f>ROUND(E300*N300,2)</f>
        <v>0.02</v>
      </c>
      <c r="P300" s="249">
        <v>0</v>
      </c>
      <c r="Q300" s="249">
        <f>ROUND(E300*P300,2)</f>
        <v>0</v>
      </c>
      <c r="R300" s="249"/>
      <c r="S300" s="249" t="s">
        <v>167</v>
      </c>
      <c r="T300" s="250" t="s">
        <v>168</v>
      </c>
      <c r="U300" s="224">
        <v>7.0000000000000007E-2</v>
      </c>
      <c r="V300" s="224">
        <f>ROUND(E300*U300,2)</f>
        <v>7.35</v>
      </c>
      <c r="W300" s="224"/>
      <c r="X300" s="224" t="s">
        <v>169</v>
      </c>
      <c r="Y300" s="215"/>
      <c r="Z300" s="215"/>
      <c r="AA300" s="215"/>
      <c r="AB300" s="215"/>
      <c r="AC300" s="215"/>
      <c r="AD300" s="215"/>
      <c r="AE300" s="215"/>
      <c r="AF300" s="215"/>
      <c r="AG300" s="215" t="s">
        <v>466</v>
      </c>
      <c r="AH300" s="215"/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</row>
    <row r="301" spans="1:60" outlineLevel="1" x14ac:dyDescent="0.25">
      <c r="A301" s="244">
        <v>161</v>
      </c>
      <c r="B301" s="245" t="s">
        <v>489</v>
      </c>
      <c r="C301" s="257" t="s">
        <v>490</v>
      </c>
      <c r="D301" s="246" t="s">
        <v>193</v>
      </c>
      <c r="E301" s="247">
        <v>34</v>
      </c>
      <c r="F301" s="248"/>
      <c r="G301" s="249">
        <f>ROUND(E301*F301,2)</f>
        <v>0</v>
      </c>
      <c r="H301" s="248"/>
      <c r="I301" s="249">
        <f>ROUND(E301*H301,2)</f>
        <v>0</v>
      </c>
      <c r="J301" s="248"/>
      <c r="K301" s="249">
        <f>ROUND(E301*J301,2)</f>
        <v>0</v>
      </c>
      <c r="L301" s="249">
        <v>15</v>
      </c>
      <c r="M301" s="249">
        <f>G301*(1+L301/100)</f>
        <v>0</v>
      </c>
      <c r="N301" s="249">
        <v>5.5999999999999995E-4</v>
      </c>
      <c r="O301" s="249">
        <f>ROUND(E301*N301,2)</f>
        <v>0.02</v>
      </c>
      <c r="P301" s="249">
        <v>0</v>
      </c>
      <c r="Q301" s="249">
        <f>ROUND(E301*P301,2)</f>
        <v>0</v>
      </c>
      <c r="R301" s="249"/>
      <c r="S301" s="249" t="s">
        <v>167</v>
      </c>
      <c r="T301" s="250" t="s">
        <v>168</v>
      </c>
      <c r="U301" s="224">
        <v>7.3679999999999995E-2</v>
      </c>
      <c r="V301" s="224">
        <f>ROUND(E301*U301,2)</f>
        <v>2.5099999999999998</v>
      </c>
      <c r="W301" s="224"/>
      <c r="X301" s="224" t="s">
        <v>169</v>
      </c>
      <c r="Y301" s="215"/>
      <c r="Z301" s="215"/>
      <c r="AA301" s="215"/>
      <c r="AB301" s="215"/>
      <c r="AC301" s="215"/>
      <c r="AD301" s="215"/>
      <c r="AE301" s="215"/>
      <c r="AF301" s="215"/>
      <c r="AG301" s="215" t="s">
        <v>170</v>
      </c>
      <c r="AH301" s="215"/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</row>
    <row r="302" spans="1:60" outlineLevel="1" x14ac:dyDescent="0.25">
      <c r="A302" s="244">
        <v>162</v>
      </c>
      <c r="B302" s="245" t="s">
        <v>491</v>
      </c>
      <c r="C302" s="257" t="s">
        <v>492</v>
      </c>
      <c r="D302" s="246" t="s">
        <v>220</v>
      </c>
      <c r="E302" s="247">
        <v>20</v>
      </c>
      <c r="F302" s="248"/>
      <c r="G302" s="249">
        <f>ROUND(E302*F302,2)</f>
        <v>0</v>
      </c>
      <c r="H302" s="248"/>
      <c r="I302" s="249">
        <f>ROUND(E302*H302,2)</f>
        <v>0</v>
      </c>
      <c r="J302" s="248"/>
      <c r="K302" s="249">
        <f>ROUND(E302*J302,2)</f>
        <v>0</v>
      </c>
      <c r="L302" s="249">
        <v>15</v>
      </c>
      <c r="M302" s="249">
        <f>G302*(1+L302/100)</f>
        <v>0</v>
      </c>
      <c r="N302" s="249">
        <v>0</v>
      </c>
      <c r="O302" s="249">
        <f>ROUND(E302*N302,2)</f>
        <v>0</v>
      </c>
      <c r="P302" s="249">
        <v>0</v>
      </c>
      <c r="Q302" s="249">
        <f>ROUND(E302*P302,2)</f>
        <v>0</v>
      </c>
      <c r="R302" s="249"/>
      <c r="S302" s="249" t="s">
        <v>167</v>
      </c>
      <c r="T302" s="250" t="s">
        <v>168</v>
      </c>
      <c r="U302" s="224">
        <v>0.33050000000000002</v>
      </c>
      <c r="V302" s="224">
        <f>ROUND(E302*U302,2)</f>
        <v>6.61</v>
      </c>
      <c r="W302" s="224"/>
      <c r="X302" s="224" t="s">
        <v>169</v>
      </c>
      <c r="Y302" s="215"/>
      <c r="Z302" s="215"/>
      <c r="AA302" s="215"/>
      <c r="AB302" s="215"/>
      <c r="AC302" s="215"/>
      <c r="AD302" s="215"/>
      <c r="AE302" s="215"/>
      <c r="AF302" s="215"/>
      <c r="AG302" s="215" t="s">
        <v>466</v>
      </c>
      <c r="AH302" s="215"/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</row>
    <row r="303" spans="1:60" outlineLevel="1" x14ac:dyDescent="0.25">
      <c r="A303" s="244">
        <v>163</v>
      </c>
      <c r="B303" s="245" t="s">
        <v>493</v>
      </c>
      <c r="C303" s="257" t="s">
        <v>494</v>
      </c>
      <c r="D303" s="246" t="s">
        <v>220</v>
      </c>
      <c r="E303" s="247">
        <v>1</v>
      </c>
      <c r="F303" s="248"/>
      <c r="G303" s="249">
        <f>ROUND(E303*F303,2)</f>
        <v>0</v>
      </c>
      <c r="H303" s="248"/>
      <c r="I303" s="249">
        <f>ROUND(E303*H303,2)</f>
        <v>0</v>
      </c>
      <c r="J303" s="248"/>
      <c r="K303" s="249">
        <f>ROUND(E303*J303,2)</f>
        <v>0</v>
      </c>
      <c r="L303" s="249">
        <v>15</v>
      </c>
      <c r="M303" s="249">
        <f>G303*(1+L303/100)</f>
        <v>0</v>
      </c>
      <c r="N303" s="249">
        <v>0</v>
      </c>
      <c r="O303" s="249">
        <f>ROUND(E303*N303,2)</f>
        <v>0</v>
      </c>
      <c r="P303" s="249">
        <v>0</v>
      </c>
      <c r="Q303" s="249">
        <f>ROUND(E303*P303,2)</f>
        <v>0</v>
      </c>
      <c r="R303" s="249"/>
      <c r="S303" s="249" t="s">
        <v>167</v>
      </c>
      <c r="T303" s="250" t="s">
        <v>168</v>
      </c>
      <c r="U303" s="224">
        <v>0.35</v>
      </c>
      <c r="V303" s="224">
        <f>ROUND(E303*U303,2)</f>
        <v>0.35</v>
      </c>
      <c r="W303" s="224"/>
      <c r="X303" s="224" t="s">
        <v>169</v>
      </c>
      <c r="Y303" s="215"/>
      <c r="Z303" s="215"/>
      <c r="AA303" s="215"/>
      <c r="AB303" s="215"/>
      <c r="AC303" s="215"/>
      <c r="AD303" s="215"/>
      <c r="AE303" s="215"/>
      <c r="AF303" s="215"/>
      <c r="AG303" s="215" t="s">
        <v>466</v>
      </c>
      <c r="AH303" s="215"/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</row>
    <row r="304" spans="1:60" outlineLevel="1" x14ac:dyDescent="0.25">
      <c r="A304" s="244">
        <v>164</v>
      </c>
      <c r="B304" s="245" t="s">
        <v>495</v>
      </c>
      <c r="C304" s="257" t="s">
        <v>496</v>
      </c>
      <c r="D304" s="246" t="s">
        <v>220</v>
      </c>
      <c r="E304" s="247">
        <v>16</v>
      </c>
      <c r="F304" s="248"/>
      <c r="G304" s="249">
        <f>ROUND(E304*F304,2)</f>
        <v>0</v>
      </c>
      <c r="H304" s="248"/>
      <c r="I304" s="249">
        <f>ROUND(E304*H304,2)</f>
        <v>0</v>
      </c>
      <c r="J304" s="248"/>
      <c r="K304" s="249">
        <f>ROUND(E304*J304,2)</f>
        <v>0</v>
      </c>
      <c r="L304" s="249">
        <v>15</v>
      </c>
      <c r="M304" s="249">
        <f>G304*(1+L304/100)</f>
        <v>0</v>
      </c>
      <c r="N304" s="249">
        <v>0</v>
      </c>
      <c r="O304" s="249">
        <f>ROUND(E304*N304,2)</f>
        <v>0</v>
      </c>
      <c r="P304" s="249">
        <v>0</v>
      </c>
      <c r="Q304" s="249">
        <f>ROUND(E304*P304,2)</f>
        <v>0</v>
      </c>
      <c r="R304" s="249"/>
      <c r="S304" s="249" t="s">
        <v>167</v>
      </c>
      <c r="T304" s="250" t="s">
        <v>168</v>
      </c>
      <c r="U304" s="224">
        <v>0.76</v>
      </c>
      <c r="V304" s="224">
        <f>ROUND(E304*U304,2)</f>
        <v>12.16</v>
      </c>
      <c r="W304" s="224"/>
      <c r="X304" s="224" t="s">
        <v>169</v>
      </c>
      <c r="Y304" s="215"/>
      <c r="Z304" s="215"/>
      <c r="AA304" s="215"/>
      <c r="AB304" s="215"/>
      <c r="AC304" s="215"/>
      <c r="AD304" s="215"/>
      <c r="AE304" s="215"/>
      <c r="AF304" s="215"/>
      <c r="AG304" s="215" t="s">
        <v>170</v>
      </c>
      <c r="AH304" s="215"/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</row>
    <row r="305" spans="1:60" outlineLevel="1" x14ac:dyDescent="0.25">
      <c r="A305" s="244">
        <v>165</v>
      </c>
      <c r="B305" s="245" t="s">
        <v>497</v>
      </c>
      <c r="C305" s="257" t="s">
        <v>498</v>
      </c>
      <c r="D305" s="246" t="s">
        <v>292</v>
      </c>
      <c r="E305" s="247">
        <v>1</v>
      </c>
      <c r="F305" s="248"/>
      <c r="G305" s="249">
        <f>ROUND(E305*F305,2)</f>
        <v>0</v>
      </c>
      <c r="H305" s="248"/>
      <c r="I305" s="249">
        <f>ROUND(E305*H305,2)</f>
        <v>0</v>
      </c>
      <c r="J305" s="248"/>
      <c r="K305" s="249">
        <f>ROUND(E305*J305,2)</f>
        <v>0</v>
      </c>
      <c r="L305" s="249">
        <v>15</v>
      </c>
      <c r="M305" s="249">
        <f>G305*(1+L305/100)</f>
        <v>0</v>
      </c>
      <c r="N305" s="249">
        <v>0</v>
      </c>
      <c r="O305" s="249">
        <f>ROUND(E305*N305,2)</f>
        <v>0</v>
      </c>
      <c r="P305" s="249">
        <v>0</v>
      </c>
      <c r="Q305" s="249">
        <f>ROUND(E305*P305,2)</f>
        <v>0</v>
      </c>
      <c r="R305" s="249"/>
      <c r="S305" s="249" t="s">
        <v>167</v>
      </c>
      <c r="T305" s="250" t="s">
        <v>168</v>
      </c>
      <c r="U305" s="224">
        <v>0</v>
      </c>
      <c r="V305" s="224">
        <f>ROUND(E305*U305,2)</f>
        <v>0</v>
      </c>
      <c r="W305" s="224"/>
      <c r="X305" s="224" t="s">
        <v>169</v>
      </c>
      <c r="Y305" s="215"/>
      <c r="Z305" s="215"/>
      <c r="AA305" s="215"/>
      <c r="AB305" s="215"/>
      <c r="AC305" s="215"/>
      <c r="AD305" s="215"/>
      <c r="AE305" s="215"/>
      <c r="AF305" s="215"/>
      <c r="AG305" s="215" t="s">
        <v>466</v>
      </c>
      <c r="AH305" s="215"/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</row>
    <row r="306" spans="1:60" outlineLevel="1" x14ac:dyDescent="0.25">
      <c r="A306" s="244">
        <v>166</v>
      </c>
      <c r="B306" s="245" t="s">
        <v>499</v>
      </c>
      <c r="C306" s="257" t="s">
        <v>500</v>
      </c>
      <c r="D306" s="246" t="s">
        <v>245</v>
      </c>
      <c r="E306" s="247">
        <v>6</v>
      </c>
      <c r="F306" s="248"/>
      <c r="G306" s="249">
        <f>ROUND(E306*F306,2)</f>
        <v>0</v>
      </c>
      <c r="H306" s="248"/>
      <c r="I306" s="249">
        <f>ROUND(E306*H306,2)</f>
        <v>0</v>
      </c>
      <c r="J306" s="248"/>
      <c r="K306" s="249">
        <f>ROUND(E306*J306,2)</f>
        <v>0</v>
      </c>
      <c r="L306" s="249">
        <v>15</v>
      </c>
      <c r="M306" s="249">
        <f>G306*(1+L306/100)</f>
        <v>0</v>
      </c>
      <c r="N306" s="249">
        <v>0</v>
      </c>
      <c r="O306" s="249">
        <f>ROUND(E306*N306,2)</f>
        <v>0</v>
      </c>
      <c r="P306" s="249">
        <v>0</v>
      </c>
      <c r="Q306" s="249">
        <f>ROUND(E306*P306,2)</f>
        <v>0</v>
      </c>
      <c r="R306" s="249"/>
      <c r="S306" s="249" t="s">
        <v>167</v>
      </c>
      <c r="T306" s="250" t="s">
        <v>168</v>
      </c>
      <c r="U306" s="224">
        <v>0</v>
      </c>
      <c r="V306" s="224">
        <f>ROUND(E306*U306,2)</f>
        <v>0</v>
      </c>
      <c r="W306" s="224"/>
      <c r="X306" s="224" t="s">
        <v>169</v>
      </c>
      <c r="Y306" s="215"/>
      <c r="Z306" s="215"/>
      <c r="AA306" s="215"/>
      <c r="AB306" s="215"/>
      <c r="AC306" s="215"/>
      <c r="AD306" s="215"/>
      <c r="AE306" s="215"/>
      <c r="AF306" s="215"/>
      <c r="AG306" s="215" t="s">
        <v>466</v>
      </c>
      <c r="AH306" s="215"/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</row>
    <row r="307" spans="1:60" outlineLevel="1" x14ac:dyDescent="0.25">
      <c r="A307" s="244">
        <v>167</v>
      </c>
      <c r="B307" s="245" t="s">
        <v>501</v>
      </c>
      <c r="C307" s="257" t="s">
        <v>502</v>
      </c>
      <c r="D307" s="246" t="s">
        <v>245</v>
      </c>
      <c r="E307" s="247">
        <v>5</v>
      </c>
      <c r="F307" s="248"/>
      <c r="G307" s="249">
        <f>ROUND(E307*F307,2)</f>
        <v>0</v>
      </c>
      <c r="H307" s="248"/>
      <c r="I307" s="249">
        <f>ROUND(E307*H307,2)</f>
        <v>0</v>
      </c>
      <c r="J307" s="248"/>
      <c r="K307" s="249">
        <f>ROUND(E307*J307,2)</f>
        <v>0</v>
      </c>
      <c r="L307" s="249">
        <v>15</v>
      </c>
      <c r="M307" s="249">
        <f>G307*(1+L307/100)</f>
        <v>0</v>
      </c>
      <c r="N307" s="249">
        <v>0</v>
      </c>
      <c r="O307" s="249">
        <f>ROUND(E307*N307,2)</f>
        <v>0</v>
      </c>
      <c r="P307" s="249">
        <v>0</v>
      </c>
      <c r="Q307" s="249">
        <f>ROUND(E307*P307,2)</f>
        <v>0</v>
      </c>
      <c r="R307" s="249"/>
      <c r="S307" s="249" t="s">
        <v>167</v>
      </c>
      <c r="T307" s="250" t="s">
        <v>168</v>
      </c>
      <c r="U307" s="224">
        <v>0</v>
      </c>
      <c r="V307" s="224">
        <f>ROUND(E307*U307,2)</f>
        <v>0</v>
      </c>
      <c r="W307" s="224"/>
      <c r="X307" s="224" t="s">
        <v>169</v>
      </c>
      <c r="Y307" s="215"/>
      <c r="Z307" s="215"/>
      <c r="AA307" s="215"/>
      <c r="AB307" s="215"/>
      <c r="AC307" s="215"/>
      <c r="AD307" s="215"/>
      <c r="AE307" s="215"/>
      <c r="AF307" s="215"/>
      <c r="AG307" s="215" t="s">
        <v>466</v>
      </c>
      <c r="AH307" s="215"/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</row>
    <row r="308" spans="1:60" outlineLevel="1" x14ac:dyDescent="0.25">
      <c r="A308" s="244">
        <v>168</v>
      </c>
      <c r="B308" s="245" t="s">
        <v>503</v>
      </c>
      <c r="C308" s="257" t="s">
        <v>504</v>
      </c>
      <c r="D308" s="246" t="s">
        <v>292</v>
      </c>
      <c r="E308" s="247">
        <v>1</v>
      </c>
      <c r="F308" s="248"/>
      <c r="G308" s="249">
        <f>ROUND(E308*F308,2)</f>
        <v>0</v>
      </c>
      <c r="H308" s="248"/>
      <c r="I308" s="249">
        <f>ROUND(E308*H308,2)</f>
        <v>0</v>
      </c>
      <c r="J308" s="248"/>
      <c r="K308" s="249">
        <f>ROUND(E308*J308,2)</f>
        <v>0</v>
      </c>
      <c r="L308" s="249">
        <v>15</v>
      </c>
      <c r="M308" s="249">
        <f>G308*(1+L308/100)</f>
        <v>0</v>
      </c>
      <c r="N308" s="249">
        <v>0</v>
      </c>
      <c r="O308" s="249">
        <f>ROUND(E308*N308,2)</f>
        <v>0</v>
      </c>
      <c r="P308" s="249">
        <v>0</v>
      </c>
      <c r="Q308" s="249">
        <f>ROUND(E308*P308,2)</f>
        <v>0</v>
      </c>
      <c r="R308" s="249"/>
      <c r="S308" s="249" t="s">
        <v>167</v>
      </c>
      <c r="T308" s="250" t="s">
        <v>168</v>
      </c>
      <c r="U308" s="224">
        <v>0</v>
      </c>
      <c r="V308" s="224">
        <f>ROUND(E308*U308,2)</f>
        <v>0</v>
      </c>
      <c r="W308" s="224"/>
      <c r="X308" s="224" t="s">
        <v>169</v>
      </c>
      <c r="Y308" s="215"/>
      <c r="Z308" s="215"/>
      <c r="AA308" s="215"/>
      <c r="AB308" s="215"/>
      <c r="AC308" s="215"/>
      <c r="AD308" s="215"/>
      <c r="AE308" s="215"/>
      <c r="AF308" s="215"/>
      <c r="AG308" s="215" t="s">
        <v>466</v>
      </c>
      <c r="AH308" s="215"/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</row>
    <row r="309" spans="1:60" outlineLevel="1" x14ac:dyDescent="0.25">
      <c r="A309" s="244">
        <v>169</v>
      </c>
      <c r="B309" s="245" t="s">
        <v>505</v>
      </c>
      <c r="C309" s="257" t="s">
        <v>506</v>
      </c>
      <c r="D309" s="246" t="s">
        <v>193</v>
      </c>
      <c r="E309" s="247">
        <v>12</v>
      </c>
      <c r="F309" s="248"/>
      <c r="G309" s="249">
        <f>ROUND(E309*F309,2)</f>
        <v>0</v>
      </c>
      <c r="H309" s="248"/>
      <c r="I309" s="249">
        <f>ROUND(E309*H309,2)</f>
        <v>0</v>
      </c>
      <c r="J309" s="248"/>
      <c r="K309" s="249">
        <f>ROUND(E309*J309,2)</f>
        <v>0</v>
      </c>
      <c r="L309" s="249">
        <v>15</v>
      </c>
      <c r="M309" s="249">
        <f>G309*(1+L309/100)</f>
        <v>0</v>
      </c>
      <c r="N309" s="249">
        <v>8.0000000000000007E-5</v>
      </c>
      <c r="O309" s="249">
        <f>ROUND(E309*N309,2)</f>
        <v>0</v>
      </c>
      <c r="P309" s="249">
        <v>0</v>
      </c>
      <c r="Q309" s="249">
        <f>ROUND(E309*P309,2)</f>
        <v>0</v>
      </c>
      <c r="R309" s="249"/>
      <c r="S309" s="249" t="s">
        <v>167</v>
      </c>
      <c r="T309" s="250" t="s">
        <v>168</v>
      </c>
      <c r="U309" s="224">
        <v>0</v>
      </c>
      <c r="V309" s="224">
        <f>ROUND(E309*U309,2)</f>
        <v>0</v>
      </c>
      <c r="W309" s="224"/>
      <c r="X309" s="224" t="s">
        <v>278</v>
      </c>
      <c r="Y309" s="215"/>
      <c r="Z309" s="215"/>
      <c r="AA309" s="215"/>
      <c r="AB309" s="215"/>
      <c r="AC309" s="215"/>
      <c r="AD309" s="215"/>
      <c r="AE309" s="215"/>
      <c r="AF309" s="215"/>
      <c r="AG309" s="215" t="s">
        <v>404</v>
      </c>
      <c r="AH309" s="215"/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</row>
    <row r="310" spans="1:60" outlineLevel="1" x14ac:dyDescent="0.25">
      <c r="A310" s="244">
        <v>170</v>
      </c>
      <c r="B310" s="245" t="s">
        <v>507</v>
      </c>
      <c r="C310" s="257" t="s">
        <v>508</v>
      </c>
      <c r="D310" s="246" t="s">
        <v>193</v>
      </c>
      <c r="E310" s="247">
        <v>2</v>
      </c>
      <c r="F310" s="248"/>
      <c r="G310" s="249">
        <f>ROUND(E310*F310,2)</f>
        <v>0</v>
      </c>
      <c r="H310" s="248"/>
      <c r="I310" s="249">
        <f>ROUND(E310*H310,2)</f>
        <v>0</v>
      </c>
      <c r="J310" s="248"/>
      <c r="K310" s="249">
        <f>ROUND(E310*J310,2)</f>
        <v>0</v>
      </c>
      <c r="L310" s="249">
        <v>15</v>
      </c>
      <c r="M310" s="249">
        <f>G310*(1+L310/100)</f>
        <v>0</v>
      </c>
      <c r="N310" s="249">
        <v>6.0000000000000002E-5</v>
      </c>
      <c r="O310" s="249">
        <f>ROUND(E310*N310,2)</f>
        <v>0</v>
      </c>
      <c r="P310" s="249">
        <v>0</v>
      </c>
      <c r="Q310" s="249">
        <f>ROUND(E310*P310,2)</f>
        <v>0</v>
      </c>
      <c r="R310" s="249"/>
      <c r="S310" s="249" t="s">
        <v>167</v>
      </c>
      <c r="T310" s="250" t="s">
        <v>168</v>
      </c>
      <c r="U310" s="224">
        <v>0</v>
      </c>
      <c r="V310" s="224">
        <f>ROUND(E310*U310,2)</f>
        <v>0</v>
      </c>
      <c r="W310" s="224"/>
      <c r="X310" s="224" t="s">
        <v>278</v>
      </c>
      <c r="Y310" s="215"/>
      <c r="Z310" s="215"/>
      <c r="AA310" s="215"/>
      <c r="AB310" s="215"/>
      <c r="AC310" s="215"/>
      <c r="AD310" s="215"/>
      <c r="AE310" s="215"/>
      <c r="AF310" s="215"/>
      <c r="AG310" s="215" t="s">
        <v>404</v>
      </c>
      <c r="AH310" s="215"/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</row>
    <row r="311" spans="1:60" outlineLevel="1" x14ac:dyDescent="0.25">
      <c r="A311" s="244">
        <v>171</v>
      </c>
      <c r="B311" s="245" t="s">
        <v>509</v>
      </c>
      <c r="C311" s="257" t="s">
        <v>510</v>
      </c>
      <c r="D311" s="246" t="s">
        <v>220</v>
      </c>
      <c r="E311" s="247">
        <v>9</v>
      </c>
      <c r="F311" s="248"/>
      <c r="G311" s="249">
        <f>ROUND(E311*F311,2)</f>
        <v>0</v>
      </c>
      <c r="H311" s="248"/>
      <c r="I311" s="249">
        <f>ROUND(E311*H311,2)</f>
        <v>0</v>
      </c>
      <c r="J311" s="248"/>
      <c r="K311" s="249">
        <f>ROUND(E311*J311,2)</f>
        <v>0</v>
      </c>
      <c r="L311" s="249">
        <v>15</v>
      </c>
      <c r="M311" s="249">
        <f>G311*(1+L311/100)</f>
        <v>0</v>
      </c>
      <c r="N311" s="249">
        <v>1.0000000000000001E-5</v>
      </c>
      <c r="O311" s="249">
        <f>ROUND(E311*N311,2)</f>
        <v>0</v>
      </c>
      <c r="P311" s="249">
        <v>0</v>
      </c>
      <c r="Q311" s="249">
        <f>ROUND(E311*P311,2)</f>
        <v>0</v>
      </c>
      <c r="R311" s="249"/>
      <c r="S311" s="249" t="s">
        <v>167</v>
      </c>
      <c r="T311" s="250" t="s">
        <v>168</v>
      </c>
      <c r="U311" s="224">
        <v>0</v>
      </c>
      <c r="V311" s="224">
        <f>ROUND(E311*U311,2)</f>
        <v>0</v>
      </c>
      <c r="W311" s="224"/>
      <c r="X311" s="224" t="s">
        <v>278</v>
      </c>
      <c r="Y311" s="215"/>
      <c r="Z311" s="215"/>
      <c r="AA311" s="215"/>
      <c r="AB311" s="215"/>
      <c r="AC311" s="215"/>
      <c r="AD311" s="215"/>
      <c r="AE311" s="215"/>
      <c r="AF311" s="215"/>
      <c r="AG311" s="215" t="s">
        <v>404</v>
      </c>
      <c r="AH311" s="215"/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</row>
    <row r="312" spans="1:60" outlineLevel="1" x14ac:dyDescent="0.25">
      <c r="A312" s="244">
        <v>172</v>
      </c>
      <c r="B312" s="245" t="s">
        <v>511</v>
      </c>
      <c r="C312" s="257" t="s">
        <v>512</v>
      </c>
      <c r="D312" s="246" t="s">
        <v>220</v>
      </c>
      <c r="E312" s="247">
        <v>1</v>
      </c>
      <c r="F312" s="248"/>
      <c r="G312" s="249">
        <f>ROUND(E312*F312,2)</f>
        <v>0</v>
      </c>
      <c r="H312" s="248"/>
      <c r="I312" s="249">
        <f>ROUND(E312*H312,2)</f>
        <v>0</v>
      </c>
      <c r="J312" s="248"/>
      <c r="K312" s="249">
        <f>ROUND(E312*J312,2)</f>
        <v>0</v>
      </c>
      <c r="L312" s="249">
        <v>15</v>
      </c>
      <c r="M312" s="249">
        <f>G312*(1+L312/100)</f>
        <v>0</v>
      </c>
      <c r="N312" s="249">
        <v>2.4000000000000001E-4</v>
      </c>
      <c r="O312" s="249">
        <f>ROUND(E312*N312,2)</f>
        <v>0</v>
      </c>
      <c r="P312" s="249">
        <v>0</v>
      </c>
      <c r="Q312" s="249">
        <f>ROUND(E312*P312,2)</f>
        <v>0</v>
      </c>
      <c r="R312" s="249"/>
      <c r="S312" s="249" t="s">
        <v>167</v>
      </c>
      <c r="T312" s="250" t="s">
        <v>168</v>
      </c>
      <c r="U312" s="224">
        <v>0</v>
      </c>
      <c r="V312" s="224">
        <f>ROUND(E312*U312,2)</f>
        <v>0</v>
      </c>
      <c r="W312" s="224"/>
      <c r="X312" s="224" t="s">
        <v>278</v>
      </c>
      <c r="Y312" s="215"/>
      <c r="Z312" s="215"/>
      <c r="AA312" s="215"/>
      <c r="AB312" s="215"/>
      <c r="AC312" s="215"/>
      <c r="AD312" s="215"/>
      <c r="AE312" s="215"/>
      <c r="AF312" s="215"/>
      <c r="AG312" s="215" t="s">
        <v>404</v>
      </c>
      <c r="AH312" s="215"/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</row>
    <row r="313" spans="1:60" outlineLevel="1" x14ac:dyDescent="0.25">
      <c r="A313" s="244">
        <v>173</v>
      </c>
      <c r="B313" s="245" t="s">
        <v>513</v>
      </c>
      <c r="C313" s="257" t="s">
        <v>514</v>
      </c>
      <c r="D313" s="246" t="s">
        <v>220</v>
      </c>
      <c r="E313" s="247">
        <v>10</v>
      </c>
      <c r="F313" s="248"/>
      <c r="G313" s="249">
        <f>ROUND(E313*F313,2)</f>
        <v>0</v>
      </c>
      <c r="H313" s="248"/>
      <c r="I313" s="249">
        <f>ROUND(E313*H313,2)</f>
        <v>0</v>
      </c>
      <c r="J313" s="248"/>
      <c r="K313" s="249">
        <f>ROUND(E313*J313,2)</f>
        <v>0</v>
      </c>
      <c r="L313" s="249">
        <v>15</v>
      </c>
      <c r="M313" s="249">
        <f>G313*(1+L313/100)</f>
        <v>0</v>
      </c>
      <c r="N313" s="249">
        <v>1.0000000000000001E-5</v>
      </c>
      <c r="O313" s="249">
        <f>ROUND(E313*N313,2)</f>
        <v>0</v>
      </c>
      <c r="P313" s="249">
        <v>0</v>
      </c>
      <c r="Q313" s="249">
        <f>ROUND(E313*P313,2)</f>
        <v>0</v>
      </c>
      <c r="R313" s="249"/>
      <c r="S313" s="249" t="s">
        <v>167</v>
      </c>
      <c r="T313" s="250" t="s">
        <v>168</v>
      </c>
      <c r="U313" s="224">
        <v>0</v>
      </c>
      <c r="V313" s="224">
        <f>ROUND(E313*U313,2)</f>
        <v>0</v>
      </c>
      <c r="W313" s="224"/>
      <c r="X313" s="224" t="s">
        <v>278</v>
      </c>
      <c r="Y313" s="215"/>
      <c r="Z313" s="215"/>
      <c r="AA313" s="215"/>
      <c r="AB313" s="215"/>
      <c r="AC313" s="215"/>
      <c r="AD313" s="215"/>
      <c r="AE313" s="215"/>
      <c r="AF313" s="215"/>
      <c r="AG313" s="215" t="s">
        <v>404</v>
      </c>
      <c r="AH313" s="215"/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</row>
    <row r="314" spans="1:60" outlineLevel="1" x14ac:dyDescent="0.25">
      <c r="A314" s="244">
        <v>174</v>
      </c>
      <c r="B314" s="245" t="s">
        <v>515</v>
      </c>
      <c r="C314" s="257" t="s">
        <v>516</v>
      </c>
      <c r="D314" s="246" t="s">
        <v>220</v>
      </c>
      <c r="E314" s="247">
        <v>10</v>
      </c>
      <c r="F314" s="248"/>
      <c r="G314" s="249">
        <f>ROUND(E314*F314,2)</f>
        <v>0</v>
      </c>
      <c r="H314" s="248"/>
      <c r="I314" s="249">
        <f>ROUND(E314*H314,2)</f>
        <v>0</v>
      </c>
      <c r="J314" s="248"/>
      <c r="K314" s="249">
        <f>ROUND(E314*J314,2)</f>
        <v>0</v>
      </c>
      <c r="L314" s="249">
        <v>15</v>
      </c>
      <c r="M314" s="249">
        <f>G314*(1+L314/100)</f>
        <v>0</v>
      </c>
      <c r="N314" s="249">
        <v>5.0000000000000002E-5</v>
      </c>
      <c r="O314" s="249">
        <f>ROUND(E314*N314,2)</f>
        <v>0</v>
      </c>
      <c r="P314" s="249">
        <v>0</v>
      </c>
      <c r="Q314" s="249">
        <f>ROUND(E314*P314,2)</f>
        <v>0</v>
      </c>
      <c r="R314" s="249"/>
      <c r="S314" s="249" t="s">
        <v>167</v>
      </c>
      <c r="T314" s="250" t="s">
        <v>168</v>
      </c>
      <c r="U314" s="224">
        <v>0</v>
      </c>
      <c r="V314" s="224">
        <f>ROUND(E314*U314,2)</f>
        <v>0</v>
      </c>
      <c r="W314" s="224"/>
      <c r="X314" s="224" t="s">
        <v>278</v>
      </c>
      <c r="Y314" s="215"/>
      <c r="Z314" s="215"/>
      <c r="AA314" s="215"/>
      <c r="AB314" s="215"/>
      <c r="AC314" s="215"/>
      <c r="AD314" s="215"/>
      <c r="AE314" s="215"/>
      <c r="AF314" s="215"/>
      <c r="AG314" s="215" t="s">
        <v>404</v>
      </c>
      <c r="AH314" s="215"/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</row>
    <row r="315" spans="1:60" outlineLevel="1" x14ac:dyDescent="0.25">
      <c r="A315" s="244">
        <v>175</v>
      </c>
      <c r="B315" s="245" t="s">
        <v>517</v>
      </c>
      <c r="C315" s="257" t="s">
        <v>518</v>
      </c>
      <c r="D315" s="246" t="s">
        <v>220</v>
      </c>
      <c r="E315" s="247">
        <v>2</v>
      </c>
      <c r="F315" s="248"/>
      <c r="G315" s="249">
        <f>ROUND(E315*F315,2)</f>
        <v>0</v>
      </c>
      <c r="H315" s="248"/>
      <c r="I315" s="249">
        <f>ROUND(E315*H315,2)</f>
        <v>0</v>
      </c>
      <c r="J315" s="248"/>
      <c r="K315" s="249">
        <f>ROUND(E315*J315,2)</f>
        <v>0</v>
      </c>
      <c r="L315" s="249">
        <v>15</v>
      </c>
      <c r="M315" s="249">
        <f>G315*(1+L315/100)</f>
        <v>0</v>
      </c>
      <c r="N315" s="249">
        <v>0</v>
      </c>
      <c r="O315" s="249">
        <f>ROUND(E315*N315,2)</f>
        <v>0</v>
      </c>
      <c r="P315" s="249">
        <v>0</v>
      </c>
      <c r="Q315" s="249">
        <f>ROUND(E315*P315,2)</f>
        <v>0</v>
      </c>
      <c r="R315" s="249"/>
      <c r="S315" s="249" t="s">
        <v>167</v>
      </c>
      <c r="T315" s="250" t="s">
        <v>168</v>
      </c>
      <c r="U315" s="224">
        <v>0</v>
      </c>
      <c r="V315" s="224">
        <f>ROUND(E315*U315,2)</f>
        <v>0</v>
      </c>
      <c r="W315" s="224"/>
      <c r="X315" s="224" t="s">
        <v>278</v>
      </c>
      <c r="Y315" s="215"/>
      <c r="Z315" s="215"/>
      <c r="AA315" s="215"/>
      <c r="AB315" s="215"/>
      <c r="AC315" s="215"/>
      <c r="AD315" s="215"/>
      <c r="AE315" s="215"/>
      <c r="AF315" s="215"/>
      <c r="AG315" s="215" t="s">
        <v>404</v>
      </c>
      <c r="AH315" s="215"/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</row>
    <row r="316" spans="1:60" outlineLevel="1" x14ac:dyDescent="0.25">
      <c r="A316" s="244">
        <v>176</v>
      </c>
      <c r="B316" s="245" t="s">
        <v>519</v>
      </c>
      <c r="C316" s="257" t="s">
        <v>520</v>
      </c>
      <c r="D316" s="246" t="s">
        <v>220</v>
      </c>
      <c r="E316" s="247">
        <v>20</v>
      </c>
      <c r="F316" s="248"/>
      <c r="G316" s="249">
        <f>ROUND(E316*F316,2)</f>
        <v>0</v>
      </c>
      <c r="H316" s="248"/>
      <c r="I316" s="249">
        <f>ROUND(E316*H316,2)</f>
        <v>0</v>
      </c>
      <c r="J316" s="248"/>
      <c r="K316" s="249">
        <f>ROUND(E316*J316,2)</f>
        <v>0</v>
      </c>
      <c r="L316" s="249">
        <v>15</v>
      </c>
      <c r="M316" s="249">
        <f>G316*(1+L316/100)</f>
        <v>0</v>
      </c>
      <c r="N316" s="249">
        <v>4.0000000000000003E-5</v>
      </c>
      <c r="O316" s="249">
        <f>ROUND(E316*N316,2)</f>
        <v>0</v>
      </c>
      <c r="P316" s="249">
        <v>0</v>
      </c>
      <c r="Q316" s="249">
        <f>ROUND(E316*P316,2)</f>
        <v>0</v>
      </c>
      <c r="R316" s="249"/>
      <c r="S316" s="249" t="s">
        <v>167</v>
      </c>
      <c r="T316" s="250" t="s">
        <v>168</v>
      </c>
      <c r="U316" s="224">
        <v>0</v>
      </c>
      <c r="V316" s="224">
        <f>ROUND(E316*U316,2)</f>
        <v>0</v>
      </c>
      <c r="W316" s="224"/>
      <c r="X316" s="224" t="s">
        <v>278</v>
      </c>
      <c r="Y316" s="215"/>
      <c r="Z316" s="215"/>
      <c r="AA316" s="215"/>
      <c r="AB316" s="215"/>
      <c r="AC316" s="215"/>
      <c r="AD316" s="215"/>
      <c r="AE316" s="215"/>
      <c r="AF316" s="215"/>
      <c r="AG316" s="215" t="s">
        <v>404</v>
      </c>
      <c r="AH316" s="215"/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</row>
    <row r="317" spans="1:60" outlineLevel="1" x14ac:dyDescent="0.25">
      <c r="A317" s="244">
        <v>177</v>
      </c>
      <c r="B317" s="245" t="s">
        <v>521</v>
      </c>
      <c r="C317" s="257" t="s">
        <v>522</v>
      </c>
      <c r="D317" s="246" t="s">
        <v>220</v>
      </c>
      <c r="E317" s="247">
        <v>6</v>
      </c>
      <c r="F317" s="248"/>
      <c r="G317" s="249">
        <f>ROUND(E317*F317,2)</f>
        <v>0</v>
      </c>
      <c r="H317" s="248"/>
      <c r="I317" s="249">
        <f>ROUND(E317*H317,2)</f>
        <v>0</v>
      </c>
      <c r="J317" s="248"/>
      <c r="K317" s="249">
        <f>ROUND(E317*J317,2)</f>
        <v>0</v>
      </c>
      <c r="L317" s="249">
        <v>15</v>
      </c>
      <c r="M317" s="249">
        <f>G317*(1+L317/100)</f>
        <v>0</v>
      </c>
      <c r="N317" s="249">
        <v>4.0000000000000001E-3</v>
      </c>
      <c r="O317" s="249">
        <f>ROUND(E317*N317,2)</f>
        <v>0.02</v>
      </c>
      <c r="P317" s="249">
        <v>0</v>
      </c>
      <c r="Q317" s="249">
        <f>ROUND(E317*P317,2)</f>
        <v>0</v>
      </c>
      <c r="R317" s="249"/>
      <c r="S317" s="249" t="s">
        <v>167</v>
      </c>
      <c r="T317" s="250" t="s">
        <v>168</v>
      </c>
      <c r="U317" s="224">
        <v>0</v>
      </c>
      <c r="V317" s="224">
        <f>ROUND(E317*U317,2)</f>
        <v>0</v>
      </c>
      <c r="W317" s="224"/>
      <c r="X317" s="224" t="s">
        <v>278</v>
      </c>
      <c r="Y317" s="215"/>
      <c r="Z317" s="215"/>
      <c r="AA317" s="215"/>
      <c r="AB317" s="215"/>
      <c r="AC317" s="215"/>
      <c r="AD317" s="215"/>
      <c r="AE317" s="215"/>
      <c r="AF317" s="215"/>
      <c r="AG317" s="215" t="s">
        <v>279</v>
      </c>
      <c r="AH317" s="215"/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</row>
    <row r="318" spans="1:60" outlineLevel="1" x14ac:dyDescent="0.25">
      <c r="A318" s="244">
        <v>178</v>
      </c>
      <c r="B318" s="245" t="s">
        <v>523</v>
      </c>
      <c r="C318" s="257" t="s">
        <v>524</v>
      </c>
      <c r="D318" s="246" t="s">
        <v>220</v>
      </c>
      <c r="E318" s="247">
        <v>1</v>
      </c>
      <c r="F318" s="248"/>
      <c r="G318" s="249">
        <f>ROUND(E318*F318,2)</f>
        <v>0</v>
      </c>
      <c r="H318" s="248"/>
      <c r="I318" s="249">
        <f>ROUND(E318*H318,2)</f>
        <v>0</v>
      </c>
      <c r="J318" s="248"/>
      <c r="K318" s="249">
        <f>ROUND(E318*J318,2)</f>
        <v>0</v>
      </c>
      <c r="L318" s="249">
        <v>15</v>
      </c>
      <c r="M318" s="249">
        <f>G318*(1+L318/100)</f>
        <v>0</v>
      </c>
      <c r="N318" s="249">
        <v>4.0000000000000001E-3</v>
      </c>
      <c r="O318" s="249">
        <f>ROUND(E318*N318,2)</f>
        <v>0</v>
      </c>
      <c r="P318" s="249">
        <v>0</v>
      </c>
      <c r="Q318" s="249">
        <f>ROUND(E318*P318,2)</f>
        <v>0</v>
      </c>
      <c r="R318" s="249"/>
      <c r="S318" s="249" t="s">
        <v>167</v>
      </c>
      <c r="T318" s="250" t="s">
        <v>168</v>
      </c>
      <c r="U318" s="224">
        <v>0</v>
      </c>
      <c r="V318" s="224">
        <f>ROUND(E318*U318,2)</f>
        <v>0</v>
      </c>
      <c r="W318" s="224"/>
      <c r="X318" s="224" t="s">
        <v>278</v>
      </c>
      <c r="Y318" s="215"/>
      <c r="Z318" s="215"/>
      <c r="AA318" s="215"/>
      <c r="AB318" s="215"/>
      <c r="AC318" s="215"/>
      <c r="AD318" s="215"/>
      <c r="AE318" s="215"/>
      <c r="AF318" s="215"/>
      <c r="AG318" s="215" t="s">
        <v>404</v>
      </c>
      <c r="AH318" s="215"/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</row>
    <row r="319" spans="1:60" outlineLevel="1" x14ac:dyDescent="0.25">
      <c r="A319" s="244">
        <v>179</v>
      </c>
      <c r="B319" s="245" t="s">
        <v>525</v>
      </c>
      <c r="C319" s="257" t="s">
        <v>526</v>
      </c>
      <c r="D319" s="246" t="s">
        <v>220</v>
      </c>
      <c r="E319" s="247">
        <v>1</v>
      </c>
      <c r="F319" s="248"/>
      <c r="G319" s="249">
        <f>ROUND(E319*F319,2)</f>
        <v>0</v>
      </c>
      <c r="H319" s="248"/>
      <c r="I319" s="249">
        <f>ROUND(E319*H319,2)</f>
        <v>0</v>
      </c>
      <c r="J319" s="248"/>
      <c r="K319" s="249">
        <f>ROUND(E319*J319,2)</f>
        <v>0</v>
      </c>
      <c r="L319" s="249">
        <v>15</v>
      </c>
      <c r="M319" s="249">
        <f>G319*(1+L319/100)</f>
        <v>0</v>
      </c>
      <c r="N319" s="249">
        <v>2.63E-2</v>
      </c>
      <c r="O319" s="249">
        <f>ROUND(E319*N319,2)</f>
        <v>0.03</v>
      </c>
      <c r="P319" s="249">
        <v>0</v>
      </c>
      <c r="Q319" s="249">
        <f>ROUND(E319*P319,2)</f>
        <v>0</v>
      </c>
      <c r="R319" s="249"/>
      <c r="S319" s="249" t="s">
        <v>167</v>
      </c>
      <c r="T319" s="250" t="s">
        <v>168</v>
      </c>
      <c r="U319" s="224">
        <v>0</v>
      </c>
      <c r="V319" s="224">
        <f>ROUND(E319*U319,2)</f>
        <v>0</v>
      </c>
      <c r="W319" s="224"/>
      <c r="X319" s="224" t="s">
        <v>278</v>
      </c>
      <c r="Y319" s="215"/>
      <c r="Z319" s="215"/>
      <c r="AA319" s="215"/>
      <c r="AB319" s="215"/>
      <c r="AC319" s="215"/>
      <c r="AD319" s="215"/>
      <c r="AE319" s="215"/>
      <c r="AF319" s="215"/>
      <c r="AG319" s="215" t="s">
        <v>404</v>
      </c>
      <c r="AH319" s="215"/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</row>
    <row r="320" spans="1:60" outlineLevel="1" x14ac:dyDescent="0.25">
      <c r="A320" s="244">
        <v>180</v>
      </c>
      <c r="B320" s="245" t="s">
        <v>527</v>
      </c>
      <c r="C320" s="257" t="s">
        <v>528</v>
      </c>
      <c r="D320" s="246" t="s">
        <v>220</v>
      </c>
      <c r="E320" s="247">
        <v>2</v>
      </c>
      <c r="F320" s="248"/>
      <c r="G320" s="249">
        <f>ROUND(E320*F320,2)</f>
        <v>0</v>
      </c>
      <c r="H320" s="248"/>
      <c r="I320" s="249">
        <f>ROUND(E320*H320,2)</f>
        <v>0</v>
      </c>
      <c r="J320" s="248"/>
      <c r="K320" s="249">
        <f>ROUND(E320*J320,2)</f>
        <v>0</v>
      </c>
      <c r="L320" s="249">
        <v>15</v>
      </c>
      <c r="M320" s="249">
        <f>G320*(1+L320/100)</f>
        <v>0</v>
      </c>
      <c r="N320" s="249">
        <v>1.8000000000000001E-4</v>
      </c>
      <c r="O320" s="249">
        <f>ROUND(E320*N320,2)</f>
        <v>0</v>
      </c>
      <c r="P320" s="249">
        <v>0</v>
      </c>
      <c r="Q320" s="249">
        <f>ROUND(E320*P320,2)</f>
        <v>0</v>
      </c>
      <c r="R320" s="249"/>
      <c r="S320" s="249" t="s">
        <v>167</v>
      </c>
      <c r="T320" s="250" t="s">
        <v>168</v>
      </c>
      <c r="U320" s="224">
        <v>0</v>
      </c>
      <c r="V320" s="224">
        <f>ROUND(E320*U320,2)</f>
        <v>0</v>
      </c>
      <c r="W320" s="224"/>
      <c r="X320" s="224" t="s">
        <v>278</v>
      </c>
      <c r="Y320" s="215"/>
      <c r="Z320" s="215"/>
      <c r="AA320" s="215"/>
      <c r="AB320" s="215"/>
      <c r="AC320" s="215"/>
      <c r="AD320" s="215"/>
      <c r="AE320" s="215"/>
      <c r="AF320" s="215"/>
      <c r="AG320" s="215" t="s">
        <v>404</v>
      </c>
      <c r="AH320" s="215"/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</row>
    <row r="321" spans="1:60" outlineLevel="1" x14ac:dyDescent="0.25">
      <c r="A321" s="244">
        <v>181</v>
      </c>
      <c r="B321" s="245" t="s">
        <v>529</v>
      </c>
      <c r="C321" s="257" t="s">
        <v>530</v>
      </c>
      <c r="D321" s="246" t="s">
        <v>220</v>
      </c>
      <c r="E321" s="247">
        <v>3</v>
      </c>
      <c r="F321" s="248"/>
      <c r="G321" s="249">
        <f>ROUND(E321*F321,2)</f>
        <v>0</v>
      </c>
      <c r="H321" s="248"/>
      <c r="I321" s="249">
        <f>ROUND(E321*H321,2)</f>
        <v>0</v>
      </c>
      <c r="J321" s="248"/>
      <c r="K321" s="249">
        <f>ROUND(E321*J321,2)</f>
        <v>0</v>
      </c>
      <c r="L321" s="249">
        <v>15</v>
      </c>
      <c r="M321" s="249">
        <f>G321*(1+L321/100)</f>
        <v>0</v>
      </c>
      <c r="N321" s="249">
        <v>1.8000000000000001E-4</v>
      </c>
      <c r="O321" s="249">
        <f>ROUND(E321*N321,2)</f>
        <v>0</v>
      </c>
      <c r="P321" s="249">
        <v>0</v>
      </c>
      <c r="Q321" s="249">
        <f>ROUND(E321*P321,2)</f>
        <v>0</v>
      </c>
      <c r="R321" s="249"/>
      <c r="S321" s="249" t="s">
        <v>167</v>
      </c>
      <c r="T321" s="250" t="s">
        <v>168</v>
      </c>
      <c r="U321" s="224">
        <v>0</v>
      </c>
      <c r="V321" s="224">
        <f>ROUND(E321*U321,2)</f>
        <v>0</v>
      </c>
      <c r="W321" s="224"/>
      <c r="X321" s="224" t="s">
        <v>278</v>
      </c>
      <c r="Y321" s="215"/>
      <c r="Z321" s="215"/>
      <c r="AA321" s="215"/>
      <c r="AB321" s="215"/>
      <c r="AC321" s="215"/>
      <c r="AD321" s="215"/>
      <c r="AE321" s="215"/>
      <c r="AF321" s="215"/>
      <c r="AG321" s="215" t="s">
        <v>404</v>
      </c>
      <c r="AH321" s="215"/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</row>
    <row r="322" spans="1:60" outlineLevel="1" x14ac:dyDescent="0.25">
      <c r="A322" s="244">
        <v>182</v>
      </c>
      <c r="B322" s="245" t="s">
        <v>531</v>
      </c>
      <c r="C322" s="257" t="s">
        <v>532</v>
      </c>
      <c r="D322" s="246" t="s">
        <v>220</v>
      </c>
      <c r="E322" s="247">
        <v>3</v>
      </c>
      <c r="F322" s="248"/>
      <c r="G322" s="249">
        <f>ROUND(E322*F322,2)</f>
        <v>0</v>
      </c>
      <c r="H322" s="248"/>
      <c r="I322" s="249">
        <f>ROUND(E322*H322,2)</f>
        <v>0</v>
      </c>
      <c r="J322" s="248"/>
      <c r="K322" s="249">
        <f>ROUND(E322*J322,2)</f>
        <v>0</v>
      </c>
      <c r="L322" s="249">
        <v>15</v>
      </c>
      <c r="M322" s="249">
        <f>G322*(1+L322/100)</f>
        <v>0</v>
      </c>
      <c r="N322" s="249">
        <v>1.8000000000000001E-4</v>
      </c>
      <c r="O322" s="249">
        <f>ROUND(E322*N322,2)</f>
        <v>0</v>
      </c>
      <c r="P322" s="249">
        <v>0</v>
      </c>
      <c r="Q322" s="249">
        <f>ROUND(E322*P322,2)</f>
        <v>0</v>
      </c>
      <c r="R322" s="249"/>
      <c r="S322" s="249" t="s">
        <v>167</v>
      </c>
      <c r="T322" s="250" t="s">
        <v>168</v>
      </c>
      <c r="U322" s="224">
        <v>0</v>
      </c>
      <c r="V322" s="224">
        <f>ROUND(E322*U322,2)</f>
        <v>0</v>
      </c>
      <c r="W322" s="224"/>
      <c r="X322" s="224" t="s">
        <v>278</v>
      </c>
      <c r="Y322" s="215"/>
      <c r="Z322" s="215"/>
      <c r="AA322" s="215"/>
      <c r="AB322" s="215"/>
      <c r="AC322" s="215"/>
      <c r="AD322" s="215"/>
      <c r="AE322" s="215"/>
      <c r="AF322" s="215"/>
      <c r="AG322" s="215" t="s">
        <v>404</v>
      </c>
      <c r="AH322" s="215"/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</row>
    <row r="323" spans="1:60" outlineLevel="1" x14ac:dyDescent="0.25">
      <c r="A323" s="244">
        <v>183</v>
      </c>
      <c r="B323" s="245" t="s">
        <v>533</v>
      </c>
      <c r="C323" s="257" t="s">
        <v>534</v>
      </c>
      <c r="D323" s="246" t="s">
        <v>220</v>
      </c>
      <c r="E323" s="247">
        <v>1</v>
      </c>
      <c r="F323" s="248"/>
      <c r="G323" s="249">
        <f>ROUND(E323*F323,2)</f>
        <v>0</v>
      </c>
      <c r="H323" s="248"/>
      <c r="I323" s="249">
        <f>ROUND(E323*H323,2)</f>
        <v>0</v>
      </c>
      <c r="J323" s="248"/>
      <c r="K323" s="249">
        <f>ROUND(E323*J323,2)</f>
        <v>0</v>
      </c>
      <c r="L323" s="249">
        <v>15</v>
      </c>
      <c r="M323" s="249">
        <f>G323*(1+L323/100)</f>
        <v>0</v>
      </c>
      <c r="N323" s="249">
        <v>4.0000000000000002E-4</v>
      </c>
      <c r="O323" s="249">
        <f>ROUND(E323*N323,2)</f>
        <v>0</v>
      </c>
      <c r="P323" s="249">
        <v>0</v>
      </c>
      <c r="Q323" s="249">
        <f>ROUND(E323*P323,2)</f>
        <v>0</v>
      </c>
      <c r="R323" s="249"/>
      <c r="S323" s="249" t="s">
        <v>167</v>
      </c>
      <c r="T323" s="250" t="s">
        <v>168</v>
      </c>
      <c r="U323" s="224">
        <v>0</v>
      </c>
      <c r="V323" s="224">
        <f>ROUND(E323*U323,2)</f>
        <v>0</v>
      </c>
      <c r="W323" s="224"/>
      <c r="X323" s="224" t="s">
        <v>278</v>
      </c>
      <c r="Y323" s="215"/>
      <c r="Z323" s="215"/>
      <c r="AA323" s="215"/>
      <c r="AB323" s="215"/>
      <c r="AC323" s="215"/>
      <c r="AD323" s="215"/>
      <c r="AE323" s="215"/>
      <c r="AF323" s="215"/>
      <c r="AG323" s="215" t="s">
        <v>404</v>
      </c>
      <c r="AH323" s="215"/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</row>
    <row r="324" spans="1:60" outlineLevel="1" x14ac:dyDescent="0.25">
      <c r="A324" s="244">
        <v>184</v>
      </c>
      <c r="B324" s="245" t="s">
        <v>535</v>
      </c>
      <c r="C324" s="257" t="s">
        <v>536</v>
      </c>
      <c r="D324" s="246" t="s">
        <v>220</v>
      </c>
      <c r="E324" s="247">
        <v>1</v>
      </c>
      <c r="F324" s="248"/>
      <c r="G324" s="249">
        <f>ROUND(E324*F324,2)</f>
        <v>0</v>
      </c>
      <c r="H324" s="248"/>
      <c r="I324" s="249">
        <f>ROUND(E324*H324,2)</f>
        <v>0</v>
      </c>
      <c r="J324" s="248"/>
      <c r="K324" s="249">
        <f>ROUND(E324*J324,2)</f>
        <v>0</v>
      </c>
      <c r="L324" s="249">
        <v>15</v>
      </c>
      <c r="M324" s="249">
        <f>G324*(1+L324/100)</f>
        <v>0</v>
      </c>
      <c r="N324" s="249">
        <v>4.0000000000000002E-4</v>
      </c>
      <c r="O324" s="249">
        <f>ROUND(E324*N324,2)</f>
        <v>0</v>
      </c>
      <c r="P324" s="249">
        <v>0</v>
      </c>
      <c r="Q324" s="249">
        <f>ROUND(E324*P324,2)</f>
        <v>0</v>
      </c>
      <c r="R324" s="249"/>
      <c r="S324" s="249" t="s">
        <v>167</v>
      </c>
      <c r="T324" s="250" t="s">
        <v>168</v>
      </c>
      <c r="U324" s="224">
        <v>0</v>
      </c>
      <c r="V324" s="224">
        <f>ROUND(E324*U324,2)</f>
        <v>0</v>
      </c>
      <c r="W324" s="224"/>
      <c r="X324" s="224" t="s">
        <v>278</v>
      </c>
      <c r="Y324" s="215"/>
      <c r="Z324" s="215"/>
      <c r="AA324" s="215"/>
      <c r="AB324" s="215"/>
      <c r="AC324" s="215"/>
      <c r="AD324" s="215"/>
      <c r="AE324" s="215"/>
      <c r="AF324" s="215"/>
      <c r="AG324" s="215" t="s">
        <v>279</v>
      </c>
      <c r="AH324" s="215"/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</row>
    <row r="325" spans="1:60" outlineLevel="1" x14ac:dyDescent="0.25">
      <c r="A325" s="244">
        <v>185</v>
      </c>
      <c r="B325" s="245" t="s">
        <v>537</v>
      </c>
      <c r="C325" s="257" t="s">
        <v>538</v>
      </c>
      <c r="D325" s="246" t="s">
        <v>220</v>
      </c>
      <c r="E325" s="247">
        <v>1</v>
      </c>
      <c r="F325" s="248"/>
      <c r="G325" s="249">
        <f>ROUND(E325*F325,2)</f>
        <v>0</v>
      </c>
      <c r="H325" s="248"/>
      <c r="I325" s="249">
        <f>ROUND(E325*H325,2)</f>
        <v>0</v>
      </c>
      <c r="J325" s="248"/>
      <c r="K325" s="249">
        <f>ROUND(E325*J325,2)</f>
        <v>0</v>
      </c>
      <c r="L325" s="249">
        <v>15</v>
      </c>
      <c r="M325" s="249">
        <f>G325*(1+L325/100)</f>
        <v>0</v>
      </c>
      <c r="N325" s="249">
        <v>5.0000000000000001E-4</v>
      </c>
      <c r="O325" s="249">
        <f>ROUND(E325*N325,2)</f>
        <v>0</v>
      </c>
      <c r="P325" s="249">
        <v>0</v>
      </c>
      <c r="Q325" s="249">
        <f>ROUND(E325*P325,2)</f>
        <v>0</v>
      </c>
      <c r="R325" s="249"/>
      <c r="S325" s="249" t="s">
        <v>167</v>
      </c>
      <c r="T325" s="250" t="s">
        <v>168</v>
      </c>
      <c r="U325" s="224">
        <v>0</v>
      </c>
      <c r="V325" s="224">
        <f>ROUND(E325*U325,2)</f>
        <v>0</v>
      </c>
      <c r="W325" s="224"/>
      <c r="X325" s="224" t="s">
        <v>278</v>
      </c>
      <c r="Y325" s="215"/>
      <c r="Z325" s="215"/>
      <c r="AA325" s="215"/>
      <c r="AB325" s="215"/>
      <c r="AC325" s="215"/>
      <c r="AD325" s="215"/>
      <c r="AE325" s="215"/>
      <c r="AF325" s="215"/>
      <c r="AG325" s="215" t="s">
        <v>279</v>
      </c>
      <c r="AH325" s="215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</row>
    <row r="326" spans="1:60" outlineLevel="1" x14ac:dyDescent="0.25">
      <c r="A326" s="244">
        <v>186</v>
      </c>
      <c r="B326" s="245" t="s">
        <v>539</v>
      </c>
      <c r="C326" s="257" t="s">
        <v>540</v>
      </c>
      <c r="D326" s="246" t="s">
        <v>541</v>
      </c>
      <c r="E326" s="247">
        <v>30</v>
      </c>
      <c r="F326" s="248"/>
      <c r="G326" s="249">
        <f>ROUND(E326*F326,2)</f>
        <v>0</v>
      </c>
      <c r="H326" s="248"/>
      <c r="I326" s="249">
        <f>ROUND(E326*H326,2)</f>
        <v>0</v>
      </c>
      <c r="J326" s="248"/>
      <c r="K326" s="249">
        <f>ROUND(E326*J326,2)</f>
        <v>0</v>
      </c>
      <c r="L326" s="249">
        <v>15</v>
      </c>
      <c r="M326" s="249">
        <f>G326*(1+L326/100)</f>
        <v>0</v>
      </c>
      <c r="N326" s="249">
        <v>1</v>
      </c>
      <c r="O326" s="249">
        <f>ROUND(E326*N326,2)</f>
        <v>30</v>
      </c>
      <c r="P326" s="249">
        <v>0</v>
      </c>
      <c r="Q326" s="249">
        <f>ROUND(E326*P326,2)</f>
        <v>0</v>
      </c>
      <c r="R326" s="249"/>
      <c r="S326" s="249" t="s">
        <v>167</v>
      </c>
      <c r="T326" s="250" t="s">
        <v>168</v>
      </c>
      <c r="U326" s="224">
        <v>0</v>
      </c>
      <c r="V326" s="224">
        <f>ROUND(E326*U326,2)</f>
        <v>0</v>
      </c>
      <c r="W326" s="224"/>
      <c r="X326" s="224" t="s">
        <v>278</v>
      </c>
      <c r="Y326" s="215"/>
      <c r="Z326" s="215"/>
      <c r="AA326" s="215"/>
      <c r="AB326" s="215"/>
      <c r="AC326" s="215"/>
      <c r="AD326" s="215"/>
      <c r="AE326" s="215"/>
      <c r="AF326" s="215"/>
      <c r="AG326" s="215" t="s">
        <v>404</v>
      </c>
      <c r="AH326" s="215"/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</row>
    <row r="327" spans="1:60" x14ac:dyDescent="0.25">
      <c r="A327" s="228" t="s">
        <v>162</v>
      </c>
      <c r="B327" s="229" t="s">
        <v>129</v>
      </c>
      <c r="C327" s="252" t="s">
        <v>130</v>
      </c>
      <c r="D327" s="230"/>
      <c r="E327" s="231"/>
      <c r="F327" s="232"/>
      <c r="G327" s="232">
        <f>SUMIF(AG328:AG331,"&lt;&gt;NOR",G328:G331)</f>
        <v>0</v>
      </c>
      <c r="H327" s="232"/>
      <c r="I327" s="232">
        <f>SUM(I328:I331)</f>
        <v>0</v>
      </c>
      <c r="J327" s="232"/>
      <c r="K327" s="232">
        <f>SUM(K328:K331)</f>
        <v>0</v>
      </c>
      <c r="L327" s="232"/>
      <c r="M327" s="232">
        <f>SUM(M328:M331)</f>
        <v>0</v>
      </c>
      <c r="N327" s="232"/>
      <c r="O327" s="232">
        <f>SUM(O328:O331)</f>
        <v>0</v>
      </c>
      <c r="P327" s="232"/>
      <c r="Q327" s="232">
        <f>SUM(Q328:Q331)</f>
        <v>0</v>
      </c>
      <c r="R327" s="232"/>
      <c r="S327" s="232"/>
      <c r="T327" s="233"/>
      <c r="U327" s="227"/>
      <c r="V327" s="227">
        <f>SUM(V328:V331)</f>
        <v>1.35</v>
      </c>
      <c r="W327" s="227"/>
      <c r="X327" s="227"/>
      <c r="AG327" t="s">
        <v>163</v>
      </c>
    </row>
    <row r="328" spans="1:60" outlineLevel="1" x14ac:dyDescent="0.25">
      <c r="A328" s="244">
        <v>187</v>
      </c>
      <c r="B328" s="245" t="s">
        <v>542</v>
      </c>
      <c r="C328" s="257" t="s">
        <v>543</v>
      </c>
      <c r="D328" s="246" t="s">
        <v>220</v>
      </c>
      <c r="E328" s="247">
        <v>2</v>
      </c>
      <c r="F328" s="248"/>
      <c r="G328" s="249">
        <f>ROUND(E328*F328,2)</f>
        <v>0</v>
      </c>
      <c r="H328" s="248"/>
      <c r="I328" s="249">
        <f>ROUND(E328*H328,2)</f>
        <v>0</v>
      </c>
      <c r="J328" s="248"/>
      <c r="K328" s="249">
        <f>ROUND(E328*J328,2)</f>
        <v>0</v>
      </c>
      <c r="L328" s="249">
        <v>15</v>
      </c>
      <c r="M328" s="249">
        <f>G328*(1+L328/100)</f>
        <v>0</v>
      </c>
      <c r="N328" s="249">
        <v>0</v>
      </c>
      <c r="O328" s="249">
        <f>ROUND(E328*N328,2)</f>
        <v>0</v>
      </c>
      <c r="P328" s="249">
        <v>0</v>
      </c>
      <c r="Q328" s="249">
        <f>ROUND(E328*P328,2)</f>
        <v>0</v>
      </c>
      <c r="R328" s="249"/>
      <c r="S328" s="249" t="s">
        <v>167</v>
      </c>
      <c r="T328" s="250" t="s">
        <v>168</v>
      </c>
      <c r="U328" s="224">
        <v>0.23599999999999999</v>
      </c>
      <c r="V328" s="224">
        <f>ROUND(E328*U328,2)</f>
        <v>0.47</v>
      </c>
      <c r="W328" s="224"/>
      <c r="X328" s="224" t="s">
        <v>169</v>
      </c>
      <c r="Y328" s="215"/>
      <c r="Z328" s="215"/>
      <c r="AA328" s="215"/>
      <c r="AB328" s="215"/>
      <c r="AC328" s="215"/>
      <c r="AD328" s="215"/>
      <c r="AE328" s="215"/>
      <c r="AF328" s="215"/>
      <c r="AG328" s="215" t="s">
        <v>170</v>
      </c>
      <c r="AH328" s="215"/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</row>
    <row r="329" spans="1:60" outlineLevel="1" x14ac:dyDescent="0.25">
      <c r="A329" s="244">
        <v>188</v>
      </c>
      <c r="B329" s="245" t="s">
        <v>544</v>
      </c>
      <c r="C329" s="257" t="s">
        <v>545</v>
      </c>
      <c r="D329" s="246" t="s">
        <v>220</v>
      </c>
      <c r="E329" s="247">
        <v>1</v>
      </c>
      <c r="F329" s="248"/>
      <c r="G329" s="249">
        <f>ROUND(E329*F329,2)</f>
        <v>0</v>
      </c>
      <c r="H329" s="248"/>
      <c r="I329" s="249">
        <f>ROUND(E329*H329,2)</f>
        <v>0</v>
      </c>
      <c r="J329" s="248"/>
      <c r="K329" s="249">
        <f>ROUND(E329*J329,2)</f>
        <v>0</v>
      </c>
      <c r="L329" s="249">
        <v>15</v>
      </c>
      <c r="M329" s="249">
        <f>G329*(1+L329/100)</f>
        <v>0</v>
      </c>
      <c r="N329" s="249">
        <v>0</v>
      </c>
      <c r="O329" s="249">
        <f>ROUND(E329*N329,2)</f>
        <v>0</v>
      </c>
      <c r="P329" s="249">
        <v>0</v>
      </c>
      <c r="Q329" s="249">
        <f>ROUND(E329*P329,2)</f>
        <v>0</v>
      </c>
      <c r="R329" s="249"/>
      <c r="S329" s="249" t="s">
        <v>167</v>
      </c>
      <c r="T329" s="250" t="s">
        <v>168</v>
      </c>
      <c r="U329" s="224">
        <v>0.48</v>
      </c>
      <c r="V329" s="224">
        <f>ROUND(E329*U329,2)</f>
        <v>0.48</v>
      </c>
      <c r="W329" s="224"/>
      <c r="X329" s="224" t="s">
        <v>169</v>
      </c>
      <c r="Y329" s="215"/>
      <c r="Z329" s="215"/>
      <c r="AA329" s="215"/>
      <c r="AB329" s="215"/>
      <c r="AC329" s="215"/>
      <c r="AD329" s="215"/>
      <c r="AE329" s="215"/>
      <c r="AF329" s="215"/>
      <c r="AG329" s="215" t="s">
        <v>170</v>
      </c>
      <c r="AH329" s="215"/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</row>
    <row r="330" spans="1:60" outlineLevel="1" x14ac:dyDescent="0.25">
      <c r="A330" s="244">
        <v>189</v>
      </c>
      <c r="B330" s="245" t="s">
        <v>546</v>
      </c>
      <c r="C330" s="257" t="s">
        <v>547</v>
      </c>
      <c r="D330" s="246" t="s">
        <v>220</v>
      </c>
      <c r="E330" s="247">
        <v>2</v>
      </c>
      <c r="F330" s="248"/>
      <c r="G330" s="249">
        <f>ROUND(E330*F330,2)</f>
        <v>0</v>
      </c>
      <c r="H330" s="248"/>
      <c r="I330" s="249">
        <f>ROUND(E330*H330,2)</f>
        <v>0</v>
      </c>
      <c r="J330" s="248"/>
      <c r="K330" s="249">
        <f>ROUND(E330*J330,2)</f>
        <v>0</v>
      </c>
      <c r="L330" s="249">
        <v>15</v>
      </c>
      <c r="M330" s="249">
        <f>G330*(1+L330/100)</f>
        <v>0</v>
      </c>
      <c r="N330" s="249">
        <v>0</v>
      </c>
      <c r="O330" s="249">
        <f>ROUND(E330*N330,2)</f>
        <v>0</v>
      </c>
      <c r="P330" s="249">
        <v>0</v>
      </c>
      <c r="Q330" s="249">
        <f>ROUND(E330*P330,2)</f>
        <v>0</v>
      </c>
      <c r="R330" s="249"/>
      <c r="S330" s="249" t="s">
        <v>167</v>
      </c>
      <c r="T330" s="250" t="s">
        <v>168</v>
      </c>
      <c r="U330" s="224">
        <v>0.20166999999999999</v>
      </c>
      <c r="V330" s="224">
        <f>ROUND(E330*U330,2)</f>
        <v>0.4</v>
      </c>
      <c r="W330" s="224"/>
      <c r="X330" s="224" t="s">
        <v>169</v>
      </c>
      <c r="Y330" s="215"/>
      <c r="Z330" s="215"/>
      <c r="AA330" s="215"/>
      <c r="AB330" s="215"/>
      <c r="AC330" s="215"/>
      <c r="AD330" s="215"/>
      <c r="AE330" s="215"/>
      <c r="AF330" s="215"/>
      <c r="AG330" s="215" t="s">
        <v>170</v>
      </c>
      <c r="AH330" s="215"/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</row>
    <row r="331" spans="1:60" outlineLevel="1" x14ac:dyDescent="0.25">
      <c r="A331" s="244">
        <v>190</v>
      </c>
      <c r="B331" s="245" t="s">
        <v>548</v>
      </c>
      <c r="C331" s="257" t="s">
        <v>549</v>
      </c>
      <c r="D331" s="246" t="s">
        <v>220</v>
      </c>
      <c r="E331" s="247">
        <v>2</v>
      </c>
      <c r="F331" s="248"/>
      <c r="G331" s="249">
        <f>ROUND(E331*F331,2)</f>
        <v>0</v>
      </c>
      <c r="H331" s="248"/>
      <c r="I331" s="249">
        <f>ROUND(E331*H331,2)</f>
        <v>0</v>
      </c>
      <c r="J331" s="248"/>
      <c r="K331" s="249">
        <f>ROUND(E331*J331,2)</f>
        <v>0</v>
      </c>
      <c r="L331" s="249">
        <v>15</v>
      </c>
      <c r="M331" s="249">
        <f>G331*(1+L331/100)</f>
        <v>0</v>
      </c>
      <c r="N331" s="249">
        <v>0</v>
      </c>
      <c r="O331" s="249">
        <f>ROUND(E331*N331,2)</f>
        <v>0</v>
      </c>
      <c r="P331" s="249">
        <v>0</v>
      </c>
      <c r="Q331" s="249">
        <f>ROUND(E331*P331,2)</f>
        <v>0</v>
      </c>
      <c r="R331" s="249"/>
      <c r="S331" s="249" t="s">
        <v>167</v>
      </c>
      <c r="T331" s="250" t="s">
        <v>168</v>
      </c>
      <c r="U331" s="224">
        <v>0</v>
      </c>
      <c r="V331" s="224">
        <f>ROUND(E331*U331,2)</f>
        <v>0</v>
      </c>
      <c r="W331" s="224"/>
      <c r="X331" s="224" t="s">
        <v>169</v>
      </c>
      <c r="Y331" s="215"/>
      <c r="Z331" s="215"/>
      <c r="AA331" s="215"/>
      <c r="AB331" s="215"/>
      <c r="AC331" s="215"/>
      <c r="AD331" s="215"/>
      <c r="AE331" s="215"/>
      <c r="AF331" s="215"/>
      <c r="AG331" s="215" t="s">
        <v>170</v>
      </c>
      <c r="AH331" s="215"/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</row>
    <row r="332" spans="1:60" x14ac:dyDescent="0.25">
      <c r="A332" s="228" t="s">
        <v>162</v>
      </c>
      <c r="B332" s="229" t="s">
        <v>131</v>
      </c>
      <c r="C332" s="252" t="s">
        <v>132</v>
      </c>
      <c r="D332" s="230"/>
      <c r="E332" s="231"/>
      <c r="F332" s="232"/>
      <c r="G332" s="232">
        <f>SUMIF(AG333:AG345,"&lt;&gt;NOR",G333:G345)</f>
        <v>0</v>
      </c>
      <c r="H332" s="232"/>
      <c r="I332" s="232">
        <f>SUM(I333:I345)</f>
        <v>0</v>
      </c>
      <c r="J332" s="232"/>
      <c r="K332" s="232">
        <f>SUM(K333:K345)</f>
        <v>0</v>
      </c>
      <c r="L332" s="232"/>
      <c r="M332" s="232">
        <f>SUM(M333:M345)</f>
        <v>0</v>
      </c>
      <c r="N332" s="232"/>
      <c r="O332" s="232">
        <f>SUM(O333:O345)</f>
        <v>0</v>
      </c>
      <c r="P332" s="232"/>
      <c r="Q332" s="232">
        <f>SUM(Q333:Q345)</f>
        <v>0</v>
      </c>
      <c r="R332" s="232"/>
      <c r="S332" s="232"/>
      <c r="T332" s="233"/>
      <c r="U332" s="227"/>
      <c r="V332" s="227">
        <f>SUM(V333:V345)</f>
        <v>14.769999999999998</v>
      </c>
      <c r="W332" s="227"/>
      <c r="X332" s="227"/>
      <c r="AG332" t="s">
        <v>163</v>
      </c>
    </row>
    <row r="333" spans="1:60" outlineLevel="1" x14ac:dyDescent="0.25">
      <c r="A333" s="244">
        <v>191</v>
      </c>
      <c r="B333" s="245" t="s">
        <v>550</v>
      </c>
      <c r="C333" s="257" t="s">
        <v>551</v>
      </c>
      <c r="D333" s="246" t="s">
        <v>552</v>
      </c>
      <c r="E333" s="247">
        <v>3</v>
      </c>
      <c r="F333" s="248"/>
      <c r="G333" s="249">
        <f>ROUND(E333*F333,2)</f>
        <v>0</v>
      </c>
      <c r="H333" s="248"/>
      <c r="I333" s="249">
        <f>ROUND(E333*H333,2)</f>
        <v>0</v>
      </c>
      <c r="J333" s="248"/>
      <c r="K333" s="249">
        <f>ROUND(E333*J333,2)</f>
        <v>0</v>
      </c>
      <c r="L333" s="249">
        <v>15</v>
      </c>
      <c r="M333" s="249">
        <f>G333*(1+L333/100)</f>
        <v>0</v>
      </c>
      <c r="N333" s="249">
        <v>0</v>
      </c>
      <c r="O333" s="249">
        <f>ROUND(E333*N333,2)</f>
        <v>0</v>
      </c>
      <c r="P333" s="249">
        <v>0</v>
      </c>
      <c r="Q333" s="249">
        <f>ROUND(E333*P333,2)</f>
        <v>0</v>
      </c>
      <c r="R333" s="249"/>
      <c r="S333" s="249" t="s">
        <v>167</v>
      </c>
      <c r="T333" s="250" t="s">
        <v>168</v>
      </c>
      <c r="U333" s="224">
        <v>0</v>
      </c>
      <c r="V333" s="224">
        <f>ROUND(E333*U333,2)</f>
        <v>0</v>
      </c>
      <c r="W333" s="224"/>
      <c r="X333" s="224" t="s">
        <v>169</v>
      </c>
      <c r="Y333" s="215"/>
      <c r="Z333" s="215"/>
      <c r="AA333" s="215"/>
      <c r="AB333" s="215"/>
      <c r="AC333" s="215"/>
      <c r="AD333" s="215"/>
      <c r="AE333" s="215"/>
      <c r="AF333" s="215"/>
      <c r="AG333" s="215" t="s">
        <v>170</v>
      </c>
      <c r="AH333" s="215"/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</row>
    <row r="334" spans="1:60" outlineLevel="1" x14ac:dyDescent="0.25">
      <c r="A334" s="234">
        <v>192</v>
      </c>
      <c r="B334" s="235" t="s">
        <v>553</v>
      </c>
      <c r="C334" s="253" t="s">
        <v>554</v>
      </c>
      <c r="D334" s="236" t="s">
        <v>235</v>
      </c>
      <c r="E334" s="237">
        <v>3.6503100000000002</v>
      </c>
      <c r="F334" s="238"/>
      <c r="G334" s="239">
        <f>ROUND(E334*F334,2)</f>
        <v>0</v>
      </c>
      <c r="H334" s="238"/>
      <c r="I334" s="239">
        <f>ROUND(E334*H334,2)</f>
        <v>0</v>
      </c>
      <c r="J334" s="238"/>
      <c r="K334" s="239">
        <f>ROUND(E334*J334,2)</f>
        <v>0</v>
      </c>
      <c r="L334" s="239">
        <v>15</v>
      </c>
      <c r="M334" s="239">
        <f>G334*(1+L334/100)</f>
        <v>0</v>
      </c>
      <c r="N334" s="239">
        <v>0</v>
      </c>
      <c r="O334" s="239">
        <f>ROUND(E334*N334,2)</f>
        <v>0</v>
      </c>
      <c r="P334" s="239">
        <v>0</v>
      </c>
      <c r="Q334" s="239">
        <f>ROUND(E334*P334,2)</f>
        <v>0</v>
      </c>
      <c r="R334" s="239"/>
      <c r="S334" s="239" t="s">
        <v>167</v>
      </c>
      <c r="T334" s="240" t="s">
        <v>168</v>
      </c>
      <c r="U334" s="224">
        <v>0.27700000000000002</v>
      </c>
      <c r="V334" s="224">
        <f>ROUND(E334*U334,2)</f>
        <v>1.01</v>
      </c>
      <c r="W334" s="224"/>
      <c r="X334" s="224" t="s">
        <v>169</v>
      </c>
      <c r="Y334" s="215"/>
      <c r="Z334" s="215"/>
      <c r="AA334" s="215"/>
      <c r="AB334" s="215"/>
      <c r="AC334" s="215"/>
      <c r="AD334" s="215"/>
      <c r="AE334" s="215"/>
      <c r="AF334" s="215"/>
      <c r="AG334" s="215" t="s">
        <v>466</v>
      </c>
      <c r="AH334" s="215"/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</row>
    <row r="335" spans="1:60" outlineLevel="1" x14ac:dyDescent="0.25">
      <c r="A335" s="222"/>
      <c r="B335" s="223"/>
      <c r="C335" s="254" t="s">
        <v>171</v>
      </c>
      <c r="D335" s="241"/>
      <c r="E335" s="241"/>
      <c r="F335" s="241"/>
      <c r="G335" s="241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15"/>
      <c r="Z335" s="215"/>
      <c r="AA335" s="215"/>
      <c r="AB335" s="215"/>
      <c r="AC335" s="215"/>
      <c r="AD335" s="215"/>
      <c r="AE335" s="215"/>
      <c r="AF335" s="215"/>
      <c r="AG335" s="215" t="s">
        <v>172</v>
      </c>
      <c r="AH335" s="215"/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</row>
    <row r="336" spans="1:60" outlineLevel="1" x14ac:dyDescent="0.25">
      <c r="A336" s="222"/>
      <c r="B336" s="223"/>
      <c r="C336" s="255" t="s">
        <v>555</v>
      </c>
      <c r="D336" s="242"/>
      <c r="E336" s="242"/>
      <c r="F336" s="242"/>
      <c r="G336" s="242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15"/>
      <c r="Z336" s="215"/>
      <c r="AA336" s="215"/>
      <c r="AB336" s="215"/>
      <c r="AC336" s="215"/>
      <c r="AD336" s="215"/>
      <c r="AE336" s="215"/>
      <c r="AF336" s="215"/>
      <c r="AG336" s="215" t="s">
        <v>172</v>
      </c>
      <c r="AH336" s="215"/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</row>
    <row r="337" spans="1:60" ht="21" outlineLevel="1" x14ac:dyDescent="0.25">
      <c r="A337" s="222"/>
      <c r="B337" s="223"/>
      <c r="C337" s="255" t="s">
        <v>556</v>
      </c>
      <c r="D337" s="242"/>
      <c r="E337" s="242"/>
      <c r="F337" s="242"/>
      <c r="G337" s="242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15"/>
      <c r="Z337" s="215"/>
      <c r="AA337" s="215"/>
      <c r="AB337" s="215"/>
      <c r="AC337" s="215"/>
      <c r="AD337" s="215"/>
      <c r="AE337" s="215"/>
      <c r="AF337" s="215"/>
      <c r="AG337" s="215" t="s">
        <v>172</v>
      </c>
      <c r="AH337" s="215"/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43" t="str">
        <f>C337</f>
        <v>- při vodorovné dopravě po vodě : vyložení na hromady na suchu nebo na přeložení na dopravní prostředek na suchu do 15 m vodorovně a současně do 4 m svisle,</v>
      </c>
      <c r="BB337" s="215"/>
      <c r="BC337" s="215"/>
      <c r="BD337" s="215"/>
      <c r="BE337" s="215"/>
      <c r="BF337" s="215"/>
      <c r="BG337" s="215"/>
      <c r="BH337" s="215"/>
    </row>
    <row r="338" spans="1:60" outlineLevel="1" x14ac:dyDescent="0.25">
      <c r="A338" s="222"/>
      <c r="B338" s="223"/>
      <c r="C338" s="255" t="s">
        <v>557</v>
      </c>
      <c r="D338" s="242"/>
      <c r="E338" s="242"/>
      <c r="F338" s="242"/>
      <c r="G338" s="242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15"/>
      <c r="Z338" s="215"/>
      <c r="AA338" s="215"/>
      <c r="AB338" s="215"/>
      <c r="AC338" s="215"/>
      <c r="AD338" s="215"/>
      <c r="AE338" s="215"/>
      <c r="AF338" s="215"/>
      <c r="AG338" s="215" t="s">
        <v>172</v>
      </c>
      <c r="AH338" s="215"/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</row>
    <row r="339" spans="1:60" outlineLevel="1" x14ac:dyDescent="0.25">
      <c r="A339" s="244">
        <v>193</v>
      </c>
      <c r="B339" s="245" t="s">
        <v>558</v>
      </c>
      <c r="C339" s="257" t="s">
        <v>559</v>
      </c>
      <c r="D339" s="246" t="s">
        <v>235</v>
      </c>
      <c r="E339" s="247">
        <v>3.6503100000000002</v>
      </c>
      <c r="F339" s="248"/>
      <c r="G339" s="249">
        <f>ROUND(E339*F339,2)</f>
        <v>0</v>
      </c>
      <c r="H339" s="248"/>
      <c r="I339" s="249">
        <f>ROUND(E339*H339,2)</f>
        <v>0</v>
      </c>
      <c r="J339" s="248"/>
      <c r="K339" s="249">
        <f>ROUND(E339*J339,2)</f>
        <v>0</v>
      </c>
      <c r="L339" s="249">
        <v>15</v>
      </c>
      <c r="M339" s="249">
        <f>G339*(1+L339/100)</f>
        <v>0</v>
      </c>
      <c r="N339" s="249">
        <v>0</v>
      </c>
      <c r="O339" s="249">
        <f>ROUND(E339*N339,2)</f>
        <v>0</v>
      </c>
      <c r="P339" s="249">
        <v>0</v>
      </c>
      <c r="Q339" s="249">
        <f>ROUND(E339*P339,2)</f>
        <v>0</v>
      </c>
      <c r="R339" s="249"/>
      <c r="S339" s="249" t="s">
        <v>167</v>
      </c>
      <c r="T339" s="250" t="s">
        <v>168</v>
      </c>
      <c r="U339" s="224">
        <v>2.0089999999999999</v>
      </c>
      <c r="V339" s="224">
        <f>ROUND(E339*U339,2)</f>
        <v>7.33</v>
      </c>
      <c r="W339" s="224"/>
      <c r="X339" s="224" t="s">
        <v>169</v>
      </c>
      <c r="Y339" s="215"/>
      <c r="Z339" s="215"/>
      <c r="AA339" s="215"/>
      <c r="AB339" s="215"/>
      <c r="AC339" s="215"/>
      <c r="AD339" s="215"/>
      <c r="AE339" s="215"/>
      <c r="AF339" s="215"/>
      <c r="AG339" s="215" t="s">
        <v>466</v>
      </c>
      <c r="AH339" s="215"/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</row>
    <row r="340" spans="1:60" outlineLevel="1" x14ac:dyDescent="0.25">
      <c r="A340" s="234">
        <v>194</v>
      </c>
      <c r="B340" s="235" t="s">
        <v>560</v>
      </c>
      <c r="C340" s="253" t="s">
        <v>561</v>
      </c>
      <c r="D340" s="236" t="s">
        <v>235</v>
      </c>
      <c r="E340" s="237">
        <v>3.6503100000000002</v>
      </c>
      <c r="F340" s="238"/>
      <c r="G340" s="239">
        <f>ROUND(E340*F340,2)</f>
        <v>0</v>
      </c>
      <c r="H340" s="238"/>
      <c r="I340" s="239">
        <f>ROUND(E340*H340,2)</f>
        <v>0</v>
      </c>
      <c r="J340" s="238"/>
      <c r="K340" s="239">
        <f>ROUND(E340*J340,2)</f>
        <v>0</v>
      </c>
      <c r="L340" s="239">
        <v>15</v>
      </c>
      <c r="M340" s="239">
        <f>G340*(1+L340/100)</f>
        <v>0</v>
      </c>
      <c r="N340" s="239">
        <v>0</v>
      </c>
      <c r="O340" s="239">
        <f>ROUND(E340*N340,2)</f>
        <v>0</v>
      </c>
      <c r="P340" s="239">
        <v>0</v>
      </c>
      <c r="Q340" s="239">
        <f>ROUND(E340*P340,2)</f>
        <v>0</v>
      </c>
      <c r="R340" s="239"/>
      <c r="S340" s="239" t="s">
        <v>167</v>
      </c>
      <c r="T340" s="240" t="s">
        <v>168</v>
      </c>
      <c r="U340" s="224">
        <v>0.49</v>
      </c>
      <c r="V340" s="224">
        <f>ROUND(E340*U340,2)</f>
        <v>1.79</v>
      </c>
      <c r="W340" s="224"/>
      <c r="X340" s="224" t="s">
        <v>169</v>
      </c>
      <c r="Y340" s="215"/>
      <c r="Z340" s="215"/>
      <c r="AA340" s="215"/>
      <c r="AB340" s="215"/>
      <c r="AC340" s="215"/>
      <c r="AD340" s="215"/>
      <c r="AE340" s="215"/>
      <c r="AF340" s="215"/>
      <c r="AG340" s="215" t="s">
        <v>466</v>
      </c>
      <c r="AH340" s="215"/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</row>
    <row r="341" spans="1:60" outlineLevel="1" x14ac:dyDescent="0.25">
      <c r="A341" s="222"/>
      <c r="B341" s="223"/>
      <c r="C341" s="254" t="s">
        <v>562</v>
      </c>
      <c r="D341" s="241"/>
      <c r="E341" s="241"/>
      <c r="F341" s="241"/>
      <c r="G341" s="241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15"/>
      <c r="Z341" s="215"/>
      <c r="AA341" s="215"/>
      <c r="AB341" s="215"/>
      <c r="AC341" s="215"/>
      <c r="AD341" s="215"/>
      <c r="AE341" s="215"/>
      <c r="AF341" s="215"/>
      <c r="AG341" s="215" t="s">
        <v>172</v>
      </c>
      <c r="AH341" s="215"/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</row>
    <row r="342" spans="1:60" outlineLevel="1" x14ac:dyDescent="0.25">
      <c r="A342" s="244">
        <v>195</v>
      </c>
      <c r="B342" s="245" t="s">
        <v>563</v>
      </c>
      <c r="C342" s="257" t="s">
        <v>564</v>
      </c>
      <c r="D342" s="246" t="s">
        <v>235</v>
      </c>
      <c r="E342" s="247">
        <v>73.006169999999997</v>
      </c>
      <c r="F342" s="248"/>
      <c r="G342" s="249">
        <f>ROUND(E342*F342,2)</f>
        <v>0</v>
      </c>
      <c r="H342" s="248"/>
      <c r="I342" s="249">
        <f>ROUND(E342*H342,2)</f>
        <v>0</v>
      </c>
      <c r="J342" s="248"/>
      <c r="K342" s="249">
        <f>ROUND(E342*J342,2)</f>
        <v>0</v>
      </c>
      <c r="L342" s="249">
        <v>15</v>
      </c>
      <c r="M342" s="249">
        <f>G342*(1+L342/100)</f>
        <v>0</v>
      </c>
      <c r="N342" s="249">
        <v>0</v>
      </c>
      <c r="O342" s="249">
        <f>ROUND(E342*N342,2)</f>
        <v>0</v>
      </c>
      <c r="P342" s="249">
        <v>0</v>
      </c>
      <c r="Q342" s="249">
        <f>ROUND(E342*P342,2)</f>
        <v>0</v>
      </c>
      <c r="R342" s="249"/>
      <c r="S342" s="249" t="s">
        <v>167</v>
      </c>
      <c r="T342" s="250" t="s">
        <v>168</v>
      </c>
      <c r="U342" s="224">
        <v>0</v>
      </c>
      <c r="V342" s="224">
        <f>ROUND(E342*U342,2)</f>
        <v>0</v>
      </c>
      <c r="W342" s="224"/>
      <c r="X342" s="224" t="s">
        <v>169</v>
      </c>
      <c r="Y342" s="215"/>
      <c r="Z342" s="215"/>
      <c r="AA342" s="215"/>
      <c r="AB342" s="215"/>
      <c r="AC342" s="215"/>
      <c r="AD342" s="215"/>
      <c r="AE342" s="215"/>
      <c r="AF342" s="215"/>
      <c r="AG342" s="215" t="s">
        <v>466</v>
      </c>
      <c r="AH342" s="215"/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</row>
    <row r="343" spans="1:60" outlineLevel="1" x14ac:dyDescent="0.25">
      <c r="A343" s="244">
        <v>196</v>
      </c>
      <c r="B343" s="245" t="s">
        <v>565</v>
      </c>
      <c r="C343" s="257" t="s">
        <v>566</v>
      </c>
      <c r="D343" s="246" t="s">
        <v>235</v>
      </c>
      <c r="E343" s="247">
        <v>3.6503100000000002</v>
      </c>
      <c r="F343" s="248"/>
      <c r="G343" s="249">
        <f>ROUND(E343*F343,2)</f>
        <v>0</v>
      </c>
      <c r="H343" s="248"/>
      <c r="I343" s="249">
        <f>ROUND(E343*H343,2)</f>
        <v>0</v>
      </c>
      <c r="J343" s="248"/>
      <c r="K343" s="249">
        <f>ROUND(E343*J343,2)</f>
        <v>0</v>
      </c>
      <c r="L343" s="249">
        <v>15</v>
      </c>
      <c r="M343" s="249">
        <f>G343*(1+L343/100)</f>
        <v>0</v>
      </c>
      <c r="N343" s="249">
        <v>0</v>
      </c>
      <c r="O343" s="249">
        <f>ROUND(E343*N343,2)</f>
        <v>0</v>
      </c>
      <c r="P343" s="249">
        <v>0</v>
      </c>
      <c r="Q343" s="249">
        <f>ROUND(E343*P343,2)</f>
        <v>0</v>
      </c>
      <c r="R343" s="249"/>
      <c r="S343" s="249" t="s">
        <v>167</v>
      </c>
      <c r="T343" s="250" t="s">
        <v>168</v>
      </c>
      <c r="U343" s="224">
        <v>0.94199999999999995</v>
      </c>
      <c r="V343" s="224">
        <f>ROUND(E343*U343,2)</f>
        <v>3.44</v>
      </c>
      <c r="W343" s="224"/>
      <c r="X343" s="224" t="s">
        <v>169</v>
      </c>
      <c r="Y343" s="215"/>
      <c r="Z343" s="215"/>
      <c r="AA343" s="215"/>
      <c r="AB343" s="215"/>
      <c r="AC343" s="215"/>
      <c r="AD343" s="215"/>
      <c r="AE343" s="215"/>
      <c r="AF343" s="215"/>
      <c r="AG343" s="215" t="s">
        <v>466</v>
      </c>
      <c r="AH343" s="215"/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</row>
    <row r="344" spans="1:60" outlineLevel="1" x14ac:dyDescent="0.25">
      <c r="A344" s="244">
        <v>197</v>
      </c>
      <c r="B344" s="245" t="s">
        <v>567</v>
      </c>
      <c r="C344" s="257" t="s">
        <v>568</v>
      </c>
      <c r="D344" s="246" t="s">
        <v>235</v>
      </c>
      <c r="E344" s="247">
        <v>10.95093</v>
      </c>
      <c r="F344" s="248"/>
      <c r="G344" s="249">
        <f>ROUND(E344*F344,2)</f>
        <v>0</v>
      </c>
      <c r="H344" s="248"/>
      <c r="I344" s="249">
        <f>ROUND(E344*H344,2)</f>
        <v>0</v>
      </c>
      <c r="J344" s="248"/>
      <c r="K344" s="249">
        <f>ROUND(E344*J344,2)</f>
        <v>0</v>
      </c>
      <c r="L344" s="249">
        <v>15</v>
      </c>
      <c r="M344" s="249">
        <f>G344*(1+L344/100)</f>
        <v>0</v>
      </c>
      <c r="N344" s="249">
        <v>0</v>
      </c>
      <c r="O344" s="249">
        <f>ROUND(E344*N344,2)</f>
        <v>0</v>
      </c>
      <c r="P344" s="249">
        <v>0</v>
      </c>
      <c r="Q344" s="249">
        <f>ROUND(E344*P344,2)</f>
        <v>0</v>
      </c>
      <c r="R344" s="249"/>
      <c r="S344" s="249" t="s">
        <v>167</v>
      </c>
      <c r="T344" s="250" t="s">
        <v>168</v>
      </c>
      <c r="U344" s="224">
        <v>0.11</v>
      </c>
      <c r="V344" s="224">
        <f>ROUND(E344*U344,2)</f>
        <v>1.2</v>
      </c>
      <c r="W344" s="224"/>
      <c r="X344" s="224" t="s">
        <v>169</v>
      </c>
      <c r="Y344" s="215"/>
      <c r="Z344" s="215"/>
      <c r="AA344" s="215"/>
      <c r="AB344" s="215"/>
      <c r="AC344" s="215"/>
      <c r="AD344" s="215"/>
      <c r="AE344" s="215"/>
      <c r="AF344" s="215"/>
      <c r="AG344" s="215" t="s">
        <v>466</v>
      </c>
      <c r="AH344" s="215"/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</row>
    <row r="345" spans="1:60" outlineLevel="1" x14ac:dyDescent="0.25">
      <c r="A345" s="234">
        <v>198</v>
      </c>
      <c r="B345" s="235" t="s">
        <v>569</v>
      </c>
      <c r="C345" s="253" t="s">
        <v>570</v>
      </c>
      <c r="D345" s="236" t="s">
        <v>235</v>
      </c>
      <c r="E345" s="237">
        <v>3.6503100000000002</v>
      </c>
      <c r="F345" s="238"/>
      <c r="G345" s="239">
        <f>ROUND(E345*F345,2)</f>
        <v>0</v>
      </c>
      <c r="H345" s="238"/>
      <c r="I345" s="239">
        <f>ROUND(E345*H345,2)</f>
        <v>0</v>
      </c>
      <c r="J345" s="238"/>
      <c r="K345" s="239">
        <f>ROUND(E345*J345,2)</f>
        <v>0</v>
      </c>
      <c r="L345" s="239">
        <v>15</v>
      </c>
      <c r="M345" s="239">
        <f>G345*(1+L345/100)</f>
        <v>0</v>
      </c>
      <c r="N345" s="239">
        <v>0</v>
      </c>
      <c r="O345" s="239">
        <f>ROUND(E345*N345,2)</f>
        <v>0</v>
      </c>
      <c r="P345" s="239">
        <v>0</v>
      </c>
      <c r="Q345" s="239">
        <f>ROUND(E345*P345,2)</f>
        <v>0</v>
      </c>
      <c r="R345" s="239"/>
      <c r="S345" s="239" t="s">
        <v>167</v>
      </c>
      <c r="T345" s="240" t="s">
        <v>168</v>
      </c>
      <c r="U345" s="224">
        <v>0</v>
      </c>
      <c r="V345" s="224">
        <f>ROUND(E345*U345,2)</f>
        <v>0</v>
      </c>
      <c r="W345" s="224"/>
      <c r="X345" s="224" t="s">
        <v>169</v>
      </c>
      <c r="Y345" s="215"/>
      <c r="Z345" s="215"/>
      <c r="AA345" s="215"/>
      <c r="AB345" s="215"/>
      <c r="AC345" s="215"/>
      <c r="AD345" s="215"/>
      <c r="AE345" s="215"/>
      <c r="AF345" s="215"/>
      <c r="AG345" s="215" t="s">
        <v>466</v>
      </c>
      <c r="AH345" s="215"/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</row>
    <row r="346" spans="1:60" x14ac:dyDescent="0.25">
      <c r="A346" s="3"/>
      <c r="B346" s="4"/>
      <c r="C346" s="258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AE346">
        <v>15</v>
      </c>
      <c r="AF346">
        <v>21</v>
      </c>
      <c r="AG346" t="s">
        <v>149</v>
      </c>
    </row>
    <row r="347" spans="1:60" x14ac:dyDescent="0.25">
      <c r="A347" s="218"/>
      <c r="B347" s="219" t="s">
        <v>29</v>
      </c>
      <c r="C347" s="259"/>
      <c r="D347" s="220"/>
      <c r="E347" s="221"/>
      <c r="F347" s="221"/>
      <c r="G347" s="251">
        <f>G8+G20+G27+G51+G55+G58+G60+G63+G91+G93+G100+G107+G112+G144+G154+G157+G161+G167+G182+G199+G230+G244+G254+G284+G288+G327+G332</f>
        <v>0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AE347">
        <f>SUMIF(L7:L345,AE346,G7:G345)</f>
        <v>0</v>
      </c>
      <c r="AF347">
        <f>SUMIF(L7:L345,AF346,G7:G345)</f>
        <v>0</v>
      </c>
      <c r="AG347" t="s">
        <v>571</v>
      </c>
    </row>
    <row r="348" spans="1:60" x14ac:dyDescent="0.25">
      <c r="C348" s="260"/>
      <c r="D348" s="10"/>
      <c r="AG348" t="s">
        <v>572</v>
      </c>
    </row>
    <row r="349" spans="1:60" x14ac:dyDescent="0.25">
      <c r="D349" s="10"/>
    </row>
    <row r="350" spans="1:60" x14ac:dyDescent="0.25">
      <c r="D350" s="10"/>
    </row>
    <row r="351" spans="1:60" x14ac:dyDescent="0.25">
      <c r="D351" s="10"/>
    </row>
    <row r="352" spans="1:60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4iBraZ7hCWeKkWnZQ4/ICTbfGFHzC88RIRl6DOrfj9uLAi5IUdKSfOdkP1O4f0fkICMpWebtxeBckXEukj+Yg==" saltValue="aq+W+F3oHWMZMwbgcMZA2Q==" spinCount="100000" sheet="1"/>
  <mergeCells count="29">
    <mergeCell ref="C335:G335"/>
    <mergeCell ref="C336:G336"/>
    <mergeCell ref="C337:G337"/>
    <mergeCell ref="C338:G338"/>
    <mergeCell ref="C341:G341"/>
    <mergeCell ref="C220:G220"/>
    <mergeCell ref="C239:G239"/>
    <mergeCell ref="C240:G240"/>
    <mergeCell ref="C248:G248"/>
    <mergeCell ref="C274:G274"/>
    <mergeCell ref="C275:G275"/>
    <mergeCell ref="C81:G81"/>
    <mergeCell ref="C84:G84"/>
    <mergeCell ref="C109:G109"/>
    <mergeCell ref="C193:G193"/>
    <mergeCell ref="C194:G194"/>
    <mergeCell ref="C219:G219"/>
    <mergeCell ref="C16:G16"/>
    <mergeCell ref="C17:G17"/>
    <mergeCell ref="C18:G18"/>
    <mergeCell ref="C22:G22"/>
    <mergeCell ref="C29:G29"/>
    <mergeCell ref="C78:G78"/>
    <mergeCell ref="A1:G1"/>
    <mergeCell ref="C2:G2"/>
    <mergeCell ref="C3:G3"/>
    <mergeCell ref="C4:G4"/>
    <mergeCell ref="C13:G13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8404F-F1A7-4DB9-BB24-0CC21A85F97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00" t="s">
        <v>136</v>
      </c>
      <c r="B1" s="200"/>
      <c r="C1" s="200"/>
      <c r="D1" s="200"/>
      <c r="E1" s="200"/>
      <c r="F1" s="200"/>
      <c r="G1" s="200"/>
      <c r="AG1" t="s">
        <v>137</v>
      </c>
    </row>
    <row r="2" spans="1:60" ht="25.05" customHeight="1" x14ac:dyDescent="0.25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138</v>
      </c>
    </row>
    <row r="3" spans="1:60" ht="25.05" customHeight="1" x14ac:dyDescent="0.25">
      <c r="A3" s="201" t="s">
        <v>8</v>
      </c>
      <c r="B3" s="49" t="s">
        <v>59</v>
      </c>
      <c r="C3" s="204" t="s">
        <v>60</v>
      </c>
      <c r="D3" s="202"/>
      <c r="E3" s="202"/>
      <c r="F3" s="202"/>
      <c r="G3" s="203"/>
      <c r="AC3" s="180" t="s">
        <v>138</v>
      </c>
      <c r="AG3" t="s">
        <v>139</v>
      </c>
    </row>
    <row r="4" spans="1:60" ht="25.05" customHeight="1" x14ac:dyDescent="0.25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140</v>
      </c>
    </row>
    <row r="5" spans="1:60" x14ac:dyDescent="0.25">
      <c r="D5" s="10"/>
    </row>
    <row r="6" spans="1:60" ht="39.6" x14ac:dyDescent="0.25">
      <c r="A6" s="211" t="s">
        <v>141</v>
      </c>
      <c r="B6" s="213" t="s">
        <v>142</v>
      </c>
      <c r="C6" s="213" t="s">
        <v>143</v>
      </c>
      <c r="D6" s="212" t="s">
        <v>144</v>
      </c>
      <c r="E6" s="211" t="s">
        <v>145</v>
      </c>
      <c r="F6" s="210" t="s">
        <v>146</v>
      </c>
      <c r="G6" s="211" t="s">
        <v>29</v>
      </c>
      <c r="H6" s="214" t="s">
        <v>30</v>
      </c>
      <c r="I6" s="214" t="s">
        <v>147</v>
      </c>
      <c r="J6" s="214" t="s">
        <v>31</v>
      </c>
      <c r="K6" s="214" t="s">
        <v>148</v>
      </c>
      <c r="L6" s="214" t="s">
        <v>149</v>
      </c>
      <c r="M6" s="214" t="s">
        <v>150</v>
      </c>
      <c r="N6" s="214" t="s">
        <v>151</v>
      </c>
      <c r="O6" s="214" t="s">
        <v>152</v>
      </c>
      <c r="P6" s="214" t="s">
        <v>153</v>
      </c>
      <c r="Q6" s="214" t="s">
        <v>154</v>
      </c>
      <c r="R6" s="214" t="s">
        <v>155</v>
      </c>
      <c r="S6" s="214" t="s">
        <v>156</v>
      </c>
      <c r="T6" s="214" t="s">
        <v>157</v>
      </c>
      <c r="U6" s="214" t="s">
        <v>158</v>
      </c>
      <c r="V6" s="214" t="s">
        <v>159</v>
      </c>
      <c r="W6" s="214" t="s">
        <v>160</v>
      </c>
      <c r="X6" s="214" t="s">
        <v>161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5">
      <c r="A8" s="228" t="s">
        <v>162</v>
      </c>
      <c r="B8" s="229" t="s">
        <v>75</v>
      </c>
      <c r="C8" s="252" t="s">
        <v>76</v>
      </c>
      <c r="D8" s="230"/>
      <c r="E8" s="231"/>
      <c r="F8" s="232"/>
      <c r="G8" s="232">
        <f>SUMIF(AG9:AG11,"&lt;&gt;NOR",G9:G11)</f>
        <v>0</v>
      </c>
      <c r="H8" s="232"/>
      <c r="I8" s="232">
        <f>SUM(I9:I11)</f>
        <v>0</v>
      </c>
      <c r="J8" s="232"/>
      <c r="K8" s="232">
        <f>SUM(K9:K11)</f>
        <v>0</v>
      </c>
      <c r="L8" s="232"/>
      <c r="M8" s="232">
        <f>SUM(M9:M11)</f>
        <v>0</v>
      </c>
      <c r="N8" s="232"/>
      <c r="O8" s="232">
        <f>SUM(O9:O11)</f>
        <v>0.04</v>
      </c>
      <c r="P8" s="232"/>
      <c r="Q8" s="232">
        <f>SUM(Q9:Q11)</f>
        <v>0</v>
      </c>
      <c r="R8" s="232"/>
      <c r="S8" s="232"/>
      <c r="T8" s="233"/>
      <c r="U8" s="227"/>
      <c r="V8" s="227">
        <f>SUM(V9:V11)</f>
        <v>4.5600000000000005</v>
      </c>
      <c r="W8" s="227"/>
      <c r="X8" s="227"/>
      <c r="AG8" t="s">
        <v>163</v>
      </c>
    </row>
    <row r="9" spans="1:60" outlineLevel="1" x14ac:dyDescent="0.25">
      <c r="A9" s="234">
        <v>1</v>
      </c>
      <c r="B9" s="235" t="s">
        <v>178</v>
      </c>
      <c r="C9" s="253" t="s">
        <v>179</v>
      </c>
      <c r="D9" s="236" t="s">
        <v>166</v>
      </c>
      <c r="E9" s="237">
        <v>2.98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15</v>
      </c>
      <c r="M9" s="239">
        <f>G9*(1+L9/100)</f>
        <v>0</v>
      </c>
      <c r="N9" s="239">
        <v>1.1900000000000001E-2</v>
      </c>
      <c r="O9" s="239">
        <f>ROUND(E9*N9,2)</f>
        <v>0.04</v>
      </c>
      <c r="P9" s="239">
        <v>0</v>
      </c>
      <c r="Q9" s="239">
        <f>ROUND(E9*P9,2)</f>
        <v>0</v>
      </c>
      <c r="R9" s="239"/>
      <c r="S9" s="239" t="s">
        <v>167</v>
      </c>
      <c r="T9" s="240" t="s">
        <v>168</v>
      </c>
      <c r="U9" s="224">
        <v>0.95</v>
      </c>
      <c r="V9" s="224">
        <f>ROUND(E9*U9,2)</f>
        <v>2.83</v>
      </c>
      <c r="W9" s="224"/>
      <c r="X9" s="224" t="s">
        <v>169</v>
      </c>
      <c r="Y9" s="215"/>
      <c r="Z9" s="215"/>
      <c r="AA9" s="215"/>
      <c r="AB9" s="215"/>
      <c r="AC9" s="215"/>
      <c r="AD9" s="215"/>
      <c r="AE9" s="215"/>
      <c r="AF9" s="215"/>
      <c r="AG9" s="215" t="s">
        <v>170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22"/>
      <c r="B10" s="223"/>
      <c r="C10" s="254" t="s">
        <v>180</v>
      </c>
      <c r="D10" s="241"/>
      <c r="E10" s="241"/>
      <c r="F10" s="241"/>
      <c r="G10" s="241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172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44">
        <v>2</v>
      </c>
      <c r="B11" s="245" t="s">
        <v>181</v>
      </c>
      <c r="C11" s="257" t="s">
        <v>182</v>
      </c>
      <c r="D11" s="246" t="s">
        <v>166</v>
      </c>
      <c r="E11" s="247">
        <v>2.98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15</v>
      </c>
      <c r="M11" s="249">
        <f>G11*(1+L11/100)</f>
        <v>0</v>
      </c>
      <c r="N11" s="249">
        <v>0</v>
      </c>
      <c r="O11" s="249">
        <f>ROUND(E11*N11,2)</f>
        <v>0</v>
      </c>
      <c r="P11" s="249">
        <v>0</v>
      </c>
      <c r="Q11" s="249">
        <f>ROUND(E11*P11,2)</f>
        <v>0</v>
      </c>
      <c r="R11" s="249"/>
      <c r="S11" s="249" t="s">
        <v>167</v>
      </c>
      <c r="T11" s="250" t="s">
        <v>168</v>
      </c>
      <c r="U11" s="224">
        <v>0.57999999999999996</v>
      </c>
      <c r="V11" s="224">
        <f>ROUND(E11*U11,2)</f>
        <v>1.73</v>
      </c>
      <c r="W11" s="224"/>
      <c r="X11" s="224" t="s">
        <v>169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170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x14ac:dyDescent="0.25">
      <c r="A12" s="228" t="s">
        <v>162</v>
      </c>
      <c r="B12" s="229" t="s">
        <v>77</v>
      </c>
      <c r="C12" s="252" t="s">
        <v>78</v>
      </c>
      <c r="D12" s="230"/>
      <c r="E12" s="231"/>
      <c r="F12" s="232"/>
      <c r="G12" s="232">
        <f>SUMIF(AG13:AG31,"&lt;&gt;NOR",G13:G31)</f>
        <v>0</v>
      </c>
      <c r="H12" s="232"/>
      <c r="I12" s="232">
        <f>SUM(I13:I31)</f>
        <v>0</v>
      </c>
      <c r="J12" s="232"/>
      <c r="K12" s="232">
        <f>SUM(K13:K31)</f>
        <v>0</v>
      </c>
      <c r="L12" s="232"/>
      <c r="M12" s="232">
        <f>SUM(M13:M31)</f>
        <v>0</v>
      </c>
      <c r="N12" s="232"/>
      <c r="O12" s="232">
        <f>SUM(O13:O31)</f>
        <v>1.29</v>
      </c>
      <c r="P12" s="232"/>
      <c r="Q12" s="232">
        <f>SUM(Q13:Q31)</f>
        <v>0</v>
      </c>
      <c r="R12" s="232"/>
      <c r="S12" s="232"/>
      <c r="T12" s="233"/>
      <c r="U12" s="227"/>
      <c r="V12" s="227">
        <f>SUM(V13:V31)</f>
        <v>48.72</v>
      </c>
      <c r="W12" s="227"/>
      <c r="X12" s="227"/>
      <c r="AG12" t="s">
        <v>163</v>
      </c>
    </row>
    <row r="13" spans="1:60" outlineLevel="1" x14ac:dyDescent="0.25">
      <c r="A13" s="244">
        <v>3</v>
      </c>
      <c r="B13" s="245" t="s">
        <v>766</v>
      </c>
      <c r="C13" s="257" t="s">
        <v>767</v>
      </c>
      <c r="D13" s="246" t="s">
        <v>166</v>
      </c>
      <c r="E13" s="247">
        <v>15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15</v>
      </c>
      <c r="M13" s="249">
        <f>G13*(1+L13/100)</f>
        <v>0</v>
      </c>
      <c r="N13" s="249">
        <v>2.5000000000000001E-3</v>
      </c>
      <c r="O13" s="249">
        <f>ROUND(E13*N13,2)</f>
        <v>0.04</v>
      </c>
      <c r="P13" s="249">
        <v>0</v>
      </c>
      <c r="Q13" s="249">
        <f>ROUND(E13*P13,2)</f>
        <v>0</v>
      </c>
      <c r="R13" s="249"/>
      <c r="S13" s="249" t="s">
        <v>167</v>
      </c>
      <c r="T13" s="250" t="s">
        <v>168</v>
      </c>
      <c r="U13" s="224">
        <v>0.24</v>
      </c>
      <c r="V13" s="224">
        <f>ROUND(E13*U13,2)</f>
        <v>3.6</v>
      </c>
      <c r="W13" s="224"/>
      <c r="X13" s="224" t="s">
        <v>169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170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34">
        <v>4</v>
      </c>
      <c r="B14" s="235" t="s">
        <v>183</v>
      </c>
      <c r="C14" s="253" t="s">
        <v>184</v>
      </c>
      <c r="D14" s="236" t="s">
        <v>166</v>
      </c>
      <c r="E14" s="237">
        <v>43.7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15</v>
      </c>
      <c r="M14" s="239">
        <f>G14*(1+L14/100)</f>
        <v>0</v>
      </c>
      <c r="N14" s="239">
        <v>6.0899999999999999E-3</v>
      </c>
      <c r="O14" s="239">
        <f>ROUND(E14*N14,2)</f>
        <v>0.27</v>
      </c>
      <c r="P14" s="239">
        <v>0</v>
      </c>
      <c r="Q14" s="239">
        <f>ROUND(E14*P14,2)</f>
        <v>0</v>
      </c>
      <c r="R14" s="239"/>
      <c r="S14" s="239" t="s">
        <v>167</v>
      </c>
      <c r="T14" s="240" t="s">
        <v>168</v>
      </c>
      <c r="U14" s="224">
        <v>0.19</v>
      </c>
      <c r="V14" s="224">
        <f>ROUND(E14*U14,2)</f>
        <v>8.3000000000000007</v>
      </c>
      <c r="W14" s="224"/>
      <c r="X14" s="224" t="s">
        <v>169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170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22"/>
      <c r="B15" s="223"/>
      <c r="C15" s="254" t="s">
        <v>185</v>
      </c>
      <c r="D15" s="241"/>
      <c r="E15" s="241"/>
      <c r="F15" s="241"/>
      <c r="G15" s="241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172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5">
      <c r="A16" s="222"/>
      <c r="B16" s="223"/>
      <c r="C16" s="256" t="s">
        <v>186</v>
      </c>
      <c r="D16" s="225"/>
      <c r="E16" s="226">
        <v>2.98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177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22"/>
      <c r="B17" s="223"/>
      <c r="C17" s="256" t="s">
        <v>187</v>
      </c>
      <c r="D17" s="225"/>
      <c r="E17" s="226">
        <v>7.65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177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22"/>
      <c r="B18" s="223"/>
      <c r="C18" s="256" t="s">
        <v>188</v>
      </c>
      <c r="D18" s="225"/>
      <c r="E18" s="226">
        <v>21.06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177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5">
      <c r="A19" s="222"/>
      <c r="B19" s="223"/>
      <c r="C19" s="256" t="s">
        <v>189</v>
      </c>
      <c r="D19" s="225"/>
      <c r="E19" s="226">
        <v>7.69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177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5">
      <c r="A20" s="222"/>
      <c r="B20" s="223"/>
      <c r="C20" s="256" t="s">
        <v>190</v>
      </c>
      <c r="D20" s="225"/>
      <c r="E20" s="226">
        <v>4.32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177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5">
      <c r="A21" s="234">
        <v>5</v>
      </c>
      <c r="B21" s="235" t="s">
        <v>191</v>
      </c>
      <c r="C21" s="253" t="s">
        <v>192</v>
      </c>
      <c r="D21" s="236" t="s">
        <v>193</v>
      </c>
      <c r="E21" s="237">
        <v>80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15</v>
      </c>
      <c r="M21" s="239">
        <f>G21*(1+L21/100)</f>
        <v>0</v>
      </c>
      <c r="N21" s="239">
        <v>1.56E-3</v>
      </c>
      <c r="O21" s="239">
        <f>ROUND(E21*N21,2)</f>
        <v>0.12</v>
      </c>
      <c r="P21" s="239">
        <v>0</v>
      </c>
      <c r="Q21" s="239">
        <f>ROUND(E21*P21,2)</f>
        <v>0</v>
      </c>
      <c r="R21" s="239"/>
      <c r="S21" s="239" t="s">
        <v>167</v>
      </c>
      <c r="T21" s="240" t="s">
        <v>168</v>
      </c>
      <c r="U21" s="224">
        <v>0.12</v>
      </c>
      <c r="V21" s="224">
        <f>ROUND(E21*U21,2)</f>
        <v>9.6</v>
      </c>
      <c r="W21" s="224"/>
      <c r="X21" s="224" t="s">
        <v>169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170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5">
      <c r="A22" s="222"/>
      <c r="B22" s="223"/>
      <c r="C22" s="256" t="s">
        <v>194</v>
      </c>
      <c r="D22" s="225"/>
      <c r="E22" s="226">
        <v>80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177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5">
      <c r="A23" s="234">
        <v>6</v>
      </c>
      <c r="B23" s="235" t="s">
        <v>195</v>
      </c>
      <c r="C23" s="253" t="s">
        <v>196</v>
      </c>
      <c r="D23" s="236" t="s">
        <v>193</v>
      </c>
      <c r="E23" s="237">
        <v>10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15</v>
      </c>
      <c r="M23" s="239">
        <f>G23*(1+L23/100)</f>
        <v>0</v>
      </c>
      <c r="N23" s="239">
        <v>1.7330000000000002E-2</v>
      </c>
      <c r="O23" s="239">
        <f>ROUND(E23*N23,2)</f>
        <v>0.17</v>
      </c>
      <c r="P23" s="239">
        <v>0</v>
      </c>
      <c r="Q23" s="239">
        <f>ROUND(E23*P23,2)</f>
        <v>0</v>
      </c>
      <c r="R23" s="239"/>
      <c r="S23" s="239" t="s">
        <v>167</v>
      </c>
      <c r="T23" s="240" t="s">
        <v>168</v>
      </c>
      <c r="U23" s="224">
        <v>0.25</v>
      </c>
      <c r="V23" s="224">
        <f>ROUND(E23*U23,2)</f>
        <v>2.5</v>
      </c>
      <c r="W23" s="224"/>
      <c r="X23" s="224" t="s">
        <v>169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170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5">
      <c r="A24" s="222"/>
      <c r="B24" s="223"/>
      <c r="C24" s="256" t="s">
        <v>197</v>
      </c>
      <c r="D24" s="225"/>
      <c r="E24" s="226">
        <v>10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177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5">
      <c r="A25" s="234">
        <v>7</v>
      </c>
      <c r="B25" s="235" t="s">
        <v>198</v>
      </c>
      <c r="C25" s="253" t="s">
        <v>199</v>
      </c>
      <c r="D25" s="236" t="s">
        <v>166</v>
      </c>
      <c r="E25" s="237">
        <v>120.12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15</v>
      </c>
      <c r="M25" s="239">
        <f>G25*(1+L25/100)</f>
        <v>0</v>
      </c>
      <c r="N25" s="239">
        <v>5.4299999999999999E-3</v>
      </c>
      <c r="O25" s="239">
        <f>ROUND(E25*N25,2)</f>
        <v>0.65</v>
      </c>
      <c r="P25" s="239">
        <v>0</v>
      </c>
      <c r="Q25" s="239">
        <f>ROUND(E25*P25,2)</f>
        <v>0</v>
      </c>
      <c r="R25" s="239"/>
      <c r="S25" s="239" t="s">
        <v>167</v>
      </c>
      <c r="T25" s="240" t="s">
        <v>168</v>
      </c>
      <c r="U25" s="224">
        <v>0.17</v>
      </c>
      <c r="V25" s="224">
        <f>ROUND(E25*U25,2)</f>
        <v>20.420000000000002</v>
      </c>
      <c r="W25" s="224"/>
      <c r="X25" s="224" t="s">
        <v>169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170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5">
      <c r="A26" s="222"/>
      <c r="B26" s="223"/>
      <c r="C26" s="256" t="s">
        <v>200</v>
      </c>
      <c r="D26" s="225"/>
      <c r="E26" s="226">
        <v>15.28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177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5">
      <c r="A27" s="222"/>
      <c r="B27" s="223"/>
      <c r="C27" s="256" t="s">
        <v>201</v>
      </c>
      <c r="D27" s="225"/>
      <c r="E27" s="226">
        <v>23.84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177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5">
      <c r="A28" s="222"/>
      <c r="B28" s="223"/>
      <c r="C28" s="256" t="s">
        <v>202</v>
      </c>
      <c r="D28" s="225"/>
      <c r="E28" s="226">
        <v>46.88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177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5">
      <c r="A29" s="222"/>
      <c r="B29" s="223"/>
      <c r="C29" s="256" t="s">
        <v>203</v>
      </c>
      <c r="D29" s="225"/>
      <c r="E29" s="226">
        <v>27.4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177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5">
      <c r="A30" s="222"/>
      <c r="B30" s="223"/>
      <c r="C30" s="256" t="s">
        <v>204</v>
      </c>
      <c r="D30" s="225"/>
      <c r="E30" s="226">
        <v>6.72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177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5">
      <c r="A31" s="244">
        <v>8</v>
      </c>
      <c r="B31" s="245" t="s">
        <v>768</v>
      </c>
      <c r="C31" s="257" t="s">
        <v>769</v>
      </c>
      <c r="D31" s="246" t="s">
        <v>166</v>
      </c>
      <c r="E31" s="247">
        <v>11.87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15</v>
      </c>
      <c r="M31" s="249">
        <f>G31*(1+L31/100)</f>
        <v>0</v>
      </c>
      <c r="N31" s="249">
        <v>3.6700000000000001E-3</v>
      </c>
      <c r="O31" s="249">
        <f>ROUND(E31*N31,2)</f>
        <v>0.04</v>
      </c>
      <c r="P31" s="249">
        <v>0</v>
      </c>
      <c r="Q31" s="249">
        <f>ROUND(E31*P31,2)</f>
        <v>0</v>
      </c>
      <c r="R31" s="249"/>
      <c r="S31" s="249" t="s">
        <v>167</v>
      </c>
      <c r="T31" s="250" t="s">
        <v>168</v>
      </c>
      <c r="U31" s="224">
        <v>0.36199999999999999</v>
      </c>
      <c r="V31" s="224">
        <f>ROUND(E31*U31,2)</f>
        <v>4.3</v>
      </c>
      <c r="W31" s="224"/>
      <c r="X31" s="224" t="s">
        <v>169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170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x14ac:dyDescent="0.25">
      <c r="A32" s="228" t="s">
        <v>162</v>
      </c>
      <c r="B32" s="229" t="s">
        <v>85</v>
      </c>
      <c r="C32" s="252" t="s">
        <v>86</v>
      </c>
      <c r="D32" s="230"/>
      <c r="E32" s="231"/>
      <c r="F32" s="232"/>
      <c r="G32" s="232">
        <f>SUMIF(AG33:AG33,"&lt;&gt;NOR",G33:G33)</f>
        <v>0</v>
      </c>
      <c r="H32" s="232"/>
      <c r="I32" s="232">
        <f>SUM(I33:I33)</f>
        <v>0</v>
      </c>
      <c r="J32" s="232"/>
      <c r="K32" s="232">
        <f>SUM(K33:K33)</f>
        <v>0</v>
      </c>
      <c r="L32" s="232"/>
      <c r="M32" s="232">
        <f>SUM(M33:M33)</f>
        <v>0</v>
      </c>
      <c r="N32" s="232"/>
      <c r="O32" s="232">
        <f>SUM(O33:O33)</f>
        <v>0.05</v>
      </c>
      <c r="P32" s="232"/>
      <c r="Q32" s="232">
        <f>SUM(Q33:Q33)</f>
        <v>0</v>
      </c>
      <c r="R32" s="232"/>
      <c r="S32" s="232"/>
      <c r="T32" s="233"/>
      <c r="U32" s="227"/>
      <c r="V32" s="227">
        <f>SUM(V33:V33)</f>
        <v>7.87</v>
      </c>
      <c r="W32" s="227"/>
      <c r="X32" s="227"/>
      <c r="AG32" t="s">
        <v>163</v>
      </c>
    </row>
    <row r="33" spans="1:60" outlineLevel="1" x14ac:dyDescent="0.25">
      <c r="A33" s="244">
        <v>9</v>
      </c>
      <c r="B33" s="245" t="s">
        <v>211</v>
      </c>
      <c r="C33" s="257" t="s">
        <v>212</v>
      </c>
      <c r="D33" s="246" t="s">
        <v>166</v>
      </c>
      <c r="E33" s="247">
        <v>43.7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15</v>
      </c>
      <c r="M33" s="249">
        <f>G33*(1+L33/100)</f>
        <v>0</v>
      </c>
      <c r="N33" s="249">
        <v>1.2099999999999999E-3</v>
      </c>
      <c r="O33" s="249">
        <f>ROUND(E33*N33,2)</f>
        <v>0.05</v>
      </c>
      <c r="P33" s="249">
        <v>0</v>
      </c>
      <c r="Q33" s="249">
        <f>ROUND(E33*P33,2)</f>
        <v>0</v>
      </c>
      <c r="R33" s="249"/>
      <c r="S33" s="249" t="s">
        <v>167</v>
      </c>
      <c r="T33" s="250" t="s">
        <v>168</v>
      </c>
      <c r="U33" s="224">
        <v>0.18</v>
      </c>
      <c r="V33" s="224">
        <f>ROUND(E33*U33,2)</f>
        <v>7.87</v>
      </c>
      <c r="W33" s="224"/>
      <c r="X33" s="224" t="s">
        <v>169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170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x14ac:dyDescent="0.25">
      <c r="A34" s="228" t="s">
        <v>162</v>
      </c>
      <c r="B34" s="229" t="s">
        <v>87</v>
      </c>
      <c r="C34" s="252" t="s">
        <v>88</v>
      </c>
      <c r="D34" s="230"/>
      <c r="E34" s="231"/>
      <c r="F34" s="232"/>
      <c r="G34" s="232">
        <f>SUMIF(AG35:AG36,"&lt;&gt;NOR",G35:G36)</f>
        <v>0</v>
      </c>
      <c r="H34" s="232"/>
      <c r="I34" s="232">
        <f>SUM(I35:I36)</f>
        <v>0</v>
      </c>
      <c r="J34" s="232"/>
      <c r="K34" s="232">
        <f>SUM(K35:K36)</f>
        <v>0</v>
      </c>
      <c r="L34" s="232"/>
      <c r="M34" s="232">
        <f>SUM(M35:M36)</f>
        <v>0</v>
      </c>
      <c r="N34" s="232"/>
      <c r="O34" s="232">
        <f>SUM(O35:O36)</f>
        <v>0</v>
      </c>
      <c r="P34" s="232"/>
      <c r="Q34" s="232">
        <f>SUM(Q35:Q36)</f>
        <v>0</v>
      </c>
      <c r="R34" s="232"/>
      <c r="S34" s="232"/>
      <c r="T34" s="233"/>
      <c r="U34" s="227"/>
      <c r="V34" s="227">
        <f>SUM(V35:V36)</f>
        <v>14.16</v>
      </c>
      <c r="W34" s="227"/>
      <c r="X34" s="227"/>
      <c r="AG34" t="s">
        <v>163</v>
      </c>
    </row>
    <row r="35" spans="1:60" outlineLevel="1" x14ac:dyDescent="0.25">
      <c r="A35" s="244">
        <v>10</v>
      </c>
      <c r="B35" s="245" t="s">
        <v>213</v>
      </c>
      <c r="C35" s="257" t="s">
        <v>214</v>
      </c>
      <c r="D35" s="246" t="s">
        <v>166</v>
      </c>
      <c r="E35" s="247">
        <v>43.7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15</v>
      </c>
      <c r="M35" s="249">
        <f>G35*(1+L35/100)</f>
        <v>0</v>
      </c>
      <c r="N35" s="249">
        <v>4.0000000000000003E-5</v>
      </c>
      <c r="O35" s="249">
        <f>ROUND(E35*N35,2)</f>
        <v>0</v>
      </c>
      <c r="P35" s="249">
        <v>0</v>
      </c>
      <c r="Q35" s="249">
        <f>ROUND(E35*P35,2)</f>
        <v>0</v>
      </c>
      <c r="R35" s="249"/>
      <c r="S35" s="249" t="s">
        <v>167</v>
      </c>
      <c r="T35" s="250" t="s">
        <v>168</v>
      </c>
      <c r="U35" s="224">
        <v>0.308</v>
      </c>
      <c r="V35" s="224">
        <f>ROUND(E35*U35,2)</f>
        <v>13.46</v>
      </c>
      <c r="W35" s="224"/>
      <c r="X35" s="224" t="s">
        <v>169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215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5">
      <c r="A36" s="244">
        <v>11</v>
      </c>
      <c r="B36" s="245" t="s">
        <v>216</v>
      </c>
      <c r="C36" s="257" t="s">
        <v>217</v>
      </c>
      <c r="D36" s="246" t="s">
        <v>166</v>
      </c>
      <c r="E36" s="247">
        <v>5.4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15</v>
      </c>
      <c r="M36" s="249">
        <f>G36*(1+L36/100)</f>
        <v>0</v>
      </c>
      <c r="N36" s="249">
        <v>1.0000000000000001E-5</v>
      </c>
      <c r="O36" s="249">
        <f>ROUND(E36*N36,2)</f>
        <v>0</v>
      </c>
      <c r="P36" s="249">
        <v>0</v>
      </c>
      <c r="Q36" s="249">
        <f>ROUND(E36*P36,2)</f>
        <v>0</v>
      </c>
      <c r="R36" s="249"/>
      <c r="S36" s="249" t="s">
        <v>167</v>
      </c>
      <c r="T36" s="250" t="s">
        <v>168</v>
      </c>
      <c r="U36" s="224">
        <v>0.13</v>
      </c>
      <c r="V36" s="224">
        <f>ROUND(E36*U36,2)</f>
        <v>0.7</v>
      </c>
      <c r="W36" s="224"/>
      <c r="X36" s="224" t="s">
        <v>169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170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x14ac:dyDescent="0.25">
      <c r="A37" s="228" t="s">
        <v>162</v>
      </c>
      <c r="B37" s="229" t="s">
        <v>89</v>
      </c>
      <c r="C37" s="252" t="s">
        <v>90</v>
      </c>
      <c r="D37" s="230"/>
      <c r="E37" s="231"/>
      <c r="F37" s="232"/>
      <c r="G37" s="232">
        <f>SUMIF(AG38:AG47,"&lt;&gt;NOR",G38:G47)</f>
        <v>0</v>
      </c>
      <c r="H37" s="232"/>
      <c r="I37" s="232">
        <f>SUM(I38:I47)</f>
        <v>0</v>
      </c>
      <c r="J37" s="232"/>
      <c r="K37" s="232">
        <f>SUM(K38:K47)</f>
        <v>0</v>
      </c>
      <c r="L37" s="232"/>
      <c r="M37" s="232">
        <f>SUM(M38:M47)</f>
        <v>0</v>
      </c>
      <c r="N37" s="232"/>
      <c r="O37" s="232">
        <f>SUM(O38:O47)</f>
        <v>0.04</v>
      </c>
      <c r="P37" s="232"/>
      <c r="Q37" s="232">
        <f>SUM(Q38:Q47)</f>
        <v>1.1399999999999999</v>
      </c>
      <c r="R37" s="232"/>
      <c r="S37" s="232"/>
      <c r="T37" s="233"/>
      <c r="U37" s="227"/>
      <c r="V37" s="227">
        <f>SUM(V38:V47)</f>
        <v>23.36</v>
      </c>
      <c r="W37" s="227"/>
      <c r="X37" s="227"/>
      <c r="AG37" t="s">
        <v>163</v>
      </c>
    </row>
    <row r="38" spans="1:60" outlineLevel="1" x14ac:dyDescent="0.25">
      <c r="A38" s="234">
        <v>12</v>
      </c>
      <c r="B38" s="235" t="s">
        <v>221</v>
      </c>
      <c r="C38" s="253" t="s">
        <v>222</v>
      </c>
      <c r="D38" s="236" t="s">
        <v>193</v>
      </c>
      <c r="E38" s="237">
        <v>80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15</v>
      </c>
      <c r="M38" s="239">
        <f>G38*(1+L38/100)</f>
        <v>0</v>
      </c>
      <c r="N38" s="239">
        <v>4.8999999999999998E-4</v>
      </c>
      <c r="O38" s="239">
        <f>ROUND(E38*N38,2)</f>
        <v>0.04</v>
      </c>
      <c r="P38" s="239">
        <v>2E-3</v>
      </c>
      <c r="Q38" s="239">
        <f>ROUND(E38*P38,2)</f>
        <v>0.16</v>
      </c>
      <c r="R38" s="239"/>
      <c r="S38" s="239" t="s">
        <v>167</v>
      </c>
      <c r="T38" s="240" t="s">
        <v>168</v>
      </c>
      <c r="U38" s="224">
        <v>0.18</v>
      </c>
      <c r="V38" s="224">
        <f>ROUND(E38*U38,2)</f>
        <v>14.4</v>
      </c>
      <c r="W38" s="224"/>
      <c r="X38" s="224" t="s">
        <v>169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170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5">
      <c r="A39" s="222"/>
      <c r="B39" s="223"/>
      <c r="C39" s="254" t="s">
        <v>223</v>
      </c>
      <c r="D39" s="241"/>
      <c r="E39" s="241"/>
      <c r="F39" s="241"/>
      <c r="G39" s="241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5"/>
      <c r="Z39" s="215"/>
      <c r="AA39" s="215"/>
      <c r="AB39" s="215"/>
      <c r="AC39" s="215"/>
      <c r="AD39" s="215"/>
      <c r="AE39" s="215"/>
      <c r="AF39" s="215"/>
      <c r="AG39" s="215" t="s">
        <v>172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5">
      <c r="A40" s="222"/>
      <c r="B40" s="223"/>
      <c r="C40" s="256" t="s">
        <v>194</v>
      </c>
      <c r="D40" s="225"/>
      <c r="E40" s="226">
        <v>80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5"/>
      <c r="Z40" s="215"/>
      <c r="AA40" s="215"/>
      <c r="AB40" s="215"/>
      <c r="AC40" s="215"/>
      <c r="AD40" s="215"/>
      <c r="AE40" s="215"/>
      <c r="AF40" s="215"/>
      <c r="AG40" s="215" t="s">
        <v>177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5">
      <c r="A41" s="234">
        <v>13</v>
      </c>
      <c r="B41" s="235" t="s">
        <v>224</v>
      </c>
      <c r="C41" s="253" t="s">
        <v>225</v>
      </c>
      <c r="D41" s="236" t="s">
        <v>193</v>
      </c>
      <c r="E41" s="237">
        <v>10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15</v>
      </c>
      <c r="M41" s="239">
        <f>G41*(1+L41/100)</f>
        <v>0</v>
      </c>
      <c r="N41" s="239">
        <v>4.8999999999999998E-4</v>
      </c>
      <c r="O41" s="239">
        <f>ROUND(E41*N41,2)</f>
        <v>0</v>
      </c>
      <c r="P41" s="239">
        <v>1.7999999999999999E-2</v>
      </c>
      <c r="Q41" s="239">
        <f>ROUND(E41*P41,2)</f>
        <v>0.18</v>
      </c>
      <c r="R41" s="239"/>
      <c r="S41" s="239" t="s">
        <v>167</v>
      </c>
      <c r="T41" s="240" t="s">
        <v>168</v>
      </c>
      <c r="U41" s="224">
        <v>0.34</v>
      </c>
      <c r="V41" s="224">
        <f>ROUND(E41*U41,2)</f>
        <v>3.4</v>
      </c>
      <c r="W41" s="224"/>
      <c r="X41" s="224" t="s">
        <v>169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170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5">
      <c r="A42" s="222"/>
      <c r="B42" s="223"/>
      <c r="C42" s="254" t="s">
        <v>223</v>
      </c>
      <c r="D42" s="241"/>
      <c r="E42" s="241"/>
      <c r="F42" s="241"/>
      <c r="G42" s="241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5"/>
      <c r="Z42" s="215"/>
      <c r="AA42" s="215"/>
      <c r="AB42" s="215"/>
      <c r="AC42" s="215"/>
      <c r="AD42" s="215"/>
      <c r="AE42" s="215"/>
      <c r="AF42" s="215"/>
      <c r="AG42" s="215" t="s">
        <v>172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5">
      <c r="A43" s="222"/>
      <c r="B43" s="223"/>
      <c r="C43" s="256" t="s">
        <v>197</v>
      </c>
      <c r="D43" s="225"/>
      <c r="E43" s="226">
        <v>10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5"/>
      <c r="Z43" s="215"/>
      <c r="AA43" s="215"/>
      <c r="AB43" s="215"/>
      <c r="AC43" s="215"/>
      <c r="AD43" s="215"/>
      <c r="AE43" s="215"/>
      <c r="AF43" s="215"/>
      <c r="AG43" s="215" t="s">
        <v>177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5">
      <c r="A44" s="244">
        <v>14</v>
      </c>
      <c r="B44" s="245" t="s">
        <v>226</v>
      </c>
      <c r="C44" s="257" t="s">
        <v>227</v>
      </c>
      <c r="D44" s="246" t="s">
        <v>166</v>
      </c>
      <c r="E44" s="247">
        <v>43.7</v>
      </c>
      <c r="F44" s="248"/>
      <c r="G44" s="249">
        <f>ROUND(E44*F44,2)</f>
        <v>0</v>
      </c>
      <c r="H44" s="248"/>
      <c r="I44" s="249">
        <f>ROUND(E44*H44,2)</f>
        <v>0</v>
      </c>
      <c r="J44" s="248"/>
      <c r="K44" s="249">
        <f>ROUND(E44*J44,2)</f>
        <v>0</v>
      </c>
      <c r="L44" s="249">
        <v>15</v>
      </c>
      <c r="M44" s="249">
        <f>G44*(1+L44/100)</f>
        <v>0</v>
      </c>
      <c r="N44" s="249">
        <v>0</v>
      </c>
      <c r="O44" s="249">
        <f>ROUND(E44*N44,2)</f>
        <v>0</v>
      </c>
      <c r="P44" s="249">
        <v>4.0000000000000001E-3</v>
      </c>
      <c r="Q44" s="249">
        <f>ROUND(E44*P44,2)</f>
        <v>0.17</v>
      </c>
      <c r="R44" s="249"/>
      <c r="S44" s="249" t="s">
        <v>167</v>
      </c>
      <c r="T44" s="250" t="s">
        <v>168</v>
      </c>
      <c r="U44" s="224">
        <v>0.03</v>
      </c>
      <c r="V44" s="224">
        <f>ROUND(E44*U44,2)</f>
        <v>1.31</v>
      </c>
      <c r="W44" s="224"/>
      <c r="X44" s="224" t="s">
        <v>169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170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5">
      <c r="A45" s="244">
        <v>15</v>
      </c>
      <c r="B45" s="245" t="s">
        <v>228</v>
      </c>
      <c r="C45" s="257" t="s">
        <v>229</v>
      </c>
      <c r="D45" s="246" t="s">
        <v>166</v>
      </c>
      <c r="E45" s="247">
        <v>120.12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15</v>
      </c>
      <c r="M45" s="249">
        <f>G45*(1+L45/100)</f>
        <v>0</v>
      </c>
      <c r="N45" s="249">
        <v>0</v>
      </c>
      <c r="O45" s="249">
        <f>ROUND(E45*N45,2)</f>
        <v>0</v>
      </c>
      <c r="P45" s="249">
        <v>4.0000000000000001E-3</v>
      </c>
      <c r="Q45" s="249">
        <f>ROUND(E45*P45,2)</f>
        <v>0.48</v>
      </c>
      <c r="R45" s="249"/>
      <c r="S45" s="249" t="s">
        <v>167</v>
      </c>
      <c r="T45" s="250" t="s">
        <v>168</v>
      </c>
      <c r="U45" s="224">
        <v>0.03</v>
      </c>
      <c r="V45" s="224">
        <f>ROUND(E45*U45,2)</f>
        <v>3.6</v>
      </c>
      <c r="W45" s="224"/>
      <c r="X45" s="224" t="s">
        <v>169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170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5">
      <c r="A46" s="234">
        <v>16</v>
      </c>
      <c r="B46" s="235" t="s">
        <v>770</v>
      </c>
      <c r="C46" s="253" t="s">
        <v>771</v>
      </c>
      <c r="D46" s="236" t="s">
        <v>166</v>
      </c>
      <c r="E46" s="237">
        <v>2.16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15</v>
      </c>
      <c r="M46" s="239">
        <f>G46*(1+L46/100)</f>
        <v>0</v>
      </c>
      <c r="N46" s="239">
        <v>0</v>
      </c>
      <c r="O46" s="239">
        <f>ROUND(E46*N46,2)</f>
        <v>0</v>
      </c>
      <c r="P46" s="239">
        <v>6.8000000000000005E-2</v>
      </c>
      <c r="Q46" s="239">
        <f>ROUND(E46*P46,2)</f>
        <v>0.15</v>
      </c>
      <c r="R46" s="239"/>
      <c r="S46" s="239" t="s">
        <v>167</v>
      </c>
      <c r="T46" s="240" t="s">
        <v>168</v>
      </c>
      <c r="U46" s="224">
        <v>0.3</v>
      </c>
      <c r="V46" s="224">
        <f>ROUND(E46*U46,2)</f>
        <v>0.65</v>
      </c>
      <c r="W46" s="224"/>
      <c r="X46" s="224" t="s">
        <v>169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170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5">
      <c r="A47" s="222"/>
      <c r="B47" s="223"/>
      <c r="C47" s="256" t="s">
        <v>772</v>
      </c>
      <c r="D47" s="225"/>
      <c r="E47" s="226">
        <v>2.16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5"/>
      <c r="Z47" s="215"/>
      <c r="AA47" s="215"/>
      <c r="AB47" s="215"/>
      <c r="AC47" s="215"/>
      <c r="AD47" s="215"/>
      <c r="AE47" s="215"/>
      <c r="AF47" s="215"/>
      <c r="AG47" s="215" t="s">
        <v>177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x14ac:dyDescent="0.25">
      <c r="A48" s="228" t="s">
        <v>162</v>
      </c>
      <c r="B48" s="229" t="s">
        <v>91</v>
      </c>
      <c r="C48" s="252" t="s">
        <v>92</v>
      </c>
      <c r="D48" s="230"/>
      <c r="E48" s="231"/>
      <c r="F48" s="232"/>
      <c r="G48" s="232">
        <f>SUMIF(AG49:AG49,"&lt;&gt;NOR",G49:G49)</f>
        <v>0</v>
      </c>
      <c r="H48" s="232"/>
      <c r="I48" s="232">
        <f>SUM(I49:I49)</f>
        <v>0</v>
      </c>
      <c r="J48" s="232"/>
      <c r="K48" s="232">
        <f>SUM(K49:K49)</f>
        <v>0</v>
      </c>
      <c r="L48" s="232"/>
      <c r="M48" s="232">
        <f>SUM(M49:M49)</f>
        <v>0</v>
      </c>
      <c r="N48" s="232"/>
      <c r="O48" s="232">
        <f>SUM(O49:O49)</f>
        <v>0</v>
      </c>
      <c r="P48" s="232"/>
      <c r="Q48" s="232">
        <f>SUM(Q49:Q49)</f>
        <v>0</v>
      </c>
      <c r="R48" s="232"/>
      <c r="S48" s="232"/>
      <c r="T48" s="233"/>
      <c r="U48" s="227"/>
      <c r="V48" s="227">
        <f>SUM(V49:V49)</f>
        <v>3.69</v>
      </c>
      <c r="W48" s="227"/>
      <c r="X48" s="227"/>
      <c r="AG48" t="s">
        <v>163</v>
      </c>
    </row>
    <row r="49" spans="1:60" outlineLevel="1" x14ac:dyDescent="0.25">
      <c r="A49" s="244">
        <v>17</v>
      </c>
      <c r="B49" s="245" t="s">
        <v>233</v>
      </c>
      <c r="C49" s="257" t="s">
        <v>234</v>
      </c>
      <c r="D49" s="246" t="s">
        <v>235</v>
      </c>
      <c r="E49" s="247">
        <v>1.4317899999999999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15</v>
      </c>
      <c r="M49" s="249">
        <f>G49*(1+L49/100)</f>
        <v>0</v>
      </c>
      <c r="N49" s="249">
        <v>0</v>
      </c>
      <c r="O49" s="249">
        <f>ROUND(E49*N49,2)</f>
        <v>0</v>
      </c>
      <c r="P49" s="249">
        <v>0</v>
      </c>
      <c r="Q49" s="249">
        <f>ROUND(E49*P49,2)</f>
        <v>0</v>
      </c>
      <c r="R49" s="249"/>
      <c r="S49" s="249" t="s">
        <v>167</v>
      </c>
      <c r="T49" s="250" t="s">
        <v>168</v>
      </c>
      <c r="U49" s="224">
        <v>2.577</v>
      </c>
      <c r="V49" s="224">
        <f>ROUND(E49*U49,2)</f>
        <v>3.69</v>
      </c>
      <c r="W49" s="224"/>
      <c r="X49" s="224" t="s">
        <v>169</v>
      </c>
      <c r="Y49" s="215"/>
      <c r="Z49" s="215"/>
      <c r="AA49" s="215"/>
      <c r="AB49" s="215"/>
      <c r="AC49" s="215"/>
      <c r="AD49" s="215"/>
      <c r="AE49" s="215"/>
      <c r="AF49" s="215"/>
      <c r="AG49" s="215" t="s">
        <v>215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x14ac:dyDescent="0.25">
      <c r="A50" s="228" t="s">
        <v>162</v>
      </c>
      <c r="B50" s="229" t="s">
        <v>93</v>
      </c>
      <c r="C50" s="252" t="s">
        <v>94</v>
      </c>
      <c r="D50" s="230"/>
      <c r="E50" s="231"/>
      <c r="F50" s="232"/>
      <c r="G50" s="232">
        <f>SUMIF(AG51:AG56,"&lt;&gt;NOR",G51:G56)</f>
        <v>0</v>
      </c>
      <c r="H50" s="232"/>
      <c r="I50" s="232">
        <f>SUM(I51:I56)</f>
        <v>0</v>
      </c>
      <c r="J50" s="232"/>
      <c r="K50" s="232">
        <f>SUM(K51:K56)</f>
        <v>0</v>
      </c>
      <c r="L50" s="232"/>
      <c r="M50" s="232">
        <f>SUM(M51:M56)</f>
        <v>0</v>
      </c>
      <c r="N50" s="232"/>
      <c r="O50" s="232">
        <f>SUM(O51:O56)</f>
        <v>0</v>
      </c>
      <c r="P50" s="232"/>
      <c r="Q50" s="232">
        <f>SUM(Q51:Q56)</f>
        <v>0</v>
      </c>
      <c r="R50" s="232"/>
      <c r="S50" s="232"/>
      <c r="T50" s="233"/>
      <c r="U50" s="227"/>
      <c r="V50" s="227">
        <f>SUM(V51:V56)</f>
        <v>2.4700000000000002</v>
      </c>
      <c r="W50" s="227"/>
      <c r="X50" s="227"/>
      <c r="AG50" t="s">
        <v>163</v>
      </c>
    </row>
    <row r="51" spans="1:60" outlineLevel="1" x14ac:dyDescent="0.25">
      <c r="A51" s="234">
        <v>18</v>
      </c>
      <c r="B51" s="235" t="s">
        <v>236</v>
      </c>
      <c r="C51" s="253" t="s">
        <v>237</v>
      </c>
      <c r="D51" s="236" t="s">
        <v>193</v>
      </c>
      <c r="E51" s="237">
        <v>4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15</v>
      </c>
      <c r="M51" s="239">
        <f>G51*(1+L51/100)</f>
        <v>0</v>
      </c>
      <c r="N51" s="239">
        <v>5.1999999999999995E-4</v>
      </c>
      <c r="O51" s="239">
        <f>ROUND(E51*N51,2)</f>
        <v>0</v>
      </c>
      <c r="P51" s="239">
        <v>0</v>
      </c>
      <c r="Q51" s="239">
        <f>ROUND(E51*P51,2)</f>
        <v>0</v>
      </c>
      <c r="R51" s="239"/>
      <c r="S51" s="239" t="s">
        <v>167</v>
      </c>
      <c r="T51" s="240" t="s">
        <v>168</v>
      </c>
      <c r="U51" s="224">
        <v>0.53</v>
      </c>
      <c r="V51" s="224">
        <f>ROUND(E51*U51,2)</f>
        <v>2.12</v>
      </c>
      <c r="W51" s="224"/>
      <c r="X51" s="224" t="s">
        <v>169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238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5">
      <c r="A52" s="222"/>
      <c r="B52" s="223"/>
      <c r="C52" s="256" t="s">
        <v>773</v>
      </c>
      <c r="D52" s="225"/>
      <c r="E52" s="226">
        <v>4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5"/>
      <c r="Z52" s="215"/>
      <c r="AA52" s="215"/>
      <c r="AB52" s="215"/>
      <c r="AC52" s="215"/>
      <c r="AD52" s="215"/>
      <c r="AE52" s="215"/>
      <c r="AF52" s="215"/>
      <c r="AG52" s="215" t="s">
        <v>177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5">
      <c r="A53" s="244">
        <v>19</v>
      </c>
      <c r="B53" s="245" t="s">
        <v>239</v>
      </c>
      <c r="C53" s="257" t="s">
        <v>240</v>
      </c>
      <c r="D53" s="246" t="s">
        <v>220</v>
      </c>
      <c r="E53" s="247">
        <v>1</v>
      </c>
      <c r="F53" s="248"/>
      <c r="G53" s="249">
        <f>ROUND(E53*F53,2)</f>
        <v>0</v>
      </c>
      <c r="H53" s="248"/>
      <c r="I53" s="249">
        <f>ROUND(E53*H53,2)</f>
        <v>0</v>
      </c>
      <c r="J53" s="248"/>
      <c r="K53" s="249">
        <f>ROUND(E53*J53,2)</f>
        <v>0</v>
      </c>
      <c r="L53" s="249">
        <v>15</v>
      </c>
      <c r="M53" s="249">
        <f>G53*(1+L53/100)</f>
        <v>0</v>
      </c>
      <c r="N53" s="249">
        <v>0</v>
      </c>
      <c r="O53" s="249">
        <f>ROUND(E53*N53,2)</f>
        <v>0</v>
      </c>
      <c r="P53" s="249">
        <v>0</v>
      </c>
      <c r="Q53" s="249">
        <f>ROUND(E53*P53,2)</f>
        <v>0</v>
      </c>
      <c r="R53" s="249"/>
      <c r="S53" s="249" t="s">
        <v>167</v>
      </c>
      <c r="T53" s="250" t="s">
        <v>168</v>
      </c>
      <c r="U53" s="224">
        <v>0.157</v>
      </c>
      <c r="V53" s="224">
        <f>ROUND(E53*U53,2)</f>
        <v>0.16</v>
      </c>
      <c r="W53" s="224"/>
      <c r="X53" s="224" t="s">
        <v>169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238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5">
      <c r="A54" s="244">
        <v>20</v>
      </c>
      <c r="B54" s="245" t="s">
        <v>241</v>
      </c>
      <c r="C54" s="257" t="s">
        <v>242</v>
      </c>
      <c r="D54" s="246" t="s">
        <v>193</v>
      </c>
      <c r="E54" s="247">
        <v>4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15</v>
      </c>
      <c r="M54" s="249">
        <f>G54*(1+L54/100)</f>
        <v>0</v>
      </c>
      <c r="N54" s="249">
        <v>0</v>
      </c>
      <c r="O54" s="249">
        <f>ROUND(E54*N54,2)</f>
        <v>0</v>
      </c>
      <c r="P54" s="249">
        <v>0</v>
      </c>
      <c r="Q54" s="249">
        <f>ROUND(E54*P54,2)</f>
        <v>0</v>
      </c>
      <c r="R54" s="249"/>
      <c r="S54" s="249" t="s">
        <v>167</v>
      </c>
      <c r="T54" s="250" t="s">
        <v>168</v>
      </c>
      <c r="U54" s="224">
        <v>4.8000000000000001E-2</v>
      </c>
      <c r="V54" s="224">
        <f>ROUND(E54*U54,2)</f>
        <v>0.19</v>
      </c>
      <c r="W54" s="224"/>
      <c r="X54" s="224" t="s">
        <v>169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238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5">
      <c r="A55" s="244">
        <v>21</v>
      </c>
      <c r="B55" s="245" t="s">
        <v>243</v>
      </c>
      <c r="C55" s="257" t="s">
        <v>244</v>
      </c>
      <c r="D55" s="246" t="s">
        <v>245</v>
      </c>
      <c r="E55" s="247">
        <v>2</v>
      </c>
      <c r="F55" s="248"/>
      <c r="G55" s="249">
        <f>ROUND(E55*F55,2)</f>
        <v>0</v>
      </c>
      <c r="H55" s="248"/>
      <c r="I55" s="249">
        <f>ROUND(E55*H55,2)</f>
        <v>0</v>
      </c>
      <c r="J55" s="248"/>
      <c r="K55" s="249">
        <f>ROUND(E55*J55,2)</f>
        <v>0</v>
      </c>
      <c r="L55" s="249">
        <v>15</v>
      </c>
      <c r="M55" s="249">
        <f>G55*(1+L55/100)</f>
        <v>0</v>
      </c>
      <c r="N55" s="249">
        <v>0</v>
      </c>
      <c r="O55" s="249">
        <f>ROUND(E55*N55,2)</f>
        <v>0</v>
      </c>
      <c r="P55" s="249">
        <v>0</v>
      </c>
      <c r="Q55" s="249">
        <f>ROUND(E55*P55,2)</f>
        <v>0</v>
      </c>
      <c r="R55" s="249"/>
      <c r="S55" s="249" t="s">
        <v>167</v>
      </c>
      <c r="T55" s="250" t="s">
        <v>168</v>
      </c>
      <c r="U55" s="224">
        <v>0</v>
      </c>
      <c r="V55" s="224">
        <f>ROUND(E55*U55,2)</f>
        <v>0</v>
      </c>
      <c r="W55" s="224"/>
      <c r="X55" s="224" t="s">
        <v>169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238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5">
      <c r="A56" s="244">
        <v>22</v>
      </c>
      <c r="B56" s="245" t="s">
        <v>246</v>
      </c>
      <c r="C56" s="257" t="s">
        <v>247</v>
      </c>
      <c r="D56" s="246" t="s">
        <v>0</v>
      </c>
      <c r="E56" s="247">
        <v>31.382000000000001</v>
      </c>
      <c r="F56" s="248"/>
      <c r="G56" s="249">
        <f>ROUND(E56*F56,2)</f>
        <v>0</v>
      </c>
      <c r="H56" s="248"/>
      <c r="I56" s="249">
        <f>ROUND(E56*H56,2)</f>
        <v>0</v>
      </c>
      <c r="J56" s="248"/>
      <c r="K56" s="249">
        <f>ROUND(E56*J56,2)</f>
        <v>0</v>
      </c>
      <c r="L56" s="249">
        <v>15</v>
      </c>
      <c r="M56" s="249">
        <f>G56*(1+L56/100)</f>
        <v>0</v>
      </c>
      <c r="N56" s="249">
        <v>0</v>
      </c>
      <c r="O56" s="249">
        <f>ROUND(E56*N56,2)</f>
        <v>0</v>
      </c>
      <c r="P56" s="249">
        <v>0</v>
      </c>
      <c r="Q56" s="249">
        <f>ROUND(E56*P56,2)</f>
        <v>0</v>
      </c>
      <c r="R56" s="249"/>
      <c r="S56" s="249" t="s">
        <v>167</v>
      </c>
      <c r="T56" s="250" t="s">
        <v>168</v>
      </c>
      <c r="U56" s="224">
        <v>0</v>
      </c>
      <c r="V56" s="224">
        <f>ROUND(E56*U56,2)</f>
        <v>0</v>
      </c>
      <c r="W56" s="224"/>
      <c r="X56" s="224" t="s">
        <v>169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238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x14ac:dyDescent="0.25">
      <c r="A57" s="228" t="s">
        <v>162</v>
      </c>
      <c r="B57" s="229" t="s">
        <v>95</v>
      </c>
      <c r="C57" s="252" t="s">
        <v>97</v>
      </c>
      <c r="D57" s="230"/>
      <c r="E57" s="231"/>
      <c r="F57" s="232"/>
      <c r="G57" s="232">
        <f>SUMIF(AG58:AG62,"&lt;&gt;NOR",G58:G62)</f>
        <v>0</v>
      </c>
      <c r="H57" s="232"/>
      <c r="I57" s="232">
        <f>SUM(I58:I62)</f>
        <v>0</v>
      </c>
      <c r="J57" s="232"/>
      <c r="K57" s="232">
        <f>SUM(K58:K62)</f>
        <v>0</v>
      </c>
      <c r="L57" s="232"/>
      <c r="M57" s="232">
        <f>SUM(M58:M62)</f>
        <v>0</v>
      </c>
      <c r="N57" s="232"/>
      <c r="O57" s="232">
        <f>SUM(O58:O62)</f>
        <v>0.04</v>
      </c>
      <c r="P57" s="232"/>
      <c r="Q57" s="232">
        <f>SUM(Q58:Q62)</f>
        <v>0</v>
      </c>
      <c r="R57" s="232"/>
      <c r="S57" s="232"/>
      <c r="T57" s="233"/>
      <c r="U57" s="227"/>
      <c r="V57" s="227">
        <f>SUM(V58:V62)</f>
        <v>7.8600000000000012</v>
      </c>
      <c r="W57" s="227"/>
      <c r="X57" s="227"/>
      <c r="AG57" t="s">
        <v>163</v>
      </c>
    </row>
    <row r="58" spans="1:60" outlineLevel="1" x14ac:dyDescent="0.25">
      <c r="A58" s="244">
        <v>23</v>
      </c>
      <c r="B58" s="245" t="s">
        <v>248</v>
      </c>
      <c r="C58" s="257" t="s">
        <v>634</v>
      </c>
      <c r="D58" s="246" t="s">
        <v>193</v>
      </c>
      <c r="E58" s="247">
        <v>11</v>
      </c>
      <c r="F58" s="248"/>
      <c r="G58" s="249">
        <f>ROUND(E58*F58,2)</f>
        <v>0</v>
      </c>
      <c r="H58" s="248"/>
      <c r="I58" s="249">
        <f>ROUND(E58*H58,2)</f>
        <v>0</v>
      </c>
      <c r="J58" s="248"/>
      <c r="K58" s="249">
        <f>ROUND(E58*J58,2)</f>
        <v>0</v>
      </c>
      <c r="L58" s="249">
        <v>15</v>
      </c>
      <c r="M58" s="249">
        <f>G58*(1+L58/100)</f>
        <v>0</v>
      </c>
      <c r="N58" s="249">
        <v>3.9899999999999996E-3</v>
      </c>
      <c r="O58" s="249">
        <f>ROUND(E58*N58,2)</f>
        <v>0.04</v>
      </c>
      <c r="P58" s="249">
        <v>0</v>
      </c>
      <c r="Q58" s="249">
        <f>ROUND(E58*P58,2)</f>
        <v>0</v>
      </c>
      <c r="R58" s="249"/>
      <c r="S58" s="249" t="s">
        <v>167</v>
      </c>
      <c r="T58" s="250" t="s">
        <v>168</v>
      </c>
      <c r="U58" s="224">
        <v>0.54</v>
      </c>
      <c r="V58" s="224">
        <f>ROUND(E58*U58,2)</f>
        <v>5.94</v>
      </c>
      <c r="W58" s="224"/>
      <c r="X58" s="224" t="s">
        <v>169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238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5">
      <c r="A59" s="244">
        <v>24</v>
      </c>
      <c r="B59" s="245" t="s">
        <v>635</v>
      </c>
      <c r="C59" s="257" t="s">
        <v>636</v>
      </c>
      <c r="D59" s="246" t="s">
        <v>193</v>
      </c>
      <c r="E59" s="247">
        <v>11</v>
      </c>
      <c r="F59" s="248"/>
      <c r="G59" s="249">
        <f>ROUND(E59*F59,2)</f>
        <v>0</v>
      </c>
      <c r="H59" s="248"/>
      <c r="I59" s="249">
        <f>ROUND(E59*H59,2)</f>
        <v>0</v>
      </c>
      <c r="J59" s="248"/>
      <c r="K59" s="249">
        <f>ROUND(E59*J59,2)</f>
        <v>0</v>
      </c>
      <c r="L59" s="249">
        <v>15</v>
      </c>
      <c r="M59" s="249">
        <f>G59*(1+L59/100)</f>
        <v>0</v>
      </c>
      <c r="N59" s="249">
        <v>4.0000000000000003E-5</v>
      </c>
      <c r="O59" s="249">
        <f>ROUND(E59*N59,2)</f>
        <v>0</v>
      </c>
      <c r="P59" s="249">
        <v>0</v>
      </c>
      <c r="Q59" s="249">
        <f>ROUND(E59*P59,2)</f>
        <v>0</v>
      </c>
      <c r="R59" s="249"/>
      <c r="S59" s="249" t="s">
        <v>167</v>
      </c>
      <c r="T59" s="250" t="s">
        <v>168</v>
      </c>
      <c r="U59" s="224">
        <v>0.129</v>
      </c>
      <c r="V59" s="224">
        <f>ROUND(E59*U59,2)</f>
        <v>1.42</v>
      </c>
      <c r="W59" s="224"/>
      <c r="X59" s="224" t="s">
        <v>169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238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5">
      <c r="A60" s="244">
        <v>25</v>
      </c>
      <c r="B60" s="245" t="s">
        <v>255</v>
      </c>
      <c r="C60" s="257" t="s">
        <v>637</v>
      </c>
      <c r="D60" s="246" t="s">
        <v>220</v>
      </c>
      <c r="E60" s="247">
        <v>1</v>
      </c>
      <c r="F60" s="248"/>
      <c r="G60" s="249">
        <f>ROUND(E60*F60,2)</f>
        <v>0</v>
      </c>
      <c r="H60" s="248"/>
      <c r="I60" s="249">
        <f>ROUND(E60*H60,2)</f>
        <v>0</v>
      </c>
      <c r="J60" s="248"/>
      <c r="K60" s="249">
        <f>ROUND(E60*J60,2)</f>
        <v>0</v>
      </c>
      <c r="L60" s="249">
        <v>15</v>
      </c>
      <c r="M60" s="249">
        <f>G60*(1+L60/100)</f>
        <v>0</v>
      </c>
      <c r="N60" s="249">
        <v>6.3000000000000003E-4</v>
      </c>
      <c r="O60" s="249">
        <f>ROUND(E60*N60,2)</f>
        <v>0</v>
      </c>
      <c r="P60" s="249">
        <v>0</v>
      </c>
      <c r="Q60" s="249">
        <f>ROUND(E60*P60,2)</f>
        <v>0</v>
      </c>
      <c r="R60" s="249"/>
      <c r="S60" s="249" t="s">
        <v>167</v>
      </c>
      <c r="T60" s="250" t="s">
        <v>168</v>
      </c>
      <c r="U60" s="224">
        <v>0.27200000000000002</v>
      </c>
      <c r="V60" s="224">
        <f>ROUND(E60*U60,2)</f>
        <v>0.27</v>
      </c>
      <c r="W60" s="224"/>
      <c r="X60" s="224" t="s">
        <v>169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238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5">
      <c r="A61" s="244">
        <v>26</v>
      </c>
      <c r="B61" s="245" t="s">
        <v>639</v>
      </c>
      <c r="C61" s="257" t="s">
        <v>262</v>
      </c>
      <c r="D61" s="246" t="s">
        <v>193</v>
      </c>
      <c r="E61" s="247">
        <v>11</v>
      </c>
      <c r="F61" s="248"/>
      <c r="G61" s="249">
        <f>ROUND(E61*F61,2)</f>
        <v>0</v>
      </c>
      <c r="H61" s="248"/>
      <c r="I61" s="249">
        <f>ROUND(E61*H61,2)</f>
        <v>0</v>
      </c>
      <c r="J61" s="248"/>
      <c r="K61" s="249">
        <f>ROUND(E61*J61,2)</f>
        <v>0</v>
      </c>
      <c r="L61" s="249">
        <v>15</v>
      </c>
      <c r="M61" s="249">
        <f>G61*(1+L61/100)</f>
        <v>0</v>
      </c>
      <c r="N61" s="249">
        <v>0</v>
      </c>
      <c r="O61" s="249">
        <f>ROUND(E61*N61,2)</f>
        <v>0</v>
      </c>
      <c r="P61" s="249">
        <v>0</v>
      </c>
      <c r="Q61" s="249">
        <f>ROUND(E61*P61,2)</f>
        <v>0</v>
      </c>
      <c r="R61" s="249"/>
      <c r="S61" s="249" t="s">
        <v>167</v>
      </c>
      <c r="T61" s="250" t="s">
        <v>168</v>
      </c>
      <c r="U61" s="224">
        <v>2.1000000000000001E-2</v>
      </c>
      <c r="V61" s="224">
        <f>ROUND(E61*U61,2)</f>
        <v>0.23</v>
      </c>
      <c r="W61" s="224"/>
      <c r="X61" s="224" t="s">
        <v>169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238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5">
      <c r="A62" s="244">
        <v>27</v>
      </c>
      <c r="B62" s="245" t="s">
        <v>640</v>
      </c>
      <c r="C62" s="257" t="s">
        <v>641</v>
      </c>
      <c r="D62" s="246" t="s">
        <v>0</v>
      </c>
      <c r="E62" s="247">
        <v>56.177999999999997</v>
      </c>
      <c r="F62" s="248"/>
      <c r="G62" s="249">
        <f>ROUND(E62*F62,2)</f>
        <v>0</v>
      </c>
      <c r="H62" s="248"/>
      <c r="I62" s="249">
        <f>ROUND(E62*H62,2)</f>
        <v>0</v>
      </c>
      <c r="J62" s="248"/>
      <c r="K62" s="249">
        <f>ROUND(E62*J62,2)</f>
        <v>0</v>
      </c>
      <c r="L62" s="249">
        <v>15</v>
      </c>
      <c r="M62" s="249">
        <f>G62*(1+L62/100)</f>
        <v>0</v>
      </c>
      <c r="N62" s="249">
        <v>0</v>
      </c>
      <c r="O62" s="249">
        <f>ROUND(E62*N62,2)</f>
        <v>0</v>
      </c>
      <c r="P62" s="249">
        <v>0</v>
      </c>
      <c r="Q62" s="249">
        <f>ROUND(E62*P62,2)</f>
        <v>0</v>
      </c>
      <c r="R62" s="249"/>
      <c r="S62" s="249" t="s">
        <v>167</v>
      </c>
      <c r="T62" s="250" t="s">
        <v>168</v>
      </c>
      <c r="U62" s="224">
        <v>0</v>
      </c>
      <c r="V62" s="224">
        <f>ROUND(E62*U62,2)</f>
        <v>0</v>
      </c>
      <c r="W62" s="224"/>
      <c r="X62" s="224" t="s">
        <v>169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238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x14ac:dyDescent="0.25">
      <c r="A63" s="228" t="s">
        <v>162</v>
      </c>
      <c r="B63" s="229" t="s">
        <v>98</v>
      </c>
      <c r="C63" s="252" t="s">
        <v>99</v>
      </c>
      <c r="D63" s="230"/>
      <c r="E63" s="231"/>
      <c r="F63" s="232"/>
      <c r="G63" s="232">
        <f>SUMIF(AG64:AG67,"&lt;&gt;NOR",G64:G67)</f>
        <v>0</v>
      </c>
      <c r="H63" s="232"/>
      <c r="I63" s="232">
        <f>SUM(I64:I67)</f>
        <v>0</v>
      </c>
      <c r="J63" s="232"/>
      <c r="K63" s="232">
        <f>SUM(K64:K67)</f>
        <v>0</v>
      </c>
      <c r="L63" s="232"/>
      <c r="M63" s="232">
        <f>SUM(M64:M67)</f>
        <v>0</v>
      </c>
      <c r="N63" s="232"/>
      <c r="O63" s="232">
        <f>SUM(O64:O67)</f>
        <v>0</v>
      </c>
      <c r="P63" s="232"/>
      <c r="Q63" s="232">
        <f>SUM(Q64:Q67)</f>
        <v>0</v>
      </c>
      <c r="R63" s="232"/>
      <c r="S63" s="232"/>
      <c r="T63" s="233"/>
      <c r="U63" s="227"/>
      <c r="V63" s="227">
        <f>SUM(V64:V67)</f>
        <v>1.9</v>
      </c>
      <c r="W63" s="227"/>
      <c r="X63" s="227"/>
      <c r="AG63" t="s">
        <v>163</v>
      </c>
    </row>
    <row r="64" spans="1:60" outlineLevel="1" x14ac:dyDescent="0.25">
      <c r="A64" s="234">
        <v>28</v>
      </c>
      <c r="B64" s="235" t="s">
        <v>284</v>
      </c>
      <c r="C64" s="253" t="s">
        <v>285</v>
      </c>
      <c r="D64" s="236" t="s">
        <v>286</v>
      </c>
      <c r="E64" s="237">
        <v>1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15</v>
      </c>
      <c r="M64" s="239">
        <f>G64*(1+L64/100)</f>
        <v>0</v>
      </c>
      <c r="N64" s="239">
        <v>3.2499999999999999E-3</v>
      </c>
      <c r="O64" s="239">
        <f>ROUND(E64*N64,2)</f>
        <v>0</v>
      </c>
      <c r="P64" s="239">
        <v>0</v>
      </c>
      <c r="Q64" s="239">
        <f>ROUND(E64*P64,2)</f>
        <v>0</v>
      </c>
      <c r="R64" s="239"/>
      <c r="S64" s="239" t="s">
        <v>167</v>
      </c>
      <c r="T64" s="240" t="s">
        <v>168</v>
      </c>
      <c r="U64" s="224">
        <v>1.78</v>
      </c>
      <c r="V64" s="224">
        <f>ROUND(E64*U64,2)</f>
        <v>1.78</v>
      </c>
      <c r="W64" s="224"/>
      <c r="X64" s="224" t="s">
        <v>169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170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5">
      <c r="A65" s="222"/>
      <c r="B65" s="223"/>
      <c r="C65" s="254" t="s">
        <v>287</v>
      </c>
      <c r="D65" s="241"/>
      <c r="E65" s="241"/>
      <c r="F65" s="241"/>
      <c r="G65" s="241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5"/>
      <c r="Z65" s="215"/>
      <c r="AA65" s="215"/>
      <c r="AB65" s="215"/>
      <c r="AC65" s="215"/>
      <c r="AD65" s="215"/>
      <c r="AE65" s="215"/>
      <c r="AF65" s="215"/>
      <c r="AG65" s="215" t="s">
        <v>172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5">
      <c r="A66" s="244">
        <v>29</v>
      </c>
      <c r="B66" s="245" t="s">
        <v>288</v>
      </c>
      <c r="C66" s="257" t="s">
        <v>289</v>
      </c>
      <c r="D66" s="246" t="s">
        <v>286</v>
      </c>
      <c r="E66" s="247">
        <v>1</v>
      </c>
      <c r="F66" s="248"/>
      <c r="G66" s="249">
        <f>ROUND(E66*F66,2)</f>
        <v>0</v>
      </c>
      <c r="H66" s="248"/>
      <c r="I66" s="249">
        <f>ROUND(E66*H66,2)</f>
        <v>0</v>
      </c>
      <c r="J66" s="248"/>
      <c r="K66" s="249">
        <f>ROUND(E66*J66,2)</f>
        <v>0</v>
      </c>
      <c r="L66" s="249">
        <v>15</v>
      </c>
      <c r="M66" s="249">
        <f>G66*(1+L66/100)</f>
        <v>0</v>
      </c>
      <c r="N66" s="249">
        <v>2.7499999999999998E-3</v>
      </c>
      <c r="O66" s="249">
        <f>ROUND(E66*N66,2)</f>
        <v>0</v>
      </c>
      <c r="P66" s="249">
        <v>0</v>
      </c>
      <c r="Q66" s="249">
        <f>ROUND(E66*P66,2)</f>
        <v>0</v>
      </c>
      <c r="R66" s="249"/>
      <c r="S66" s="249" t="s">
        <v>167</v>
      </c>
      <c r="T66" s="250" t="s">
        <v>168</v>
      </c>
      <c r="U66" s="224">
        <v>0.12</v>
      </c>
      <c r="V66" s="224">
        <f>ROUND(E66*U66,2)</f>
        <v>0.12</v>
      </c>
      <c r="W66" s="224"/>
      <c r="X66" s="224" t="s">
        <v>169</v>
      </c>
      <c r="Y66" s="215"/>
      <c r="Z66" s="215"/>
      <c r="AA66" s="215"/>
      <c r="AB66" s="215"/>
      <c r="AC66" s="215"/>
      <c r="AD66" s="215"/>
      <c r="AE66" s="215"/>
      <c r="AF66" s="215"/>
      <c r="AG66" s="215" t="s">
        <v>170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5">
      <c r="A67" s="244">
        <v>30</v>
      </c>
      <c r="B67" s="245" t="s">
        <v>290</v>
      </c>
      <c r="C67" s="257" t="s">
        <v>291</v>
      </c>
      <c r="D67" s="246" t="s">
        <v>292</v>
      </c>
      <c r="E67" s="247">
        <v>1</v>
      </c>
      <c r="F67" s="248"/>
      <c r="G67" s="249">
        <f>ROUND(E67*F67,2)</f>
        <v>0</v>
      </c>
      <c r="H67" s="248"/>
      <c r="I67" s="249">
        <f>ROUND(E67*H67,2)</f>
        <v>0</v>
      </c>
      <c r="J67" s="248"/>
      <c r="K67" s="249">
        <f>ROUND(E67*J67,2)</f>
        <v>0</v>
      </c>
      <c r="L67" s="249">
        <v>15</v>
      </c>
      <c r="M67" s="249">
        <f>G67*(1+L67/100)</f>
        <v>0</v>
      </c>
      <c r="N67" s="249">
        <v>0</v>
      </c>
      <c r="O67" s="249">
        <f>ROUND(E67*N67,2)</f>
        <v>0</v>
      </c>
      <c r="P67" s="249">
        <v>0</v>
      </c>
      <c r="Q67" s="249">
        <f>ROUND(E67*P67,2)</f>
        <v>0</v>
      </c>
      <c r="R67" s="249"/>
      <c r="S67" s="249" t="s">
        <v>167</v>
      </c>
      <c r="T67" s="250" t="s">
        <v>168</v>
      </c>
      <c r="U67" s="224">
        <v>0</v>
      </c>
      <c r="V67" s="224">
        <f>ROUND(E67*U67,2)</f>
        <v>0</v>
      </c>
      <c r="W67" s="224"/>
      <c r="X67" s="224" t="s">
        <v>169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170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x14ac:dyDescent="0.25">
      <c r="A68" s="228" t="s">
        <v>162</v>
      </c>
      <c r="B68" s="229" t="s">
        <v>100</v>
      </c>
      <c r="C68" s="252" t="s">
        <v>101</v>
      </c>
      <c r="D68" s="230"/>
      <c r="E68" s="231"/>
      <c r="F68" s="232"/>
      <c r="G68" s="232">
        <f>SUMIF(AG69:AG80,"&lt;&gt;NOR",G69:G80)</f>
        <v>0</v>
      </c>
      <c r="H68" s="232"/>
      <c r="I68" s="232">
        <f>SUM(I69:I80)</f>
        <v>0</v>
      </c>
      <c r="J68" s="232"/>
      <c r="K68" s="232">
        <f>SUM(K69:K80)</f>
        <v>0</v>
      </c>
      <c r="L68" s="232"/>
      <c r="M68" s="232">
        <f>SUM(M69:M80)</f>
        <v>0</v>
      </c>
      <c r="N68" s="232"/>
      <c r="O68" s="232">
        <f>SUM(O69:O80)</f>
        <v>0.11</v>
      </c>
      <c r="P68" s="232"/>
      <c r="Q68" s="232">
        <f>SUM(Q69:Q80)</f>
        <v>7.0000000000000007E-2</v>
      </c>
      <c r="R68" s="232"/>
      <c r="S68" s="232"/>
      <c r="T68" s="233"/>
      <c r="U68" s="227"/>
      <c r="V68" s="227">
        <f>SUM(V69:V80)</f>
        <v>3.1799999999999997</v>
      </c>
      <c r="W68" s="227"/>
      <c r="X68" s="227"/>
      <c r="AG68" t="s">
        <v>163</v>
      </c>
    </row>
    <row r="69" spans="1:60" outlineLevel="1" x14ac:dyDescent="0.25">
      <c r="A69" s="244">
        <v>31</v>
      </c>
      <c r="B69" s="245" t="s">
        <v>301</v>
      </c>
      <c r="C69" s="257" t="s">
        <v>302</v>
      </c>
      <c r="D69" s="246" t="s">
        <v>220</v>
      </c>
      <c r="E69" s="247">
        <v>1</v>
      </c>
      <c r="F69" s="248"/>
      <c r="G69" s="249">
        <f>ROUND(E69*F69,2)</f>
        <v>0</v>
      </c>
      <c r="H69" s="248"/>
      <c r="I69" s="249">
        <f>ROUND(E69*H69,2)</f>
        <v>0</v>
      </c>
      <c r="J69" s="248"/>
      <c r="K69" s="249">
        <f>ROUND(E69*J69,2)</f>
        <v>0</v>
      </c>
      <c r="L69" s="249">
        <v>15</v>
      </c>
      <c r="M69" s="249">
        <f>G69*(1+L69/100)</f>
        <v>0</v>
      </c>
      <c r="N69" s="249">
        <v>1.82E-3</v>
      </c>
      <c r="O69" s="249">
        <f>ROUND(E69*N69,2)</f>
        <v>0</v>
      </c>
      <c r="P69" s="249">
        <v>0</v>
      </c>
      <c r="Q69" s="249">
        <f>ROUND(E69*P69,2)</f>
        <v>0</v>
      </c>
      <c r="R69" s="249"/>
      <c r="S69" s="249" t="s">
        <v>167</v>
      </c>
      <c r="T69" s="250" t="s">
        <v>168</v>
      </c>
      <c r="U69" s="224">
        <v>1.262</v>
      </c>
      <c r="V69" s="224">
        <f>ROUND(E69*U69,2)</f>
        <v>1.26</v>
      </c>
      <c r="W69" s="224"/>
      <c r="X69" s="224" t="s">
        <v>169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238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5">
      <c r="A70" s="244">
        <v>32</v>
      </c>
      <c r="B70" s="245" t="s">
        <v>303</v>
      </c>
      <c r="C70" s="257" t="s">
        <v>649</v>
      </c>
      <c r="D70" s="246" t="s">
        <v>286</v>
      </c>
      <c r="E70" s="247">
        <v>1</v>
      </c>
      <c r="F70" s="248"/>
      <c r="G70" s="249">
        <f>ROUND(E70*F70,2)</f>
        <v>0</v>
      </c>
      <c r="H70" s="248"/>
      <c r="I70" s="249">
        <f>ROUND(E70*H70,2)</f>
        <v>0</v>
      </c>
      <c r="J70" s="248"/>
      <c r="K70" s="249">
        <f>ROUND(E70*J70,2)</f>
        <v>0</v>
      </c>
      <c r="L70" s="249">
        <v>15</v>
      </c>
      <c r="M70" s="249">
        <f>G70*(1+L70/100)</f>
        <v>0</v>
      </c>
      <c r="N70" s="249">
        <v>0</v>
      </c>
      <c r="O70" s="249">
        <f>ROUND(E70*N70,2)</f>
        <v>0</v>
      </c>
      <c r="P70" s="249">
        <v>6.7000000000000004E-2</v>
      </c>
      <c r="Q70" s="249">
        <f>ROUND(E70*P70,2)</f>
        <v>7.0000000000000007E-2</v>
      </c>
      <c r="R70" s="249"/>
      <c r="S70" s="249" t="s">
        <v>167</v>
      </c>
      <c r="T70" s="250" t="s">
        <v>168</v>
      </c>
      <c r="U70" s="224">
        <v>0.31</v>
      </c>
      <c r="V70" s="224">
        <f>ROUND(E70*U70,2)</f>
        <v>0.31</v>
      </c>
      <c r="W70" s="224"/>
      <c r="X70" s="224" t="s">
        <v>169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238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5">
      <c r="A71" s="244">
        <v>33</v>
      </c>
      <c r="B71" s="245" t="s">
        <v>307</v>
      </c>
      <c r="C71" s="257" t="s">
        <v>650</v>
      </c>
      <c r="D71" s="246" t="s">
        <v>286</v>
      </c>
      <c r="E71" s="247">
        <v>1</v>
      </c>
      <c r="F71" s="248"/>
      <c r="G71" s="249">
        <f>ROUND(E71*F71,2)</f>
        <v>0</v>
      </c>
      <c r="H71" s="248"/>
      <c r="I71" s="249">
        <f>ROUND(E71*H71,2)</f>
        <v>0</v>
      </c>
      <c r="J71" s="248"/>
      <c r="K71" s="249">
        <f>ROUND(E71*J71,2)</f>
        <v>0</v>
      </c>
      <c r="L71" s="249">
        <v>15</v>
      </c>
      <c r="M71" s="249">
        <f>G71*(1+L71/100)</f>
        <v>0</v>
      </c>
      <c r="N71" s="249">
        <v>2.4000000000000001E-4</v>
      </c>
      <c r="O71" s="249">
        <f>ROUND(E71*N71,2)</f>
        <v>0</v>
      </c>
      <c r="P71" s="249">
        <v>0</v>
      </c>
      <c r="Q71" s="249">
        <f>ROUND(E71*P71,2)</f>
        <v>0</v>
      </c>
      <c r="R71" s="249"/>
      <c r="S71" s="249" t="s">
        <v>167</v>
      </c>
      <c r="T71" s="250" t="s">
        <v>168</v>
      </c>
      <c r="U71" s="224">
        <v>0.124</v>
      </c>
      <c r="V71" s="224">
        <f>ROUND(E71*U71,2)</f>
        <v>0.12</v>
      </c>
      <c r="W71" s="224"/>
      <c r="X71" s="224" t="s">
        <v>169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170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5">
      <c r="A72" s="234">
        <v>34</v>
      </c>
      <c r="B72" s="235" t="s">
        <v>319</v>
      </c>
      <c r="C72" s="253" t="s">
        <v>320</v>
      </c>
      <c r="D72" s="236" t="s">
        <v>166</v>
      </c>
      <c r="E72" s="237">
        <v>0.24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15</v>
      </c>
      <c r="M72" s="239">
        <f>G72*(1+L72/100)</f>
        <v>0</v>
      </c>
      <c r="N72" s="239">
        <v>8.0000000000000007E-5</v>
      </c>
      <c r="O72" s="239">
        <f>ROUND(E72*N72,2)</f>
        <v>0</v>
      </c>
      <c r="P72" s="239">
        <v>0</v>
      </c>
      <c r="Q72" s="239">
        <f>ROUND(E72*P72,2)</f>
        <v>0</v>
      </c>
      <c r="R72" s="239"/>
      <c r="S72" s="239" t="s">
        <v>167</v>
      </c>
      <c r="T72" s="240" t="s">
        <v>168</v>
      </c>
      <c r="U72" s="224">
        <v>2.1</v>
      </c>
      <c r="V72" s="224">
        <f>ROUND(E72*U72,2)</f>
        <v>0.5</v>
      </c>
      <c r="W72" s="224"/>
      <c r="X72" s="224" t="s">
        <v>169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170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5">
      <c r="A73" s="222"/>
      <c r="B73" s="223"/>
      <c r="C73" s="254" t="s">
        <v>321</v>
      </c>
      <c r="D73" s="241"/>
      <c r="E73" s="241"/>
      <c r="F73" s="241"/>
      <c r="G73" s="241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5"/>
      <c r="Z73" s="215"/>
      <c r="AA73" s="215"/>
      <c r="AB73" s="215"/>
      <c r="AC73" s="215"/>
      <c r="AD73" s="215"/>
      <c r="AE73" s="215"/>
      <c r="AF73" s="215"/>
      <c r="AG73" s="215" t="s">
        <v>172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5">
      <c r="A74" s="244">
        <v>35</v>
      </c>
      <c r="B74" s="245" t="s">
        <v>322</v>
      </c>
      <c r="C74" s="257" t="s">
        <v>323</v>
      </c>
      <c r="D74" s="246" t="s">
        <v>220</v>
      </c>
      <c r="E74" s="247">
        <v>2</v>
      </c>
      <c r="F74" s="248"/>
      <c r="G74" s="249">
        <f>ROUND(E74*F74,2)</f>
        <v>0</v>
      </c>
      <c r="H74" s="248"/>
      <c r="I74" s="249">
        <f>ROUND(E74*H74,2)</f>
        <v>0</v>
      </c>
      <c r="J74" s="248"/>
      <c r="K74" s="249">
        <f>ROUND(E74*J74,2)</f>
        <v>0</v>
      </c>
      <c r="L74" s="249">
        <v>15</v>
      </c>
      <c r="M74" s="249">
        <f>G74*(1+L74/100)</f>
        <v>0</v>
      </c>
      <c r="N74" s="249">
        <v>0</v>
      </c>
      <c r="O74" s="249">
        <f>ROUND(E74*N74,2)</f>
        <v>0</v>
      </c>
      <c r="P74" s="249">
        <v>0</v>
      </c>
      <c r="Q74" s="249">
        <f>ROUND(E74*P74,2)</f>
        <v>0</v>
      </c>
      <c r="R74" s="249"/>
      <c r="S74" s="249" t="s">
        <v>167</v>
      </c>
      <c r="T74" s="250" t="s">
        <v>168</v>
      </c>
      <c r="U74" s="224">
        <v>0</v>
      </c>
      <c r="V74" s="224">
        <f>ROUND(E74*U74,2)</f>
        <v>0</v>
      </c>
      <c r="W74" s="224"/>
      <c r="X74" s="224" t="s">
        <v>278</v>
      </c>
      <c r="Y74" s="215"/>
      <c r="Z74" s="215"/>
      <c r="AA74" s="215"/>
      <c r="AB74" s="215"/>
      <c r="AC74" s="215"/>
      <c r="AD74" s="215"/>
      <c r="AE74" s="215"/>
      <c r="AF74" s="215"/>
      <c r="AG74" s="215" t="s">
        <v>279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5">
      <c r="A75" s="244">
        <v>36</v>
      </c>
      <c r="B75" s="245" t="s">
        <v>664</v>
      </c>
      <c r="C75" s="257" t="s">
        <v>665</v>
      </c>
      <c r="D75" s="246" t="s">
        <v>220</v>
      </c>
      <c r="E75" s="247">
        <v>1</v>
      </c>
      <c r="F75" s="248"/>
      <c r="G75" s="249">
        <f>ROUND(E75*F75,2)</f>
        <v>0</v>
      </c>
      <c r="H75" s="248"/>
      <c r="I75" s="249">
        <f>ROUND(E75*H75,2)</f>
        <v>0</v>
      </c>
      <c r="J75" s="248"/>
      <c r="K75" s="249">
        <f>ROUND(E75*J75,2)</f>
        <v>0</v>
      </c>
      <c r="L75" s="249">
        <v>15</v>
      </c>
      <c r="M75" s="249">
        <f>G75*(1+L75/100)</f>
        <v>0</v>
      </c>
      <c r="N75" s="249">
        <v>0.1</v>
      </c>
      <c r="O75" s="249">
        <f>ROUND(E75*N75,2)</f>
        <v>0.1</v>
      </c>
      <c r="P75" s="249">
        <v>0</v>
      </c>
      <c r="Q75" s="249">
        <f>ROUND(E75*P75,2)</f>
        <v>0</v>
      </c>
      <c r="R75" s="249"/>
      <c r="S75" s="249" t="s">
        <v>167</v>
      </c>
      <c r="T75" s="250" t="s">
        <v>168</v>
      </c>
      <c r="U75" s="224">
        <v>0</v>
      </c>
      <c r="V75" s="224">
        <f>ROUND(E75*U75,2)</f>
        <v>0</v>
      </c>
      <c r="W75" s="224"/>
      <c r="X75" s="224" t="s">
        <v>278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279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5">
      <c r="A76" s="244">
        <v>37</v>
      </c>
      <c r="B76" s="245" t="s">
        <v>774</v>
      </c>
      <c r="C76" s="257" t="s">
        <v>300</v>
      </c>
      <c r="D76" s="246" t="s">
        <v>286</v>
      </c>
      <c r="E76" s="247">
        <v>3</v>
      </c>
      <c r="F76" s="248"/>
      <c r="G76" s="249">
        <f>ROUND(E76*F76,2)</f>
        <v>0</v>
      </c>
      <c r="H76" s="248"/>
      <c r="I76" s="249">
        <f>ROUND(E76*H76,2)</f>
        <v>0</v>
      </c>
      <c r="J76" s="248"/>
      <c r="K76" s="249">
        <f>ROUND(E76*J76,2)</f>
        <v>0</v>
      </c>
      <c r="L76" s="249">
        <v>15</v>
      </c>
      <c r="M76" s="249">
        <f>G76*(1+L76/100)</f>
        <v>0</v>
      </c>
      <c r="N76" s="249">
        <v>3.0000000000000001E-5</v>
      </c>
      <c r="O76" s="249">
        <f>ROUND(E76*N76,2)</f>
        <v>0</v>
      </c>
      <c r="P76" s="249">
        <v>0</v>
      </c>
      <c r="Q76" s="249">
        <f>ROUND(E76*P76,2)</f>
        <v>0</v>
      </c>
      <c r="R76" s="249"/>
      <c r="S76" s="249" t="s">
        <v>167</v>
      </c>
      <c r="T76" s="250" t="s">
        <v>168</v>
      </c>
      <c r="U76" s="224">
        <v>0.33</v>
      </c>
      <c r="V76" s="224">
        <f>ROUND(E76*U76,2)</f>
        <v>0.99</v>
      </c>
      <c r="W76" s="224"/>
      <c r="X76" s="224" t="s">
        <v>169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170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5">
      <c r="A77" s="244">
        <v>38</v>
      </c>
      <c r="B77" s="245" t="s">
        <v>324</v>
      </c>
      <c r="C77" s="257" t="s">
        <v>325</v>
      </c>
      <c r="D77" s="246" t="s">
        <v>220</v>
      </c>
      <c r="E77" s="247">
        <v>1</v>
      </c>
      <c r="F77" s="248"/>
      <c r="G77" s="249">
        <f>ROUND(E77*F77,2)</f>
        <v>0</v>
      </c>
      <c r="H77" s="248"/>
      <c r="I77" s="249">
        <f>ROUND(E77*H77,2)</f>
        <v>0</v>
      </c>
      <c r="J77" s="248"/>
      <c r="K77" s="249">
        <f>ROUND(E77*J77,2)</f>
        <v>0</v>
      </c>
      <c r="L77" s="249">
        <v>15</v>
      </c>
      <c r="M77" s="249">
        <f>G77*(1+L77/100)</f>
        <v>0</v>
      </c>
      <c r="N77" s="249">
        <v>0</v>
      </c>
      <c r="O77" s="249">
        <f>ROUND(E77*N77,2)</f>
        <v>0</v>
      </c>
      <c r="P77" s="249">
        <v>0</v>
      </c>
      <c r="Q77" s="249">
        <f>ROUND(E77*P77,2)</f>
        <v>0</v>
      </c>
      <c r="R77" s="249"/>
      <c r="S77" s="249" t="s">
        <v>167</v>
      </c>
      <c r="T77" s="250" t="s">
        <v>168</v>
      </c>
      <c r="U77" s="224">
        <v>0</v>
      </c>
      <c r="V77" s="224">
        <f>ROUND(E77*U77,2)</f>
        <v>0</v>
      </c>
      <c r="W77" s="224"/>
      <c r="X77" s="224" t="s">
        <v>278</v>
      </c>
      <c r="Y77" s="215"/>
      <c r="Z77" s="215"/>
      <c r="AA77" s="215"/>
      <c r="AB77" s="215"/>
      <c r="AC77" s="215"/>
      <c r="AD77" s="215"/>
      <c r="AE77" s="215"/>
      <c r="AF77" s="215"/>
      <c r="AG77" s="215" t="s">
        <v>279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5">
      <c r="A78" s="244">
        <v>39</v>
      </c>
      <c r="B78" s="245" t="s">
        <v>326</v>
      </c>
      <c r="C78" s="257" t="s">
        <v>327</v>
      </c>
      <c r="D78" s="246" t="s">
        <v>220</v>
      </c>
      <c r="E78" s="247">
        <v>1</v>
      </c>
      <c r="F78" s="248"/>
      <c r="G78" s="249">
        <f>ROUND(E78*F78,2)</f>
        <v>0</v>
      </c>
      <c r="H78" s="248"/>
      <c r="I78" s="249">
        <f>ROUND(E78*H78,2)</f>
        <v>0</v>
      </c>
      <c r="J78" s="248"/>
      <c r="K78" s="249">
        <f>ROUND(E78*J78,2)</f>
        <v>0</v>
      </c>
      <c r="L78" s="249">
        <v>15</v>
      </c>
      <c r="M78" s="249">
        <f>G78*(1+L78/100)</f>
        <v>0</v>
      </c>
      <c r="N78" s="249">
        <v>0</v>
      </c>
      <c r="O78" s="249">
        <f>ROUND(E78*N78,2)</f>
        <v>0</v>
      </c>
      <c r="P78" s="249">
        <v>0</v>
      </c>
      <c r="Q78" s="249">
        <f>ROUND(E78*P78,2)</f>
        <v>0</v>
      </c>
      <c r="R78" s="249"/>
      <c r="S78" s="249" t="s">
        <v>167</v>
      </c>
      <c r="T78" s="250" t="s">
        <v>168</v>
      </c>
      <c r="U78" s="224">
        <v>0</v>
      </c>
      <c r="V78" s="224">
        <f>ROUND(E78*U78,2)</f>
        <v>0</v>
      </c>
      <c r="W78" s="224"/>
      <c r="X78" s="224" t="s">
        <v>278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279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5">
      <c r="A79" s="244">
        <v>40</v>
      </c>
      <c r="B79" s="245" t="s">
        <v>328</v>
      </c>
      <c r="C79" s="257" t="s">
        <v>329</v>
      </c>
      <c r="D79" s="246" t="s">
        <v>220</v>
      </c>
      <c r="E79" s="247">
        <v>1</v>
      </c>
      <c r="F79" s="248"/>
      <c r="G79" s="249">
        <f>ROUND(E79*F79,2)</f>
        <v>0</v>
      </c>
      <c r="H79" s="248"/>
      <c r="I79" s="249">
        <f>ROUND(E79*H79,2)</f>
        <v>0</v>
      </c>
      <c r="J79" s="248"/>
      <c r="K79" s="249">
        <f>ROUND(E79*J79,2)</f>
        <v>0</v>
      </c>
      <c r="L79" s="249">
        <v>15</v>
      </c>
      <c r="M79" s="249">
        <f>G79*(1+L79/100)</f>
        <v>0</v>
      </c>
      <c r="N79" s="249">
        <v>0.01</v>
      </c>
      <c r="O79" s="249">
        <f>ROUND(E79*N79,2)</f>
        <v>0.01</v>
      </c>
      <c r="P79" s="249">
        <v>0</v>
      </c>
      <c r="Q79" s="249">
        <f>ROUND(E79*P79,2)</f>
        <v>0</v>
      </c>
      <c r="R79" s="249"/>
      <c r="S79" s="249" t="s">
        <v>167</v>
      </c>
      <c r="T79" s="250" t="s">
        <v>168</v>
      </c>
      <c r="U79" s="224">
        <v>0</v>
      </c>
      <c r="V79" s="224">
        <f>ROUND(E79*U79,2)</f>
        <v>0</v>
      </c>
      <c r="W79" s="224"/>
      <c r="X79" s="224" t="s">
        <v>278</v>
      </c>
      <c r="Y79" s="215"/>
      <c r="Z79" s="215"/>
      <c r="AA79" s="215"/>
      <c r="AB79" s="215"/>
      <c r="AC79" s="215"/>
      <c r="AD79" s="215"/>
      <c r="AE79" s="215"/>
      <c r="AF79" s="215"/>
      <c r="AG79" s="215" t="s">
        <v>279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5">
      <c r="A80" s="244">
        <v>41</v>
      </c>
      <c r="B80" s="245" t="s">
        <v>332</v>
      </c>
      <c r="C80" s="257" t="s">
        <v>333</v>
      </c>
      <c r="D80" s="246" t="s">
        <v>0</v>
      </c>
      <c r="E80" s="247">
        <v>119.7482</v>
      </c>
      <c r="F80" s="248"/>
      <c r="G80" s="249">
        <f>ROUND(E80*F80,2)</f>
        <v>0</v>
      </c>
      <c r="H80" s="248"/>
      <c r="I80" s="249">
        <f>ROUND(E80*H80,2)</f>
        <v>0</v>
      </c>
      <c r="J80" s="248"/>
      <c r="K80" s="249">
        <f>ROUND(E80*J80,2)</f>
        <v>0</v>
      </c>
      <c r="L80" s="249">
        <v>15</v>
      </c>
      <c r="M80" s="249">
        <f>G80*(1+L80/100)</f>
        <v>0</v>
      </c>
      <c r="N80" s="249">
        <v>0</v>
      </c>
      <c r="O80" s="249">
        <f>ROUND(E80*N80,2)</f>
        <v>0</v>
      </c>
      <c r="P80" s="249">
        <v>0</v>
      </c>
      <c r="Q80" s="249">
        <f>ROUND(E80*P80,2)</f>
        <v>0</v>
      </c>
      <c r="R80" s="249"/>
      <c r="S80" s="249" t="s">
        <v>167</v>
      </c>
      <c r="T80" s="250" t="s">
        <v>168</v>
      </c>
      <c r="U80" s="224">
        <v>0</v>
      </c>
      <c r="V80" s="224">
        <f>ROUND(E80*U80,2)</f>
        <v>0</v>
      </c>
      <c r="W80" s="224"/>
      <c r="X80" s="224" t="s">
        <v>169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238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x14ac:dyDescent="0.25">
      <c r="A81" s="228" t="s">
        <v>162</v>
      </c>
      <c r="B81" s="229" t="s">
        <v>102</v>
      </c>
      <c r="C81" s="252" t="s">
        <v>103</v>
      </c>
      <c r="D81" s="230"/>
      <c r="E81" s="231"/>
      <c r="F81" s="232"/>
      <c r="G81" s="232">
        <f>SUMIF(AG82:AG90,"&lt;&gt;NOR",G82:G90)</f>
        <v>0</v>
      </c>
      <c r="H81" s="232"/>
      <c r="I81" s="232">
        <f>SUM(I82:I90)</f>
        <v>0</v>
      </c>
      <c r="J81" s="232"/>
      <c r="K81" s="232">
        <f>SUM(K82:K90)</f>
        <v>0</v>
      </c>
      <c r="L81" s="232"/>
      <c r="M81" s="232">
        <f>SUM(M82:M90)</f>
        <v>0</v>
      </c>
      <c r="N81" s="232"/>
      <c r="O81" s="232">
        <f>SUM(O82:O90)</f>
        <v>0</v>
      </c>
      <c r="P81" s="232"/>
      <c r="Q81" s="232">
        <f>SUM(Q82:Q90)</f>
        <v>0.01</v>
      </c>
      <c r="R81" s="232"/>
      <c r="S81" s="232"/>
      <c r="T81" s="233"/>
      <c r="U81" s="227"/>
      <c r="V81" s="227">
        <f>SUM(V82:V90)</f>
        <v>2.94</v>
      </c>
      <c r="W81" s="227"/>
      <c r="X81" s="227"/>
      <c r="AG81" t="s">
        <v>163</v>
      </c>
    </row>
    <row r="82" spans="1:60" ht="20.399999999999999" outlineLevel="1" x14ac:dyDescent="0.25">
      <c r="A82" s="244">
        <v>42</v>
      </c>
      <c r="B82" s="245" t="s">
        <v>334</v>
      </c>
      <c r="C82" s="257" t="s">
        <v>335</v>
      </c>
      <c r="D82" s="246" t="s">
        <v>220</v>
      </c>
      <c r="E82" s="247">
        <v>1</v>
      </c>
      <c r="F82" s="248"/>
      <c r="G82" s="249">
        <f>ROUND(E82*F82,2)</f>
        <v>0</v>
      </c>
      <c r="H82" s="248"/>
      <c r="I82" s="249">
        <f>ROUND(E82*H82,2)</f>
        <v>0</v>
      </c>
      <c r="J82" s="248"/>
      <c r="K82" s="249">
        <f>ROUND(E82*J82,2)</f>
        <v>0</v>
      </c>
      <c r="L82" s="249">
        <v>15</v>
      </c>
      <c r="M82" s="249">
        <f>G82*(1+L82/100)</f>
        <v>0</v>
      </c>
      <c r="N82" s="249">
        <v>3.0000000000000001E-5</v>
      </c>
      <c r="O82" s="249">
        <f>ROUND(E82*N82,2)</f>
        <v>0</v>
      </c>
      <c r="P82" s="249">
        <v>0</v>
      </c>
      <c r="Q82" s="249">
        <f>ROUND(E82*P82,2)</f>
        <v>0</v>
      </c>
      <c r="R82" s="249"/>
      <c r="S82" s="249" t="s">
        <v>167</v>
      </c>
      <c r="T82" s="250" t="s">
        <v>168</v>
      </c>
      <c r="U82" s="224">
        <v>0.33</v>
      </c>
      <c r="V82" s="224">
        <f>ROUND(E82*U82,2)</f>
        <v>0.33</v>
      </c>
      <c r="W82" s="224"/>
      <c r="X82" s="224" t="s">
        <v>169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170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5">
      <c r="A83" s="244">
        <v>43</v>
      </c>
      <c r="B83" s="245" t="s">
        <v>336</v>
      </c>
      <c r="C83" s="257" t="s">
        <v>337</v>
      </c>
      <c r="D83" s="246" t="s">
        <v>193</v>
      </c>
      <c r="E83" s="247">
        <v>0.5</v>
      </c>
      <c r="F83" s="248"/>
      <c r="G83" s="249">
        <f>ROUND(E83*F83,2)</f>
        <v>0</v>
      </c>
      <c r="H83" s="248"/>
      <c r="I83" s="249">
        <f>ROUND(E83*H83,2)</f>
        <v>0</v>
      </c>
      <c r="J83" s="248"/>
      <c r="K83" s="249">
        <f>ROUND(E83*J83,2)</f>
        <v>0</v>
      </c>
      <c r="L83" s="249">
        <v>15</v>
      </c>
      <c r="M83" s="249">
        <f>G83*(1+L83/100)</f>
        <v>0</v>
      </c>
      <c r="N83" s="249">
        <v>0</v>
      </c>
      <c r="O83" s="249">
        <f>ROUND(E83*N83,2)</f>
        <v>0</v>
      </c>
      <c r="P83" s="249">
        <v>0</v>
      </c>
      <c r="Q83" s="249">
        <f>ROUND(E83*P83,2)</f>
        <v>0</v>
      </c>
      <c r="R83" s="249"/>
      <c r="S83" s="249" t="s">
        <v>167</v>
      </c>
      <c r="T83" s="250" t="s">
        <v>168</v>
      </c>
      <c r="U83" s="224">
        <v>0.35</v>
      </c>
      <c r="V83" s="224">
        <f>ROUND(E83*U83,2)</f>
        <v>0.18</v>
      </c>
      <c r="W83" s="224"/>
      <c r="X83" s="224" t="s">
        <v>169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170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5">
      <c r="A84" s="244">
        <v>44</v>
      </c>
      <c r="B84" s="245" t="s">
        <v>338</v>
      </c>
      <c r="C84" s="257" t="s">
        <v>339</v>
      </c>
      <c r="D84" s="246" t="s">
        <v>220</v>
      </c>
      <c r="E84" s="247">
        <v>2</v>
      </c>
      <c r="F84" s="248"/>
      <c r="G84" s="249">
        <f>ROUND(E84*F84,2)</f>
        <v>0</v>
      </c>
      <c r="H84" s="248"/>
      <c r="I84" s="249">
        <f>ROUND(E84*H84,2)</f>
        <v>0</v>
      </c>
      <c r="J84" s="248"/>
      <c r="K84" s="249">
        <f>ROUND(E84*J84,2)</f>
        <v>0</v>
      </c>
      <c r="L84" s="249">
        <v>15</v>
      </c>
      <c r="M84" s="249">
        <f>G84*(1+L84/100)</f>
        <v>0</v>
      </c>
      <c r="N84" s="249">
        <v>0</v>
      </c>
      <c r="O84" s="249">
        <f>ROUND(E84*N84,2)</f>
        <v>0</v>
      </c>
      <c r="P84" s="249">
        <v>0</v>
      </c>
      <c r="Q84" s="249">
        <f>ROUND(E84*P84,2)</f>
        <v>0</v>
      </c>
      <c r="R84" s="249"/>
      <c r="S84" s="249" t="s">
        <v>167</v>
      </c>
      <c r="T84" s="250" t="s">
        <v>168</v>
      </c>
      <c r="U84" s="224">
        <v>0.75</v>
      </c>
      <c r="V84" s="224">
        <f>ROUND(E84*U84,2)</f>
        <v>1.5</v>
      </c>
      <c r="W84" s="224"/>
      <c r="X84" s="224" t="s">
        <v>169</v>
      </c>
      <c r="Y84" s="215"/>
      <c r="Z84" s="215"/>
      <c r="AA84" s="215"/>
      <c r="AB84" s="215"/>
      <c r="AC84" s="215"/>
      <c r="AD84" s="215"/>
      <c r="AE84" s="215"/>
      <c r="AF84" s="215"/>
      <c r="AG84" s="215" t="s">
        <v>170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5">
      <c r="A85" s="244">
        <v>45</v>
      </c>
      <c r="B85" s="245" t="s">
        <v>340</v>
      </c>
      <c r="C85" s="257" t="s">
        <v>341</v>
      </c>
      <c r="D85" s="246" t="s">
        <v>220</v>
      </c>
      <c r="E85" s="247">
        <v>1</v>
      </c>
      <c r="F85" s="248"/>
      <c r="G85" s="249">
        <f>ROUND(E85*F85,2)</f>
        <v>0</v>
      </c>
      <c r="H85" s="248"/>
      <c r="I85" s="249">
        <f>ROUND(E85*H85,2)</f>
        <v>0</v>
      </c>
      <c r="J85" s="248"/>
      <c r="K85" s="249">
        <f>ROUND(E85*J85,2)</f>
        <v>0</v>
      </c>
      <c r="L85" s="249">
        <v>15</v>
      </c>
      <c r="M85" s="249">
        <f>G85*(1+L85/100)</f>
        <v>0</v>
      </c>
      <c r="N85" s="249">
        <v>0</v>
      </c>
      <c r="O85" s="249">
        <f>ROUND(E85*N85,2)</f>
        <v>0</v>
      </c>
      <c r="P85" s="249">
        <v>0</v>
      </c>
      <c r="Q85" s="249">
        <f>ROUND(E85*P85,2)</f>
        <v>0</v>
      </c>
      <c r="R85" s="249"/>
      <c r="S85" s="249" t="s">
        <v>167</v>
      </c>
      <c r="T85" s="250" t="s">
        <v>168</v>
      </c>
      <c r="U85" s="224">
        <v>0.5</v>
      </c>
      <c r="V85" s="224">
        <f>ROUND(E85*U85,2)</f>
        <v>0.5</v>
      </c>
      <c r="W85" s="224"/>
      <c r="X85" s="224" t="s">
        <v>169</v>
      </c>
      <c r="Y85" s="215"/>
      <c r="Z85" s="215"/>
      <c r="AA85" s="215"/>
      <c r="AB85" s="215"/>
      <c r="AC85" s="215"/>
      <c r="AD85" s="215"/>
      <c r="AE85" s="215"/>
      <c r="AF85" s="215"/>
      <c r="AG85" s="215" t="s">
        <v>170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5">
      <c r="A86" s="244">
        <v>46</v>
      </c>
      <c r="B86" s="245" t="s">
        <v>342</v>
      </c>
      <c r="C86" s="257" t="s">
        <v>343</v>
      </c>
      <c r="D86" s="246" t="s">
        <v>220</v>
      </c>
      <c r="E86" s="247">
        <v>1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15</v>
      </c>
      <c r="M86" s="249">
        <f>G86*(1+L86/100)</f>
        <v>0</v>
      </c>
      <c r="N86" s="249">
        <v>0</v>
      </c>
      <c r="O86" s="249">
        <f>ROUND(E86*N86,2)</f>
        <v>0</v>
      </c>
      <c r="P86" s="249">
        <v>1.489E-2</v>
      </c>
      <c r="Q86" s="249">
        <f>ROUND(E86*P86,2)</f>
        <v>0.01</v>
      </c>
      <c r="R86" s="249"/>
      <c r="S86" s="249" t="s">
        <v>167</v>
      </c>
      <c r="T86" s="250" t="s">
        <v>168</v>
      </c>
      <c r="U86" s="224">
        <v>0.42899999999999999</v>
      </c>
      <c r="V86" s="224">
        <f>ROUND(E86*U86,2)</f>
        <v>0.43</v>
      </c>
      <c r="W86" s="224"/>
      <c r="X86" s="224" t="s">
        <v>169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170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5">
      <c r="A87" s="244">
        <v>47</v>
      </c>
      <c r="B87" s="245" t="s">
        <v>344</v>
      </c>
      <c r="C87" s="257" t="s">
        <v>345</v>
      </c>
      <c r="D87" s="246" t="s">
        <v>193</v>
      </c>
      <c r="E87" s="247">
        <v>0.5</v>
      </c>
      <c r="F87" s="248"/>
      <c r="G87" s="249">
        <f>ROUND(E87*F87,2)</f>
        <v>0</v>
      </c>
      <c r="H87" s="248"/>
      <c r="I87" s="249">
        <f>ROUND(E87*H87,2)</f>
        <v>0</v>
      </c>
      <c r="J87" s="248"/>
      <c r="K87" s="249">
        <f>ROUND(E87*J87,2)</f>
        <v>0</v>
      </c>
      <c r="L87" s="249">
        <v>15</v>
      </c>
      <c r="M87" s="249">
        <f>G87*(1+L87/100)</f>
        <v>0</v>
      </c>
      <c r="N87" s="249">
        <v>0</v>
      </c>
      <c r="O87" s="249">
        <f>ROUND(E87*N87,2)</f>
        <v>0</v>
      </c>
      <c r="P87" s="249">
        <v>0</v>
      </c>
      <c r="Q87" s="249">
        <f>ROUND(E87*P87,2)</f>
        <v>0</v>
      </c>
      <c r="R87" s="249"/>
      <c r="S87" s="249" t="s">
        <v>167</v>
      </c>
      <c r="T87" s="250" t="s">
        <v>168</v>
      </c>
      <c r="U87" s="224">
        <v>0</v>
      </c>
      <c r="V87" s="224">
        <f>ROUND(E87*U87,2)</f>
        <v>0</v>
      </c>
      <c r="W87" s="224"/>
      <c r="X87" s="224" t="s">
        <v>278</v>
      </c>
      <c r="Y87" s="215"/>
      <c r="Z87" s="215"/>
      <c r="AA87" s="215"/>
      <c r="AB87" s="215"/>
      <c r="AC87" s="215"/>
      <c r="AD87" s="215"/>
      <c r="AE87" s="215"/>
      <c r="AF87" s="215"/>
      <c r="AG87" s="215" t="s">
        <v>279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5">
      <c r="A88" s="244">
        <v>48</v>
      </c>
      <c r="B88" s="245" t="s">
        <v>346</v>
      </c>
      <c r="C88" s="257" t="s">
        <v>347</v>
      </c>
      <c r="D88" s="246" t="s">
        <v>220</v>
      </c>
      <c r="E88" s="247">
        <v>1</v>
      </c>
      <c r="F88" s="248"/>
      <c r="G88" s="249">
        <f>ROUND(E88*F88,2)</f>
        <v>0</v>
      </c>
      <c r="H88" s="248"/>
      <c r="I88" s="249">
        <f>ROUND(E88*H88,2)</f>
        <v>0</v>
      </c>
      <c r="J88" s="248"/>
      <c r="K88" s="249">
        <f>ROUND(E88*J88,2)</f>
        <v>0</v>
      </c>
      <c r="L88" s="249">
        <v>15</v>
      </c>
      <c r="M88" s="249">
        <f>G88*(1+L88/100)</f>
        <v>0</v>
      </c>
      <c r="N88" s="249">
        <v>5.9000000000000003E-4</v>
      </c>
      <c r="O88" s="249">
        <f>ROUND(E88*N88,2)</f>
        <v>0</v>
      </c>
      <c r="P88" s="249">
        <v>0</v>
      </c>
      <c r="Q88" s="249">
        <f>ROUND(E88*P88,2)</f>
        <v>0</v>
      </c>
      <c r="R88" s="249"/>
      <c r="S88" s="249" t="s">
        <v>167</v>
      </c>
      <c r="T88" s="250" t="s">
        <v>168</v>
      </c>
      <c r="U88" s="224">
        <v>0</v>
      </c>
      <c r="V88" s="224">
        <f>ROUND(E88*U88,2)</f>
        <v>0</v>
      </c>
      <c r="W88" s="224"/>
      <c r="X88" s="224" t="s">
        <v>278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279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5">
      <c r="A89" s="244">
        <v>49</v>
      </c>
      <c r="B89" s="245" t="s">
        <v>348</v>
      </c>
      <c r="C89" s="257" t="s">
        <v>349</v>
      </c>
      <c r="D89" s="246" t="s">
        <v>220</v>
      </c>
      <c r="E89" s="247">
        <v>2</v>
      </c>
      <c r="F89" s="248"/>
      <c r="G89" s="249">
        <f>ROUND(E89*F89,2)</f>
        <v>0</v>
      </c>
      <c r="H89" s="248"/>
      <c r="I89" s="249">
        <f>ROUND(E89*H89,2)</f>
        <v>0</v>
      </c>
      <c r="J89" s="248"/>
      <c r="K89" s="249">
        <f>ROUND(E89*J89,2)</f>
        <v>0</v>
      </c>
      <c r="L89" s="249">
        <v>15</v>
      </c>
      <c r="M89" s="249">
        <f>G89*(1+L89/100)</f>
        <v>0</v>
      </c>
      <c r="N89" s="249">
        <v>0</v>
      </c>
      <c r="O89" s="249">
        <f>ROUND(E89*N89,2)</f>
        <v>0</v>
      </c>
      <c r="P89" s="249">
        <v>0</v>
      </c>
      <c r="Q89" s="249">
        <f>ROUND(E89*P89,2)</f>
        <v>0</v>
      </c>
      <c r="R89" s="249"/>
      <c r="S89" s="249" t="s">
        <v>167</v>
      </c>
      <c r="T89" s="250" t="s">
        <v>168</v>
      </c>
      <c r="U89" s="224">
        <v>0</v>
      </c>
      <c r="V89" s="224">
        <f>ROUND(E89*U89,2)</f>
        <v>0</v>
      </c>
      <c r="W89" s="224"/>
      <c r="X89" s="224" t="s">
        <v>278</v>
      </c>
      <c r="Y89" s="215"/>
      <c r="Z89" s="215"/>
      <c r="AA89" s="215"/>
      <c r="AB89" s="215"/>
      <c r="AC89" s="215"/>
      <c r="AD89" s="215"/>
      <c r="AE89" s="215"/>
      <c r="AF89" s="215"/>
      <c r="AG89" s="215" t="s">
        <v>279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5">
      <c r="A90" s="244">
        <v>50</v>
      </c>
      <c r="B90" s="245" t="s">
        <v>350</v>
      </c>
      <c r="C90" s="257" t="s">
        <v>351</v>
      </c>
      <c r="D90" s="246" t="s">
        <v>0</v>
      </c>
      <c r="E90" s="247">
        <v>23.7</v>
      </c>
      <c r="F90" s="248"/>
      <c r="G90" s="249">
        <f>ROUND(E90*F90,2)</f>
        <v>0</v>
      </c>
      <c r="H90" s="248"/>
      <c r="I90" s="249">
        <f>ROUND(E90*H90,2)</f>
        <v>0</v>
      </c>
      <c r="J90" s="248"/>
      <c r="K90" s="249">
        <f>ROUND(E90*J90,2)</f>
        <v>0</v>
      </c>
      <c r="L90" s="249">
        <v>15</v>
      </c>
      <c r="M90" s="249">
        <f>G90*(1+L90/100)</f>
        <v>0</v>
      </c>
      <c r="N90" s="249">
        <v>0</v>
      </c>
      <c r="O90" s="249">
        <f>ROUND(E90*N90,2)</f>
        <v>0</v>
      </c>
      <c r="P90" s="249">
        <v>0</v>
      </c>
      <c r="Q90" s="249">
        <f>ROUND(E90*P90,2)</f>
        <v>0</v>
      </c>
      <c r="R90" s="249"/>
      <c r="S90" s="249" t="s">
        <v>167</v>
      </c>
      <c r="T90" s="250" t="s">
        <v>168</v>
      </c>
      <c r="U90" s="224">
        <v>0</v>
      </c>
      <c r="V90" s="224">
        <f>ROUND(E90*U90,2)</f>
        <v>0</v>
      </c>
      <c r="W90" s="224"/>
      <c r="X90" s="224" t="s">
        <v>169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238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x14ac:dyDescent="0.25">
      <c r="A91" s="228" t="s">
        <v>162</v>
      </c>
      <c r="B91" s="229" t="s">
        <v>109</v>
      </c>
      <c r="C91" s="252" t="s">
        <v>110</v>
      </c>
      <c r="D91" s="230"/>
      <c r="E91" s="231"/>
      <c r="F91" s="232"/>
      <c r="G91" s="232">
        <f>SUMIF(AG92:AG100,"&lt;&gt;NOR",G92:G100)</f>
        <v>0</v>
      </c>
      <c r="H91" s="232"/>
      <c r="I91" s="232">
        <f>SUM(I92:I100)</f>
        <v>0</v>
      </c>
      <c r="J91" s="232"/>
      <c r="K91" s="232">
        <f>SUM(K92:K100)</f>
        <v>0</v>
      </c>
      <c r="L91" s="232"/>
      <c r="M91" s="232">
        <f>SUM(M92:M100)</f>
        <v>0</v>
      </c>
      <c r="N91" s="232"/>
      <c r="O91" s="232">
        <f>SUM(O92:O100)</f>
        <v>0</v>
      </c>
      <c r="P91" s="232"/>
      <c r="Q91" s="232">
        <f>SUM(Q92:Q100)</f>
        <v>0.17</v>
      </c>
      <c r="R91" s="232"/>
      <c r="S91" s="232"/>
      <c r="T91" s="233"/>
      <c r="U91" s="227"/>
      <c r="V91" s="227">
        <f>SUM(V92:V100)</f>
        <v>12.07</v>
      </c>
      <c r="W91" s="227"/>
      <c r="X91" s="227"/>
      <c r="AG91" t="s">
        <v>163</v>
      </c>
    </row>
    <row r="92" spans="1:60" outlineLevel="1" x14ac:dyDescent="0.25">
      <c r="A92" s="244">
        <v>51</v>
      </c>
      <c r="B92" s="245" t="s">
        <v>375</v>
      </c>
      <c r="C92" s="257" t="s">
        <v>376</v>
      </c>
      <c r="D92" s="246" t="s">
        <v>220</v>
      </c>
      <c r="E92" s="247">
        <v>1</v>
      </c>
      <c r="F92" s="248"/>
      <c r="G92" s="249">
        <f>ROUND(E92*F92,2)</f>
        <v>0</v>
      </c>
      <c r="H92" s="248"/>
      <c r="I92" s="249">
        <f>ROUND(E92*H92,2)</f>
        <v>0</v>
      </c>
      <c r="J92" s="248"/>
      <c r="K92" s="249">
        <f>ROUND(E92*J92,2)</f>
        <v>0</v>
      </c>
      <c r="L92" s="249">
        <v>15</v>
      </c>
      <c r="M92" s="249">
        <f>G92*(1+L92/100)</f>
        <v>0</v>
      </c>
      <c r="N92" s="249">
        <v>0</v>
      </c>
      <c r="O92" s="249">
        <f>ROUND(E92*N92,2)</f>
        <v>0</v>
      </c>
      <c r="P92" s="249">
        <v>1.8E-3</v>
      </c>
      <c r="Q92" s="249">
        <f>ROUND(E92*P92,2)</f>
        <v>0</v>
      </c>
      <c r="R92" s="249"/>
      <c r="S92" s="249" t="s">
        <v>167</v>
      </c>
      <c r="T92" s="250" t="s">
        <v>168</v>
      </c>
      <c r="U92" s="224">
        <v>0.11</v>
      </c>
      <c r="V92" s="224">
        <f>ROUND(E92*U92,2)</f>
        <v>0.11</v>
      </c>
      <c r="W92" s="224"/>
      <c r="X92" s="224" t="s">
        <v>169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238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5">
      <c r="A93" s="244">
        <v>52</v>
      </c>
      <c r="B93" s="245" t="s">
        <v>377</v>
      </c>
      <c r="C93" s="257" t="s">
        <v>378</v>
      </c>
      <c r="D93" s="246" t="s">
        <v>220</v>
      </c>
      <c r="E93" s="247">
        <v>1</v>
      </c>
      <c r="F93" s="248"/>
      <c r="G93" s="249">
        <f>ROUND(E93*F93,2)</f>
        <v>0</v>
      </c>
      <c r="H93" s="248"/>
      <c r="I93" s="249">
        <f>ROUND(E93*H93,2)</f>
        <v>0</v>
      </c>
      <c r="J93" s="248"/>
      <c r="K93" s="249">
        <f>ROUND(E93*J93,2)</f>
        <v>0</v>
      </c>
      <c r="L93" s="249">
        <v>15</v>
      </c>
      <c r="M93" s="249">
        <f>G93*(1+L93/100)</f>
        <v>0</v>
      </c>
      <c r="N93" s="249">
        <v>1.0000000000000001E-5</v>
      </c>
      <c r="O93" s="249">
        <f>ROUND(E93*N93,2)</f>
        <v>0</v>
      </c>
      <c r="P93" s="249">
        <v>0</v>
      </c>
      <c r="Q93" s="249">
        <f>ROUND(E93*P93,2)</f>
        <v>0</v>
      </c>
      <c r="R93" s="249"/>
      <c r="S93" s="249" t="s">
        <v>167</v>
      </c>
      <c r="T93" s="250" t="s">
        <v>168</v>
      </c>
      <c r="U93" s="224">
        <v>0.28000000000000003</v>
      </c>
      <c r="V93" s="224">
        <f>ROUND(E93*U93,2)</f>
        <v>0.28000000000000003</v>
      </c>
      <c r="W93" s="224"/>
      <c r="X93" s="224" t="s">
        <v>169</v>
      </c>
      <c r="Y93" s="215"/>
      <c r="Z93" s="215"/>
      <c r="AA93" s="215"/>
      <c r="AB93" s="215"/>
      <c r="AC93" s="215"/>
      <c r="AD93" s="215"/>
      <c r="AE93" s="215"/>
      <c r="AF93" s="215"/>
      <c r="AG93" s="215" t="s">
        <v>238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ht="20.399999999999999" outlineLevel="1" x14ac:dyDescent="0.25">
      <c r="A94" s="244">
        <v>53</v>
      </c>
      <c r="B94" s="245" t="s">
        <v>688</v>
      </c>
      <c r="C94" s="257" t="s">
        <v>775</v>
      </c>
      <c r="D94" s="246" t="s">
        <v>220</v>
      </c>
      <c r="E94" s="247">
        <v>1</v>
      </c>
      <c r="F94" s="248"/>
      <c r="G94" s="249">
        <f>ROUND(E94*F94,2)</f>
        <v>0</v>
      </c>
      <c r="H94" s="248"/>
      <c r="I94" s="249">
        <f>ROUND(E94*H94,2)</f>
        <v>0</v>
      </c>
      <c r="J94" s="248"/>
      <c r="K94" s="249">
        <f>ROUND(E94*J94,2)</f>
        <v>0</v>
      </c>
      <c r="L94" s="249">
        <v>15</v>
      </c>
      <c r="M94" s="249">
        <f>G94*(1+L94/100)</f>
        <v>0</v>
      </c>
      <c r="N94" s="249">
        <v>0</v>
      </c>
      <c r="O94" s="249">
        <f>ROUND(E94*N94,2)</f>
        <v>0</v>
      </c>
      <c r="P94" s="249">
        <v>0</v>
      </c>
      <c r="Q94" s="249">
        <f>ROUND(E94*P94,2)</f>
        <v>0</v>
      </c>
      <c r="R94" s="249"/>
      <c r="S94" s="249" t="s">
        <v>167</v>
      </c>
      <c r="T94" s="250" t="s">
        <v>168</v>
      </c>
      <c r="U94" s="224">
        <v>10.73</v>
      </c>
      <c r="V94" s="224">
        <f>ROUND(E94*U94,2)</f>
        <v>10.73</v>
      </c>
      <c r="W94" s="224"/>
      <c r="X94" s="224" t="s">
        <v>169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170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5">
      <c r="A95" s="244">
        <v>54</v>
      </c>
      <c r="B95" s="245" t="s">
        <v>65</v>
      </c>
      <c r="C95" s="257" t="s">
        <v>379</v>
      </c>
      <c r="D95" s="246" t="s">
        <v>220</v>
      </c>
      <c r="E95" s="247">
        <v>1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15</v>
      </c>
      <c r="M95" s="249">
        <f>G95*(1+L95/100)</f>
        <v>0</v>
      </c>
      <c r="N95" s="249">
        <v>0</v>
      </c>
      <c r="O95" s="249">
        <f>ROUND(E95*N95,2)</f>
        <v>0</v>
      </c>
      <c r="P95" s="249">
        <v>0</v>
      </c>
      <c r="Q95" s="249">
        <f>ROUND(E95*P95,2)</f>
        <v>0</v>
      </c>
      <c r="R95" s="249"/>
      <c r="S95" s="249" t="s">
        <v>167</v>
      </c>
      <c r="T95" s="250" t="s">
        <v>168</v>
      </c>
      <c r="U95" s="224">
        <v>0</v>
      </c>
      <c r="V95" s="224">
        <f>ROUND(E95*U95,2)</f>
        <v>0</v>
      </c>
      <c r="W95" s="224"/>
      <c r="X95" s="224" t="s">
        <v>169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170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ht="30.6" outlineLevel="1" x14ac:dyDescent="0.25">
      <c r="A96" s="244">
        <v>55</v>
      </c>
      <c r="B96" s="245" t="s">
        <v>776</v>
      </c>
      <c r="C96" s="257" t="s">
        <v>777</v>
      </c>
      <c r="D96" s="246" t="s">
        <v>220</v>
      </c>
      <c r="E96" s="247">
        <v>1</v>
      </c>
      <c r="F96" s="248"/>
      <c r="G96" s="249">
        <f>ROUND(E96*F96,2)</f>
        <v>0</v>
      </c>
      <c r="H96" s="248"/>
      <c r="I96" s="249">
        <f>ROUND(E96*H96,2)</f>
        <v>0</v>
      </c>
      <c r="J96" s="248"/>
      <c r="K96" s="249">
        <f>ROUND(E96*J96,2)</f>
        <v>0</v>
      </c>
      <c r="L96" s="249">
        <v>15</v>
      </c>
      <c r="M96" s="249">
        <f>G96*(1+L96/100)</f>
        <v>0</v>
      </c>
      <c r="N96" s="249">
        <v>0</v>
      </c>
      <c r="O96" s="249">
        <f>ROUND(E96*N96,2)</f>
        <v>0</v>
      </c>
      <c r="P96" s="249">
        <v>0</v>
      </c>
      <c r="Q96" s="249">
        <f>ROUND(E96*P96,2)</f>
        <v>0</v>
      </c>
      <c r="R96" s="249"/>
      <c r="S96" s="249" t="s">
        <v>167</v>
      </c>
      <c r="T96" s="250" t="s">
        <v>168</v>
      </c>
      <c r="U96" s="224">
        <v>0</v>
      </c>
      <c r="V96" s="224">
        <f>ROUND(E96*U96,2)</f>
        <v>0</v>
      </c>
      <c r="W96" s="224"/>
      <c r="X96" s="224" t="s">
        <v>169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170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5">
      <c r="A97" s="244">
        <v>56</v>
      </c>
      <c r="B97" s="245" t="s">
        <v>690</v>
      </c>
      <c r="C97" s="257" t="s">
        <v>691</v>
      </c>
      <c r="D97" s="246" t="s">
        <v>220</v>
      </c>
      <c r="E97" s="247">
        <v>1</v>
      </c>
      <c r="F97" s="248"/>
      <c r="G97" s="249">
        <f>ROUND(E97*F97,2)</f>
        <v>0</v>
      </c>
      <c r="H97" s="248"/>
      <c r="I97" s="249">
        <f>ROUND(E97*H97,2)</f>
        <v>0</v>
      </c>
      <c r="J97" s="248"/>
      <c r="K97" s="249">
        <f>ROUND(E97*J97,2)</f>
        <v>0</v>
      </c>
      <c r="L97" s="249">
        <v>15</v>
      </c>
      <c r="M97" s="249">
        <f>G97*(1+L97/100)</f>
        <v>0</v>
      </c>
      <c r="N97" s="249">
        <v>0</v>
      </c>
      <c r="O97" s="249">
        <f>ROUND(E97*N97,2)</f>
        <v>0</v>
      </c>
      <c r="P97" s="249">
        <v>0.17399999999999999</v>
      </c>
      <c r="Q97" s="249">
        <f>ROUND(E97*P97,2)</f>
        <v>0.17</v>
      </c>
      <c r="R97" s="249"/>
      <c r="S97" s="249" t="s">
        <v>167</v>
      </c>
      <c r="T97" s="250" t="s">
        <v>168</v>
      </c>
      <c r="U97" s="224">
        <v>0.95</v>
      </c>
      <c r="V97" s="224">
        <f>ROUND(E97*U97,2)</f>
        <v>0.95</v>
      </c>
      <c r="W97" s="224"/>
      <c r="X97" s="224" t="s">
        <v>169</v>
      </c>
      <c r="Y97" s="215"/>
      <c r="Z97" s="215"/>
      <c r="AA97" s="215"/>
      <c r="AB97" s="215"/>
      <c r="AC97" s="215"/>
      <c r="AD97" s="215"/>
      <c r="AE97" s="215"/>
      <c r="AF97" s="215"/>
      <c r="AG97" s="215" t="s">
        <v>170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5">
      <c r="A98" s="244">
        <v>57</v>
      </c>
      <c r="B98" s="245" t="s">
        <v>398</v>
      </c>
      <c r="C98" s="257" t="s">
        <v>399</v>
      </c>
      <c r="D98" s="246" t="s">
        <v>220</v>
      </c>
      <c r="E98" s="247">
        <v>1</v>
      </c>
      <c r="F98" s="248"/>
      <c r="G98" s="249">
        <f>ROUND(E98*F98,2)</f>
        <v>0</v>
      </c>
      <c r="H98" s="248"/>
      <c r="I98" s="249">
        <f>ROUND(E98*H98,2)</f>
        <v>0</v>
      </c>
      <c r="J98" s="248"/>
      <c r="K98" s="249">
        <f>ROUND(E98*J98,2)</f>
        <v>0</v>
      </c>
      <c r="L98" s="249">
        <v>15</v>
      </c>
      <c r="M98" s="249">
        <f>G98*(1+L98/100)</f>
        <v>0</v>
      </c>
      <c r="N98" s="249">
        <v>0</v>
      </c>
      <c r="O98" s="249">
        <f>ROUND(E98*N98,2)</f>
        <v>0</v>
      </c>
      <c r="P98" s="249">
        <v>0</v>
      </c>
      <c r="Q98" s="249">
        <f>ROUND(E98*P98,2)</f>
        <v>0</v>
      </c>
      <c r="R98" s="249"/>
      <c r="S98" s="249" t="s">
        <v>167</v>
      </c>
      <c r="T98" s="250" t="s">
        <v>168</v>
      </c>
      <c r="U98" s="224">
        <v>0</v>
      </c>
      <c r="V98" s="224">
        <f>ROUND(E98*U98,2)</f>
        <v>0</v>
      </c>
      <c r="W98" s="224"/>
      <c r="X98" s="224" t="s">
        <v>169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170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5">
      <c r="A99" s="244">
        <v>58</v>
      </c>
      <c r="B99" s="245" t="s">
        <v>778</v>
      </c>
      <c r="C99" s="257" t="s">
        <v>779</v>
      </c>
      <c r="D99" s="246" t="s">
        <v>220</v>
      </c>
      <c r="E99" s="247">
        <v>1</v>
      </c>
      <c r="F99" s="248"/>
      <c r="G99" s="249">
        <f>ROUND(E99*F99,2)</f>
        <v>0</v>
      </c>
      <c r="H99" s="248"/>
      <c r="I99" s="249">
        <f>ROUND(E99*H99,2)</f>
        <v>0</v>
      </c>
      <c r="J99" s="248"/>
      <c r="K99" s="249">
        <f>ROUND(E99*J99,2)</f>
        <v>0</v>
      </c>
      <c r="L99" s="249">
        <v>15</v>
      </c>
      <c r="M99" s="249">
        <f>G99*(1+L99/100)</f>
        <v>0</v>
      </c>
      <c r="N99" s="249">
        <v>1.07E-3</v>
      </c>
      <c r="O99" s="249">
        <f>ROUND(E99*N99,2)</f>
        <v>0</v>
      </c>
      <c r="P99" s="249">
        <v>0</v>
      </c>
      <c r="Q99" s="249">
        <f>ROUND(E99*P99,2)</f>
        <v>0</v>
      </c>
      <c r="R99" s="249"/>
      <c r="S99" s="249" t="s">
        <v>167</v>
      </c>
      <c r="T99" s="250" t="s">
        <v>168</v>
      </c>
      <c r="U99" s="224">
        <v>0</v>
      </c>
      <c r="V99" s="224">
        <f>ROUND(E99*U99,2)</f>
        <v>0</v>
      </c>
      <c r="W99" s="224"/>
      <c r="X99" s="224" t="s">
        <v>278</v>
      </c>
      <c r="Y99" s="215"/>
      <c r="Z99" s="215"/>
      <c r="AA99" s="215"/>
      <c r="AB99" s="215"/>
      <c r="AC99" s="215"/>
      <c r="AD99" s="215"/>
      <c r="AE99" s="215"/>
      <c r="AF99" s="215"/>
      <c r="AG99" s="215" t="s">
        <v>404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5">
      <c r="A100" s="244">
        <v>59</v>
      </c>
      <c r="B100" s="245" t="s">
        <v>411</v>
      </c>
      <c r="C100" s="257" t="s">
        <v>412</v>
      </c>
      <c r="D100" s="246" t="s">
        <v>0</v>
      </c>
      <c r="E100" s="247">
        <v>211.93</v>
      </c>
      <c r="F100" s="248"/>
      <c r="G100" s="249">
        <f>ROUND(E100*F100,2)</f>
        <v>0</v>
      </c>
      <c r="H100" s="248"/>
      <c r="I100" s="249">
        <f>ROUND(E100*H100,2)</f>
        <v>0</v>
      </c>
      <c r="J100" s="248"/>
      <c r="K100" s="249">
        <f>ROUND(E100*J100,2)</f>
        <v>0</v>
      </c>
      <c r="L100" s="249">
        <v>15</v>
      </c>
      <c r="M100" s="249">
        <f>G100*(1+L100/100)</f>
        <v>0</v>
      </c>
      <c r="N100" s="249">
        <v>0</v>
      </c>
      <c r="O100" s="249">
        <f>ROUND(E100*N100,2)</f>
        <v>0</v>
      </c>
      <c r="P100" s="249">
        <v>0</v>
      </c>
      <c r="Q100" s="249">
        <f>ROUND(E100*P100,2)</f>
        <v>0</v>
      </c>
      <c r="R100" s="249"/>
      <c r="S100" s="249" t="s">
        <v>167</v>
      </c>
      <c r="T100" s="250" t="s">
        <v>168</v>
      </c>
      <c r="U100" s="224">
        <v>0</v>
      </c>
      <c r="V100" s="224">
        <f>ROUND(E100*U100,2)</f>
        <v>0</v>
      </c>
      <c r="W100" s="224"/>
      <c r="X100" s="224" t="s">
        <v>169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238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x14ac:dyDescent="0.25">
      <c r="A101" s="228" t="s">
        <v>162</v>
      </c>
      <c r="B101" s="229" t="s">
        <v>113</v>
      </c>
      <c r="C101" s="252" t="s">
        <v>114</v>
      </c>
      <c r="D101" s="230"/>
      <c r="E101" s="231"/>
      <c r="F101" s="232"/>
      <c r="G101" s="232">
        <f>SUMIF(AG102:AG111,"&lt;&gt;NOR",G102:G111)</f>
        <v>0</v>
      </c>
      <c r="H101" s="232"/>
      <c r="I101" s="232">
        <f>SUM(I102:I111)</f>
        <v>0</v>
      </c>
      <c r="J101" s="232"/>
      <c r="K101" s="232">
        <f>SUM(K102:K111)</f>
        <v>0</v>
      </c>
      <c r="L101" s="232"/>
      <c r="M101" s="232">
        <f>SUM(M102:M111)</f>
        <v>0</v>
      </c>
      <c r="N101" s="232"/>
      <c r="O101" s="232">
        <f>SUM(O102:O111)</f>
        <v>0</v>
      </c>
      <c r="P101" s="232"/>
      <c r="Q101" s="232">
        <f>SUM(Q102:Q111)</f>
        <v>0</v>
      </c>
      <c r="R101" s="232"/>
      <c r="S101" s="232"/>
      <c r="T101" s="233"/>
      <c r="U101" s="227"/>
      <c r="V101" s="227">
        <f>SUM(V102:V111)</f>
        <v>4.47</v>
      </c>
      <c r="W101" s="227"/>
      <c r="X101" s="227"/>
      <c r="AG101" t="s">
        <v>163</v>
      </c>
    </row>
    <row r="102" spans="1:60" outlineLevel="1" x14ac:dyDescent="0.25">
      <c r="A102" s="234">
        <v>60</v>
      </c>
      <c r="B102" s="235" t="s">
        <v>720</v>
      </c>
      <c r="C102" s="253" t="s">
        <v>721</v>
      </c>
      <c r="D102" s="236" t="s">
        <v>166</v>
      </c>
      <c r="E102" s="237">
        <v>18.32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15</v>
      </c>
      <c r="M102" s="239">
        <f>G102*(1+L102/100)</f>
        <v>0</v>
      </c>
      <c r="N102" s="239">
        <v>0</v>
      </c>
      <c r="O102" s="239">
        <f>ROUND(E102*N102,2)</f>
        <v>0</v>
      </c>
      <c r="P102" s="239">
        <v>0</v>
      </c>
      <c r="Q102" s="239">
        <f>ROUND(E102*P102,2)</f>
        <v>0</v>
      </c>
      <c r="R102" s="239"/>
      <c r="S102" s="239" t="s">
        <v>167</v>
      </c>
      <c r="T102" s="240" t="s">
        <v>168</v>
      </c>
      <c r="U102" s="224">
        <v>0.02</v>
      </c>
      <c r="V102" s="224">
        <f>ROUND(E102*U102,2)</f>
        <v>0.37</v>
      </c>
      <c r="W102" s="224"/>
      <c r="X102" s="224" t="s">
        <v>169</v>
      </c>
      <c r="Y102" s="215"/>
      <c r="Z102" s="215"/>
      <c r="AA102" s="215"/>
      <c r="AB102" s="215"/>
      <c r="AC102" s="215"/>
      <c r="AD102" s="215"/>
      <c r="AE102" s="215"/>
      <c r="AF102" s="215"/>
      <c r="AG102" s="215" t="s">
        <v>238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5">
      <c r="A103" s="222"/>
      <c r="B103" s="223"/>
      <c r="C103" s="256" t="s">
        <v>186</v>
      </c>
      <c r="D103" s="225"/>
      <c r="E103" s="226">
        <v>2.98</v>
      </c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15"/>
      <c r="Z103" s="215"/>
      <c r="AA103" s="215"/>
      <c r="AB103" s="215"/>
      <c r="AC103" s="215"/>
      <c r="AD103" s="215"/>
      <c r="AE103" s="215"/>
      <c r="AF103" s="215"/>
      <c r="AG103" s="215" t="s">
        <v>177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5">
      <c r="A104" s="222"/>
      <c r="B104" s="223"/>
      <c r="C104" s="256" t="s">
        <v>187</v>
      </c>
      <c r="D104" s="225"/>
      <c r="E104" s="226">
        <v>7.65</v>
      </c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15"/>
      <c r="Z104" s="215"/>
      <c r="AA104" s="215"/>
      <c r="AB104" s="215"/>
      <c r="AC104" s="215"/>
      <c r="AD104" s="215"/>
      <c r="AE104" s="215"/>
      <c r="AF104" s="215"/>
      <c r="AG104" s="215" t="s">
        <v>177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5">
      <c r="A105" s="222"/>
      <c r="B105" s="223"/>
      <c r="C105" s="256" t="s">
        <v>189</v>
      </c>
      <c r="D105" s="225"/>
      <c r="E105" s="226">
        <v>7.69</v>
      </c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15"/>
      <c r="Z105" s="215"/>
      <c r="AA105" s="215"/>
      <c r="AB105" s="215"/>
      <c r="AC105" s="215"/>
      <c r="AD105" s="215"/>
      <c r="AE105" s="215"/>
      <c r="AF105" s="215"/>
      <c r="AG105" s="215" t="s">
        <v>177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5">
      <c r="A106" s="234">
        <v>61</v>
      </c>
      <c r="B106" s="235" t="s">
        <v>724</v>
      </c>
      <c r="C106" s="253" t="s">
        <v>725</v>
      </c>
      <c r="D106" s="236" t="s">
        <v>193</v>
      </c>
      <c r="E106" s="237">
        <v>22.8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15</v>
      </c>
      <c r="M106" s="239">
        <f>G106*(1+L106/100)</f>
        <v>0</v>
      </c>
      <c r="N106" s="239">
        <v>0</v>
      </c>
      <c r="O106" s="239">
        <f>ROUND(E106*N106,2)</f>
        <v>0</v>
      </c>
      <c r="P106" s="239">
        <v>8.0000000000000007E-5</v>
      </c>
      <c r="Q106" s="239">
        <f>ROUND(E106*P106,2)</f>
        <v>0</v>
      </c>
      <c r="R106" s="239"/>
      <c r="S106" s="239" t="s">
        <v>167</v>
      </c>
      <c r="T106" s="240" t="s">
        <v>168</v>
      </c>
      <c r="U106" s="224">
        <v>0.04</v>
      </c>
      <c r="V106" s="224">
        <f>ROUND(E106*U106,2)</f>
        <v>0.91</v>
      </c>
      <c r="W106" s="224"/>
      <c r="X106" s="224" t="s">
        <v>169</v>
      </c>
      <c r="Y106" s="215"/>
      <c r="Z106" s="215"/>
      <c r="AA106" s="215"/>
      <c r="AB106" s="215"/>
      <c r="AC106" s="215"/>
      <c r="AD106" s="215"/>
      <c r="AE106" s="215"/>
      <c r="AF106" s="215"/>
      <c r="AG106" s="215" t="s">
        <v>238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5">
      <c r="A107" s="222"/>
      <c r="B107" s="223"/>
      <c r="C107" s="256" t="s">
        <v>780</v>
      </c>
      <c r="D107" s="225"/>
      <c r="E107" s="226">
        <v>5</v>
      </c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177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5">
      <c r="A108" s="222"/>
      <c r="B108" s="223"/>
      <c r="C108" s="256" t="s">
        <v>781</v>
      </c>
      <c r="D108" s="225"/>
      <c r="E108" s="226">
        <v>7.6</v>
      </c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177</v>
      </c>
      <c r="AH108" s="215">
        <v>0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5">
      <c r="A109" s="222"/>
      <c r="B109" s="223"/>
      <c r="C109" s="256" t="s">
        <v>782</v>
      </c>
      <c r="D109" s="225"/>
      <c r="E109" s="226">
        <v>10.199999999999999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177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5">
      <c r="A110" s="244">
        <v>62</v>
      </c>
      <c r="B110" s="245" t="s">
        <v>732</v>
      </c>
      <c r="C110" s="257" t="s">
        <v>733</v>
      </c>
      <c r="D110" s="246" t="s">
        <v>193</v>
      </c>
      <c r="E110" s="247">
        <v>22.8</v>
      </c>
      <c r="F110" s="248"/>
      <c r="G110" s="249">
        <f>ROUND(E110*F110,2)</f>
        <v>0</v>
      </c>
      <c r="H110" s="248"/>
      <c r="I110" s="249">
        <f>ROUND(E110*H110,2)</f>
        <v>0</v>
      </c>
      <c r="J110" s="248"/>
      <c r="K110" s="249">
        <f>ROUND(E110*J110,2)</f>
        <v>0</v>
      </c>
      <c r="L110" s="249">
        <v>15</v>
      </c>
      <c r="M110" s="249">
        <f>G110*(1+L110/100)</f>
        <v>0</v>
      </c>
      <c r="N110" s="249">
        <v>8.0000000000000007E-5</v>
      </c>
      <c r="O110" s="249">
        <f>ROUND(E110*N110,2)</f>
        <v>0</v>
      </c>
      <c r="P110" s="249">
        <v>0</v>
      </c>
      <c r="Q110" s="249">
        <f>ROUND(E110*P110,2)</f>
        <v>0</v>
      </c>
      <c r="R110" s="249"/>
      <c r="S110" s="249" t="s">
        <v>167</v>
      </c>
      <c r="T110" s="250" t="s">
        <v>168</v>
      </c>
      <c r="U110" s="224">
        <v>0.14000000000000001</v>
      </c>
      <c r="V110" s="224">
        <f>ROUND(E110*U110,2)</f>
        <v>3.19</v>
      </c>
      <c r="W110" s="224"/>
      <c r="X110" s="224" t="s">
        <v>169</v>
      </c>
      <c r="Y110" s="215"/>
      <c r="Z110" s="215"/>
      <c r="AA110" s="215"/>
      <c r="AB110" s="215"/>
      <c r="AC110" s="215"/>
      <c r="AD110" s="215"/>
      <c r="AE110" s="215"/>
      <c r="AF110" s="215"/>
      <c r="AG110" s="215" t="s">
        <v>238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5">
      <c r="A111" s="244">
        <v>63</v>
      </c>
      <c r="B111" s="245" t="s">
        <v>418</v>
      </c>
      <c r="C111" s="257" t="s">
        <v>419</v>
      </c>
      <c r="D111" s="246" t="s">
        <v>0</v>
      </c>
      <c r="E111" s="247">
        <v>30.521799999999999</v>
      </c>
      <c r="F111" s="248"/>
      <c r="G111" s="249">
        <f>ROUND(E111*F111,2)</f>
        <v>0</v>
      </c>
      <c r="H111" s="248"/>
      <c r="I111" s="249">
        <f>ROUND(E111*H111,2)</f>
        <v>0</v>
      </c>
      <c r="J111" s="248"/>
      <c r="K111" s="249">
        <f>ROUND(E111*J111,2)</f>
        <v>0</v>
      </c>
      <c r="L111" s="249">
        <v>15</v>
      </c>
      <c r="M111" s="249">
        <f>G111*(1+L111/100)</f>
        <v>0</v>
      </c>
      <c r="N111" s="249">
        <v>0</v>
      </c>
      <c r="O111" s="249">
        <f>ROUND(E111*N111,2)</f>
        <v>0</v>
      </c>
      <c r="P111" s="249">
        <v>0</v>
      </c>
      <c r="Q111" s="249">
        <f>ROUND(E111*P111,2)</f>
        <v>0</v>
      </c>
      <c r="R111" s="249"/>
      <c r="S111" s="249" t="s">
        <v>167</v>
      </c>
      <c r="T111" s="250" t="s">
        <v>168</v>
      </c>
      <c r="U111" s="224">
        <v>0</v>
      </c>
      <c r="V111" s="224">
        <f>ROUND(E111*U111,2)</f>
        <v>0</v>
      </c>
      <c r="W111" s="224"/>
      <c r="X111" s="224" t="s">
        <v>169</v>
      </c>
      <c r="Y111" s="215"/>
      <c r="Z111" s="215"/>
      <c r="AA111" s="215"/>
      <c r="AB111" s="215"/>
      <c r="AC111" s="215"/>
      <c r="AD111" s="215"/>
      <c r="AE111" s="215"/>
      <c r="AF111" s="215"/>
      <c r="AG111" s="215" t="s">
        <v>238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x14ac:dyDescent="0.25">
      <c r="A112" s="228" t="s">
        <v>162</v>
      </c>
      <c r="B112" s="229" t="s">
        <v>115</v>
      </c>
      <c r="C112" s="252" t="s">
        <v>116</v>
      </c>
      <c r="D112" s="230"/>
      <c r="E112" s="231"/>
      <c r="F112" s="232"/>
      <c r="G112" s="232">
        <f>SUMIF(AG113:AG123,"&lt;&gt;NOR",G113:G123)</f>
        <v>0</v>
      </c>
      <c r="H112" s="232"/>
      <c r="I112" s="232">
        <f>SUM(I113:I123)</f>
        <v>0</v>
      </c>
      <c r="J112" s="232"/>
      <c r="K112" s="232">
        <f>SUM(K113:K123)</f>
        <v>0</v>
      </c>
      <c r="L112" s="232"/>
      <c r="M112" s="232">
        <f>SUM(M113:M123)</f>
        <v>0</v>
      </c>
      <c r="N112" s="232"/>
      <c r="O112" s="232">
        <f>SUM(O113:O123)</f>
        <v>0.05</v>
      </c>
      <c r="P112" s="232"/>
      <c r="Q112" s="232">
        <f>SUM(Q113:Q123)</f>
        <v>0</v>
      </c>
      <c r="R112" s="232"/>
      <c r="S112" s="232"/>
      <c r="T112" s="233"/>
      <c r="U112" s="227"/>
      <c r="V112" s="227">
        <f>SUM(V113:V123)</f>
        <v>6.5</v>
      </c>
      <c r="W112" s="227"/>
      <c r="X112" s="227"/>
      <c r="AG112" t="s">
        <v>163</v>
      </c>
    </row>
    <row r="113" spans="1:60" outlineLevel="1" x14ac:dyDescent="0.25">
      <c r="A113" s="234">
        <v>64</v>
      </c>
      <c r="B113" s="235" t="s">
        <v>420</v>
      </c>
      <c r="C113" s="253" t="s">
        <v>421</v>
      </c>
      <c r="D113" s="236" t="s">
        <v>166</v>
      </c>
      <c r="E113" s="237">
        <v>3.52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15</v>
      </c>
      <c r="M113" s="239">
        <f>G113*(1+L113/100)</f>
        <v>0</v>
      </c>
      <c r="N113" s="239">
        <v>2.1000000000000001E-4</v>
      </c>
      <c r="O113" s="239">
        <f>ROUND(E113*N113,2)</f>
        <v>0</v>
      </c>
      <c r="P113" s="239">
        <v>0</v>
      </c>
      <c r="Q113" s="239">
        <f>ROUND(E113*P113,2)</f>
        <v>0</v>
      </c>
      <c r="R113" s="239"/>
      <c r="S113" s="239" t="s">
        <v>167</v>
      </c>
      <c r="T113" s="240" t="s">
        <v>168</v>
      </c>
      <c r="U113" s="224">
        <v>0.05</v>
      </c>
      <c r="V113" s="224">
        <f>ROUND(E113*U113,2)</f>
        <v>0.18</v>
      </c>
      <c r="W113" s="224"/>
      <c r="X113" s="224" t="s">
        <v>169</v>
      </c>
      <c r="Y113" s="215"/>
      <c r="Z113" s="215"/>
      <c r="AA113" s="215"/>
      <c r="AB113" s="215"/>
      <c r="AC113" s="215"/>
      <c r="AD113" s="215"/>
      <c r="AE113" s="215"/>
      <c r="AF113" s="215"/>
      <c r="AG113" s="215" t="s">
        <v>238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5">
      <c r="A114" s="222"/>
      <c r="B114" s="223"/>
      <c r="C114" s="256" t="s">
        <v>783</v>
      </c>
      <c r="D114" s="225"/>
      <c r="E114" s="226">
        <v>3.52</v>
      </c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15"/>
      <c r="Z114" s="215"/>
      <c r="AA114" s="215"/>
      <c r="AB114" s="215"/>
      <c r="AC114" s="215"/>
      <c r="AD114" s="215"/>
      <c r="AE114" s="215"/>
      <c r="AF114" s="215"/>
      <c r="AG114" s="215" t="s">
        <v>177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5">
      <c r="A115" s="244">
        <v>65</v>
      </c>
      <c r="B115" s="245" t="s">
        <v>422</v>
      </c>
      <c r="C115" s="257" t="s">
        <v>423</v>
      </c>
      <c r="D115" s="246" t="s">
        <v>166</v>
      </c>
      <c r="E115" s="247">
        <v>3.52</v>
      </c>
      <c r="F115" s="248"/>
      <c r="G115" s="249">
        <f>ROUND(E115*F115,2)</f>
        <v>0</v>
      </c>
      <c r="H115" s="248"/>
      <c r="I115" s="249">
        <f>ROUND(E115*H115,2)</f>
        <v>0</v>
      </c>
      <c r="J115" s="248"/>
      <c r="K115" s="249">
        <f>ROUND(E115*J115,2)</f>
        <v>0</v>
      </c>
      <c r="L115" s="249">
        <v>15</v>
      </c>
      <c r="M115" s="249">
        <f>G115*(1+L115/100)</f>
        <v>0</v>
      </c>
      <c r="N115" s="249">
        <v>0</v>
      </c>
      <c r="O115" s="249">
        <f>ROUND(E115*N115,2)</f>
        <v>0</v>
      </c>
      <c r="P115" s="249">
        <v>0</v>
      </c>
      <c r="Q115" s="249">
        <f>ROUND(E115*P115,2)</f>
        <v>0</v>
      </c>
      <c r="R115" s="249"/>
      <c r="S115" s="249" t="s">
        <v>167</v>
      </c>
      <c r="T115" s="250" t="s">
        <v>168</v>
      </c>
      <c r="U115" s="224">
        <v>0.1</v>
      </c>
      <c r="V115" s="224">
        <f>ROUND(E115*U115,2)</f>
        <v>0.35</v>
      </c>
      <c r="W115" s="224"/>
      <c r="X115" s="224" t="s">
        <v>169</v>
      </c>
      <c r="Y115" s="215"/>
      <c r="Z115" s="215"/>
      <c r="AA115" s="215"/>
      <c r="AB115" s="215"/>
      <c r="AC115" s="215"/>
      <c r="AD115" s="215"/>
      <c r="AE115" s="215"/>
      <c r="AF115" s="215"/>
      <c r="AG115" s="215" t="s">
        <v>238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5">
      <c r="A116" s="244">
        <v>66</v>
      </c>
      <c r="B116" s="245" t="s">
        <v>784</v>
      </c>
      <c r="C116" s="257" t="s">
        <v>785</v>
      </c>
      <c r="D116" s="246" t="s">
        <v>220</v>
      </c>
      <c r="E116" s="247">
        <v>6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15</v>
      </c>
      <c r="M116" s="249">
        <f>G116*(1+L116/100)</f>
        <v>0</v>
      </c>
      <c r="N116" s="249">
        <v>5.3099999999999996E-3</v>
      </c>
      <c r="O116" s="249">
        <f>ROUND(E116*N116,2)</f>
        <v>0.03</v>
      </c>
      <c r="P116" s="249">
        <v>0</v>
      </c>
      <c r="Q116" s="249">
        <f>ROUND(E116*P116,2)</f>
        <v>0</v>
      </c>
      <c r="R116" s="249"/>
      <c r="S116" s="249" t="s">
        <v>167</v>
      </c>
      <c r="T116" s="250" t="s">
        <v>168</v>
      </c>
      <c r="U116" s="224">
        <v>0.24</v>
      </c>
      <c r="V116" s="224">
        <f>ROUND(E116*U116,2)</f>
        <v>1.44</v>
      </c>
      <c r="W116" s="224"/>
      <c r="X116" s="224" t="s">
        <v>169</v>
      </c>
      <c r="Y116" s="215"/>
      <c r="Z116" s="215"/>
      <c r="AA116" s="215"/>
      <c r="AB116" s="215"/>
      <c r="AC116" s="215"/>
      <c r="AD116" s="215"/>
      <c r="AE116" s="215"/>
      <c r="AF116" s="215"/>
      <c r="AG116" s="215" t="s">
        <v>170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5">
      <c r="A117" s="244">
        <v>67</v>
      </c>
      <c r="B117" s="245" t="s">
        <v>424</v>
      </c>
      <c r="C117" s="257" t="s">
        <v>425</v>
      </c>
      <c r="D117" s="246" t="s">
        <v>166</v>
      </c>
      <c r="E117" s="247">
        <v>3.52</v>
      </c>
      <c r="F117" s="248"/>
      <c r="G117" s="249">
        <f>ROUND(E117*F117,2)</f>
        <v>0</v>
      </c>
      <c r="H117" s="248"/>
      <c r="I117" s="249">
        <f>ROUND(E117*H117,2)</f>
        <v>0</v>
      </c>
      <c r="J117" s="248"/>
      <c r="K117" s="249">
        <f>ROUND(E117*J117,2)</f>
        <v>0</v>
      </c>
      <c r="L117" s="249">
        <v>15</v>
      </c>
      <c r="M117" s="249">
        <f>G117*(1+L117/100)</f>
        <v>0</v>
      </c>
      <c r="N117" s="249">
        <v>5.3499999999999997E-3</v>
      </c>
      <c r="O117" s="249">
        <f>ROUND(E117*N117,2)</f>
        <v>0.02</v>
      </c>
      <c r="P117" s="249">
        <v>0</v>
      </c>
      <c r="Q117" s="249">
        <f>ROUND(E117*P117,2)</f>
        <v>0</v>
      </c>
      <c r="R117" s="249"/>
      <c r="S117" s="249" t="s">
        <v>167</v>
      </c>
      <c r="T117" s="250" t="s">
        <v>168</v>
      </c>
      <c r="U117" s="224">
        <v>1.288</v>
      </c>
      <c r="V117" s="224">
        <f>ROUND(E117*U117,2)</f>
        <v>4.53</v>
      </c>
      <c r="W117" s="224"/>
      <c r="X117" s="224" t="s">
        <v>169</v>
      </c>
      <c r="Y117" s="215"/>
      <c r="Z117" s="215"/>
      <c r="AA117" s="215"/>
      <c r="AB117" s="215"/>
      <c r="AC117" s="215"/>
      <c r="AD117" s="215"/>
      <c r="AE117" s="215"/>
      <c r="AF117" s="215"/>
      <c r="AG117" s="215" t="s">
        <v>238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5">
      <c r="A118" s="244">
        <v>68</v>
      </c>
      <c r="B118" s="245" t="s">
        <v>426</v>
      </c>
      <c r="C118" s="257" t="s">
        <v>427</v>
      </c>
      <c r="D118" s="246" t="s">
        <v>166</v>
      </c>
      <c r="E118" s="247">
        <v>3.52</v>
      </c>
      <c r="F118" s="248"/>
      <c r="G118" s="249">
        <f>ROUND(E118*F118,2)</f>
        <v>0</v>
      </c>
      <c r="H118" s="248"/>
      <c r="I118" s="249">
        <f>ROUND(E118*H118,2)</f>
        <v>0</v>
      </c>
      <c r="J118" s="248"/>
      <c r="K118" s="249">
        <f>ROUND(E118*J118,2)</f>
        <v>0</v>
      </c>
      <c r="L118" s="249">
        <v>15</v>
      </c>
      <c r="M118" s="249">
        <f>G118*(1+L118/100)</f>
        <v>0</v>
      </c>
      <c r="N118" s="249">
        <v>8.9999999999999998E-4</v>
      </c>
      <c r="O118" s="249">
        <f>ROUND(E118*N118,2)</f>
        <v>0</v>
      </c>
      <c r="P118" s="249">
        <v>0</v>
      </c>
      <c r="Q118" s="249">
        <f>ROUND(E118*P118,2)</f>
        <v>0</v>
      </c>
      <c r="R118" s="249"/>
      <c r="S118" s="249" t="s">
        <v>167</v>
      </c>
      <c r="T118" s="250" t="s">
        <v>168</v>
      </c>
      <c r="U118" s="224">
        <v>0</v>
      </c>
      <c r="V118" s="224">
        <f>ROUND(E118*U118,2)</f>
        <v>0</v>
      </c>
      <c r="W118" s="224"/>
      <c r="X118" s="224" t="s">
        <v>169</v>
      </c>
      <c r="Y118" s="215"/>
      <c r="Z118" s="215"/>
      <c r="AA118" s="215"/>
      <c r="AB118" s="215"/>
      <c r="AC118" s="215"/>
      <c r="AD118" s="215"/>
      <c r="AE118" s="215"/>
      <c r="AF118" s="215"/>
      <c r="AG118" s="215" t="s">
        <v>238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5">
      <c r="A119" s="234">
        <v>69</v>
      </c>
      <c r="B119" s="235" t="s">
        <v>59</v>
      </c>
      <c r="C119" s="253" t="s">
        <v>430</v>
      </c>
      <c r="D119" s="236" t="s">
        <v>166</v>
      </c>
      <c r="E119" s="237">
        <v>3.8719999999999999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15</v>
      </c>
      <c r="M119" s="239">
        <f>G119*(1+L119/100)</f>
        <v>0</v>
      </c>
      <c r="N119" s="239">
        <v>0</v>
      </c>
      <c r="O119" s="239">
        <f>ROUND(E119*N119,2)</f>
        <v>0</v>
      </c>
      <c r="P119" s="239">
        <v>0</v>
      </c>
      <c r="Q119" s="239">
        <f>ROUND(E119*P119,2)</f>
        <v>0</v>
      </c>
      <c r="R119" s="239"/>
      <c r="S119" s="239" t="s">
        <v>167</v>
      </c>
      <c r="T119" s="240" t="s">
        <v>168</v>
      </c>
      <c r="U119" s="224">
        <v>0</v>
      </c>
      <c r="V119" s="224">
        <f>ROUND(E119*U119,2)</f>
        <v>0</v>
      </c>
      <c r="W119" s="224"/>
      <c r="X119" s="224" t="s">
        <v>278</v>
      </c>
      <c r="Y119" s="215"/>
      <c r="Z119" s="215"/>
      <c r="AA119" s="215"/>
      <c r="AB119" s="215"/>
      <c r="AC119" s="215"/>
      <c r="AD119" s="215"/>
      <c r="AE119" s="215"/>
      <c r="AF119" s="215"/>
      <c r="AG119" s="215" t="s">
        <v>404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5">
      <c r="A120" s="222"/>
      <c r="B120" s="223"/>
      <c r="C120" s="254" t="s">
        <v>431</v>
      </c>
      <c r="D120" s="241"/>
      <c r="E120" s="241"/>
      <c r="F120" s="241"/>
      <c r="G120" s="241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172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5">
      <c r="A121" s="222"/>
      <c r="B121" s="223"/>
      <c r="C121" s="255" t="s">
        <v>432</v>
      </c>
      <c r="D121" s="242"/>
      <c r="E121" s="242"/>
      <c r="F121" s="242"/>
      <c r="G121" s="242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15"/>
      <c r="Z121" s="215"/>
      <c r="AA121" s="215"/>
      <c r="AB121" s="215"/>
      <c r="AC121" s="215"/>
      <c r="AD121" s="215"/>
      <c r="AE121" s="215"/>
      <c r="AF121" s="215"/>
      <c r="AG121" s="215" t="s">
        <v>172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5">
      <c r="A122" s="222"/>
      <c r="B122" s="223"/>
      <c r="C122" s="256" t="s">
        <v>786</v>
      </c>
      <c r="D122" s="225"/>
      <c r="E122" s="226">
        <v>3.87</v>
      </c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177</v>
      </c>
      <c r="AH122" s="215">
        <v>0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5">
      <c r="A123" s="244">
        <v>70</v>
      </c>
      <c r="B123" s="245" t="s">
        <v>436</v>
      </c>
      <c r="C123" s="257" t="s">
        <v>437</v>
      </c>
      <c r="D123" s="246" t="s">
        <v>0</v>
      </c>
      <c r="E123" s="247">
        <v>58.655900000000003</v>
      </c>
      <c r="F123" s="248"/>
      <c r="G123" s="249">
        <f>ROUND(E123*F123,2)</f>
        <v>0</v>
      </c>
      <c r="H123" s="248"/>
      <c r="I123" s="249">
        <f>ROUND(E123*H123,2)</f>
        <v>0</v>
      </c>
      <c r="J123" s="248"/>
      <c r="K123" s="249">
        <f>ROUND(E123*J123,2)</f>
        <v>0</v>
      </c>
      <c r="L123" s="249">
        <v>15</v>
      </c>
      <c r="M123" s="249">
        <f>G123*(1+L123/100)</f>
        <v>0</v>
      </c>
      <c r="N123" s="249">
        <v>0</v>
      </c>
      <c r="O123" s="249">
        <f>ROUND(E123*N123,2)</f>
        <v>0</v>
      </c>
      <c r="P123" s="249">
        <v>0</v>
      </c>
      <c r="Q123" s="249">
        <f>ROUND(E123*P123,2)</f>
        <v>0</v>
      </c>
      <c r="R123" s="249"/>
      <c r="S123" s="249" t="s">
        <v>167</v>
      </c>
      <c r="T123" s="250" t="s">
        <v>168</v>
      </c>
      <c r="U123" s="224">
        <v>0</v>
      </c>
      <c r="V123" s="224">
        <f>ROUND(E123*U123,2)</f>
        <v>0</v>
      </c>
      <c r="W123" s="224"/>
      <c r="X123" s="224" t="s">
        <v>169</v>
      </c>
      <c r="Y123" s="215"/>
      <c r="Z123" s="215"/>
      <c r="AA123" s="215"/>
      <c r="AB123" s="215"/>
      <c r="AC123" s="215"/>
      <c r="AD123" s="215"/>
      <c r="AE123" s="215"/>
      <c r="AF123" s="215"/>
      <c r="AG123" s="215" t="s">
        <v>238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x14ac:dyDescent="0.25">
      <c r="A124" s="228" t="s">
        <v>162</v>
      </c>
      <c r="B124" s="229" t="s">
        <v>117</v>
      </c>
      <c r="C124" s="252" t="s">
        <v>118</v>
      </c>
      <c r="D124" s="230"/>
      <c r="E124" s="231"/>
      <c r="F124" s="232"/>
      <c r="G124" s="232">
        <f>SUMIF(AG125:AG130,"&lt;&gt;NOR",G125:G130)</f>
        <v>0</v>
      </c>
      <c r="H124" s="232"/>
      <c r="I124" s="232">
        <f>SUM(I125:I130)</f>
        <v>0</v>
      </c>
      <c r="J124" s="232"/>
      <c r="K124" s="232">
        <f>SUM(K125:K130)</f>
        <v>0</v>
      </c>
      <c r="L124" s="232"/>
      <c r="M124" s="232">
        <f>SUM(M125:M130)</f>
        <v>0</v>
      </c>
      <c r="N124" s="232"/>
      <c r="O124" s="232">
        <f>SUM(O125:O130)</f>
        <v>0</v>
      </c>
      <c r="P124" s="232"/>
      <c r="Q124" s="232">
        <f>SUM(Q125:Q130)</f>
        <v>0</v>
      </c>
      <c r="R124" s="232"/>
      <c r="S124" s="232"/>
      <c r="T124" s="233"/>
      <c r="U124" s="227"/>
      <c r="V124" s="227">
        <f>SUM(V125:V130)</f>
        <v>4.49</v>
      </c>
      <c r="W124" s="227"/>
      <c r="X124" s="227"/>
      <c r="AG124" t="s">
        <v>163</v>
      </c>
    </row>
    <row r="125" spans="1:60" outlineLevel="1" x14ac:dyDescent="0.25">
      <c r="A125" s="234">
        <v>71</v>
      </c>
      <c r="B125" s="235" t="s">
        <v>438</v>
      </c>
      <c r="C125" s="253" t="s">
        <v>439</v>
      </c>
      <c r="D125" s="236" t="s">
        <v>166</v>
      </c>
      <c r="E125" s="237">
        <v>5.76</v>
      </c>
      <c r="F125" s="238"/>
      <c r="G125" s="239">
        <f>ROUND(E125*F125,2)</f>
        <v>0</v>
      </c>
      <c r="H125" s="238"/>
      <c r="I125" s="239">
        <f>ROUND(E125*H125,2)</f>
        <v>0</v>
      </c>
      <c r="J125" s="238"/>
      <c r="K125" s="239">
        <f>ROUND(E125*J125,2)</f>
        <v>0</v>
      </c>
      <c r="L125" s="239">
        <v>15</v>
      </c>
      <c r="M125" s="239">
        <f>G125*(1+L125/100)</f>
        <v>0</v>
      </c>
      <c r="N125" s="239">
        <v>3.6999999999999999E-4</v>
      </c>
      <c r="O125" s="239">
        <f>ROUND(E125*N125,2)</f>
        <v>0</v>
      </c>
      <c r="P125" s="239">
        <v>0</v>
      </c>
      <c r="Q125" s="239">
        <f>ROUND(E125*P125,2)</f>
        <v>0</v>
      </c>
      <c r="R125" s="239"/>
      <c r="S125" s="239" t="s">
        <v>167</v>
      </c>
      <c r="T125" s="240" t="s">
        <v>168</v>
      </c>
      <c r="U125" s="224">
        <v>0.13900000000000001</v>
      </c>
      <c r="V125" s="224">
        <f>ROUND(E125*U125,2)</f>
        <v>0.8</v>
      </c>
      <c r="W125" s="224"/>
      <c r="X125" s="224" t="s">
        <v>169</v>
      </c>
      <c r="Y125" s="215"/>
      <c r="Z125" s="215"/>
      <c r="AA125" s="215"/>
      <c r="AB125" s="215"/>
      <c r="AC125" s="215"/>
      <c r="AD125" s="215"/>
      <c r="AE125" s="215"/>
      <c r="AF125" s="215"/>
      <c r="AG125" s="215" t="s">
        <v>170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5">
      <c r="A126" s="222"/>
      <c r="B126" s="223"/>
      <c r="C126" s="256" t="s">
        <v>787</v>
      </c>
      <c r="D126" s="225"/>
      <c r="E126" s="226">
        <v>5.76</v>
      </c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15"/>
      <c r="Z126" s="215"/>
      <c r="AA126" s="215"/>
      <c r="AB126" s="215"/>
      <c r="AC126" s="215"/>
      <c r="AD126" s="215"/>
      <c r="AE126" s="215"/>
      <c r="AF126" s="215"/>
      <c r="AG126" s="215" t="s">
        <v>177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5">
      <c r="A127" s="234">
        <v>72</v>
      </c>
      <c r="B127" s="235" t="s">
        <v>441</v>
      </c>
      <c r="C127" s="253" t="s">
        <v>442</v>
      </c>
      <c r="D127" s="236" t="s">
        <v>166</v>
      </c>
      <c r="E127" s="237">
        <v>6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15</v>
      </c>
      <c r="M127" s="239">
        <f>G127*(1+L127/100)</f>
        <v>0</v>
      </c>
      <c r="N127" s="239">
        <v>2.4000000000000001E-4</v>
      </c>
      <c r="O127" s="239">
        <f>ROUND(E127*N127,2)</f>
        <v>0</v>
      </c>
      <c r="P127" s="239">
        <v>0</v>
      </c>
      <c r="Q127" s="239">
        <f>ROUND(E127*P127,2)</f>
        <v>0</v>
      </c>
      <c r="R127" s="239"/>
      <c r="S127" s="239" t="s">
        <v>167</v>
      </c>
      <c r="T127" s="240" t="s">
        <v>168</v>
      </c>
      <c r="U127" s="224">
        <v>0.28999999999999998</v>
      </c>
      <c r="V127" s="224">
        <f>ROUND(E127*U127,2)</f>
        <v>1.74</v>
      </c>
      <c r="W127" s="224"/>
      <c r="X127" s="224" t="s">
        <v>169</v>
      </c>
      <c r="Y127" s="215"/>
      <c r="Z127" s="215"/>
      <c r="AA127" s="215"/>
      <c r="AB127" s="215"/>
      <c r="AC127" s="215"/>
      <c r="AD127" s="215"/>
      <c r="AE127" s="215"/>
      <c r="AF127" s="215"/>
      <c r="AG127" s="215" t="s">
        <v>170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5">
      <c r="A128" s="222"/>
      <c r="B128" s="223"/>
      <c r="C128" s="254" t="s">
        <v>443</v>
      </c>
      <c r="D128" s="241"/>
      <c r="E128" s="241"/>
      <c r="F128" s="241"/>
      <c r="G128" s="241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172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5">
      <c r="A129" s="222"/>
      <c r="B129" s="223"/>
      <c r="C129" s="256" t="s">
        <v>444</v>
      </c>
      <c r="D129" s="225"/>
      <c r="E129" s="226">
        <v>6</v>
      </c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15"/>
      <c r="Z129" s="215"/>
      <c r="AA129" s="215"/>
      <c r="AB129" s="215"/>
      <c r="AC129" s="215"/>
      <c r="AD129" s="215"/>
      <c r="AE129" s="215"/>
      <c r="AF129" s="215"/>
      <c r="AG129" s="215" t="s">
        <v>177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5">
      <c r="A130" s="244">
        <v>73</v>
      </c>
      <c r="B130" s="245" t="s">
        <v>750</v>
      </c>
      <c r="C130" s="257" t="s">
        <v>751</v>
      </c>
      <c r="D130" s="246" t="s">
        <v>193</v>
      </c>
      <c r="E130" s="247">
        <v>16.8</v>
      </c>
      <c r="F130" s="248"/>
      <c r="G130" s="249">
        <f>ROUND(E130*F130,2)</f>
        <v>0</v>
      </c>
      <c r="H130" s="248"/>
      <c r="I130" s="249">
        <f>ROUND(E130*H130,2)</f>
        <v>0</v>
      </c>
      <c r="J130" s="248"/>
      <c r="K130" s="249">
        <f>ROUND(E130*J130,2)</f>
        <v>0</v>
      </c>
      <c r="L130" s="249">
        <v>15</v>
      </c>
      <c r="M130" s="249">
        <f>G130*(1+L130/100)</f>
        <v>0</v>
      </c>
      <c r="N130" s="249">
        <v>9.0000000000000006E-5</v>
      </c>
      <c r="O130" s="249">
        <f>ROUND(E130*N130,2)</f>
        <v>0</v>
      </c>
      <c r="P130" s="249">
        <v>0</v>
      </c>
      <c r="Q130" s="249">
        <f>ROUND(E130*P130,2)</f>
        <v>0</v>
      </c>
      <c r="R130" s="249"/>
      <c r="S130" s="249" t="s">
        <v>167</v>
      </c>
      <c r="T130" s="250" t="s">
        <v>168</v>
      </c>
      <c r="U130" s="224">
        <v>0.11600000000000001</v>
      </c>
      <c r="V130" s="224">
        <f>ROUND(E130*U130,2)</f>
        <v>1.95</v>
      </c>
      <c r="W130" s="224"/>
      <c r="X130" s="224" t="s">
        <v>169</v>
      </c>
      <c r="Y130" s="215"/>
      <c r="Z130" s="215"/>
      <c r="AA130" s="215"/>
      <c r="AB130" s="215"/>
      <c r="AC130" s="215"/>
      <c r="AD130" s="215"/>
      <c r="AE130" s="215"/>
      <c r="AF130" s="215"/>
      <c r="AG130" s="215" t="s">
        <v>170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x14ac:dyDescent="0.25">
      <c r="A131" s="228" t="s">
        <v>162</v>
      </c>
      <c r="B131" s="229" t="s">
        <v>119</v>
      </c>
      <c r="C131" s="252" t="s">
        <v>120</v>
      </c>
      <c r="D131" s="230"/>
      <c r="E131" s="231"/>
      <c r="F131" s="232"/>
      <c r="G131" s="232">
        <f>SUMIF(AG132:AG154,"&lt;&gt;NOR",G132:G154)</f>
        <v>0</v>
      </c>
      <c r="H131" s="232"/>
      <c r="I131" s="232">
        <f>SUM(I132:I154)</f>
        <v>0</v>
      </c>
      <c r="J131" s="232"/>
      <c r="K131" s="232">
        <f>SUM(K132:K154)</f>
        <v>0</v>
      </c>
      <c r="L131" s="232"/>
      <c r="M131" s="232">
        <f>SUM(M132:M154)</f>
        <v>0</v>
      </c>
      <c r="N131" s="232"/>
      <c r="O131" s="232">
        <f>SUM(O132:O154)</f>
        <v>0.03</v>
      </c>
      <c r="P131" s="232"/>
      <c r="Q131" s="232">
        <f>SUM(Q132:Q154)</f>
        <v>0</v>
      </c>
      <c r="R131" s="232"/>
      <c r="S131" s="232"/>
      <c r="T131" s="233"/>
      <c r="U131" s="227"/>
      <c r="V131" s="227">
        <f>SUM(V132:V154)</f>
        <v>27.6</v>
      </c>
      <c r="W131" s="227"/>
      <c r="X131" s="227"/>
      <c r="AG131" t="s">
        <v>163</v>
      </c>
    </row>
    <row r="132" spans="1:60" outlineLevel="1" x14ac:dyDescent="0.25">
      <c r="A132" s="234">
        <v>74</v>
      </c>
      <c r="B132" s="235" t="s">
        <v>448</v>
      </c>
      <c r="C132" s="253" t="s">
        <v>449</v>
      </c>
      <c r="D132" s="236" t="s">
        <v>166</v>
      </c>
      <c r="E132" s="237">
        <v>182.02</v>
      </c>
      <c r="F132" s="238"/>
      <c r="G132" s="239">
        <f>ROUND(E132*F132,2)</f>
        <v>0</v>
      </c>
      <c r="H132" s="238"/>
      <c r="I132" s="239">
        <f>ROUND(E132*H132,2)</f>
        <v>0</v>
      </c>
      <c r="J132" s="238"/>
      <c r="K132" s="239">
        <f>ROUND(E132*J132,2)</f>
        <v>0</v>
      </c>
      <c r="L132" s="239">
        <v>15</v>
      </c>
      <c r="M132" s="239">
        <f>G132*(1+L132/100)</f>
        <v>0</v>
      </c>
      <c r="N132" s="239">
        <v>0</v>
      </c>
      <c r="O132" s="239">
        <f>ROUND(E132*N132,2)</f>
        <v>0</v>
      </c>
      <c r="P132" s="239">
        <v>0</v>
      </c>
      <c r="Q132" s="239">
        <f>ROUND(E132*P132,2)</f>
        <v>0</v>
      </c>
      <c r="R132" s="239"/>
      <c r="S132" s="239" t="s">
        <v>167</v>
      </c>
      <c r="T132" s="240" t="s">
        <v>168</v>
      </c>
      <c r="U132" s="224">
        <v>0.04</v>
      </c>
      <c r="V132" s="224">
        <f>ROUND(E132*U132,2)</f>
        <v>7.28</v>
      </c>
      <c r="W132" s="224"/>
      <c r="X132" s="224" t="s">
        <v>169</v>
      </c>
      <c r="Y132" s="215"/>
      <c r="Z132" s="215"/>
      <c r="AA132" s="215"/>
      <c r="AB132" s="215"/>
      <c r="AC132" s="215"/>
      <c r="AD132" s="215"/>
      <c r="AE132" s="215"/>
      <c r="AF132" s="215"/>
      <c r="AG132" s="215" t="s">
        <v>170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5">
      <c r="A133" s="222"/>
      <c r="B133" s="223"/>
      <c r="C133" s="256" t="s">
        <v>450</v>
      </c>
      <c r="D133" s="225"/>
      <c r="E133" s="226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15"/>
      <c r="Z133" s="215"/>
      <c r="AA133" s="215"/>
      <c r="AB133" s="215"/>
      <c r="AC133" s="215"/>
      <c r="AD133" s="215"/>
      <c r="AE133" s="215"/>
      <c r="AF133" s="215"/>
      <c r="AG133" s="215" t="s">
        <v>177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5">
      <c r="A134" s="222"/>
      <c r="B134" s="223"/>
      <c r="C134" s="256" t="s">
        <v>186</v>
      </c>
      <c r="D134" s="225"/>
      <c r="E134" s="226">
        <v>2.98</v>
      </c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15"/>
      <c r="Z134" s="215"/>
      <c r="AA134" s="215"/>
      <c r="AB134" s="215"/>
      <c r="AC134" s="215"/>
      <c r="AD134" s="215"/>
      <c r="AE134" s="215"/>
      <c r="AF134" s="215"/>
      <c r="AG134" s="215" t="s">
        <v>177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5">
      <c r="A135" s="222"/>
      <c r="B135" s="223"/>
      <c r="C135" s="256" t="s">
        <v>187</v>
      </c>
      <c r="D135" s="225"/>
      <c r="E135" s="226">
        <v>7.65</v>
      </c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15"/>
      <c r="Z135" s="215"/>
      <c r="AA135" s="215"/>
      <c r="AB135" s="215"/>
      <c r="AC135" s="215"/>
      <c r="AD135" s="215"/>
      <c r="AE135" s="215"/>
      <c r="AF135" s="215"/>
      <c r="AG135" s="215" t="s">
        <v>177</v>
      </c>
      <c r="AH135" s="215">
        <v>0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5">
      <c r="A136" s="222"/>
      <c r="B136" s="223"/>
      <c r="C136" s="256" t="s">
        <v>188</v>
      </c>
      <c r="D136" s="225"/>
      <c r="E136" s="226">
        <v>21.06</v>
      </c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15"/>
      <c r="Z136" s="215"/>
      <c r="AA136" s="215"/>
      <c r="AB136" s="215"/>
      <c r="AC136" s="215"/>
      <c r="AD136" s="215"/>
      <c r="AE136" s="215"/>
      <c r="AF136" s="215"/>
      <c r="AG136" s="215" t="s">
        <v>177</v>
      </c>
      <c r="AH136" s="215">
        <v>0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 x14ac:dyDescent="0.25">
      <c r="A137" s="222"/>
      <c r="B137" s="223"/>
      <c r="C137" s="256" t="s">
        <v>189</v>
      </c>
      <c r="D137" s="225"/>
      <c r="E137" s="226">
        <v>7.69</v>
      </c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15"/>
      <c r="Z137" s="215"/>
      <c r="AA137" s="215"/>
      <c r="AB137" s="215"/>
      <c r="AC137" s="215"/>
      <c r="AD137" s="215"/>
      <c r="AE137" s="215"/>
      <c r="AF137" s="215"/>
      <c r="AG137" s="215" t="s">
        <v>177</v>
      </c>
      <c r="AH137" s="215">
        <v>0</v>
      </c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 x14ac:dyDescent="0.25">
      <c r="A138" s="222"/>
      <c r="B138" s="223"/>
      <c r="C138" s="256" t="s">
        <v>190</v>
      </c>
      <c r="D138" s="225"/>
      <c r="E138" s="226">
        <v>4.32</v>
      </c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15"/>
      <c r="Z138" s="215"/>
      <c r="AA138" s="215"/>
      <c r="AB138" s="215"/>
      <c r="AC138" s="215"/>
      <c r="AD138" s="215"/>
      <c r="AE138" s="215"/>
      <c r="AF138" s="215"/>
      <c r="AG138" s="215" t="s">
        <v>177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5">
      <c r="A139" s="222"/>
      <c r="B139" s="223"/>
      <c r="C139" s="256" t="s">
        <v>451</v>
      </c>
      <c r="D139" s="225"/>
      <c r="E139" s="226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15"/>
      <c r="Z139" s="215"/>
      <c r="AA139" s="215"/>
      <c r="AB139" s="215"/>
      <c r="AC139" s="215"/>
      <c r="AD139" s="215"/>
      <c r="AE139" s="215"/>
      <c r="AF139" s="215"/>
      <c r="AG139" s="215" t="s">
        <v>177</v>
      </c>
      <c r="AH139" s="215">
        <v>0</v>
      </c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5">
      <c r="A140" s="222"/>
      <c r="B140" s="223"/>
      <c r="C140" s="256" t="s">
        <v>452</v>
      </c>
      <c r="D140" s="225"/>
      <c r="E140" s="226">
        <v>18.48</v>
      </c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15"/>
      <c r="Z140" s="215"/>
      <c r="AA140" s="215"/>
      <c r="AB140" s="215"/>
      <c r="AC140" s="215"/>
      <c r="AD140" s="215"/>
      <c r="AE140" s="215"/>
      <c r="AF140" s="215"/>
      <c r="AG140" s="215" t="s">
        <v>177</v>
      </c>
      <c r="AH140" s="215">
        <v>0</v>
      </c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5">
      <c r="A141" s="222"/>
      <c r="B141" s="223"/>
      <c r="C141" s="256" t="s">
        <v>453</v>
      </c>
      <c r="D141" s="225"/>
      <c r="E141" s="226">
        <v>30.24</v>
      </c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15"/>
      <c r="Z141" s="215"/>
      <c r="AA141" s="215"/>
      <c r="AB141" s="215"/>
      <c r="AC141" s="215"/>
      <c r="AD141" s="215"/>
      <c r="AE141" s="215"/>
      <c r="AF141" s="215"/>
      <c r="AG141" s="215" t="s">
        <v>177</v>
      </c>
      <c r="AH141" s="215">
        <v>0</v>
      </c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5">
      <c r="A142" s="222"/>
      <c r="B142" s="223"/>
      <c r="C142" s="256" t="s">
        <v>454</v>
      </c>
      <c r="D142" s="225"/>
      <c r="E142" s="226">
        <v>52.08</v>
      </c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15"/>
      <c r="Z142" s="215"/>
      <c r="AA142" s="215"/>
      <c r="AB142" s="215"/>
      <c r="AC142" s="215"/>
      <c r="AD142" s="215"/>
      <c r="AE142" s="215"/>
      <c r="AF142" s="215"/>
      <c r="AG142" s="215" t="s">
        <v>177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 x14ac:dyDescent="0.25">
      <c r="A143" s="222"/>
      <c r="B143" s="223"/>
      <c r="C143" s="256" t="s">
        <v>455</v>
      </c>
      <c r="D143" s="225"/>
      <c r="E143" s="226">
        <v>30.8</v>
      </c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15"/>
      <c r="Z143" s="215"/>
      <c r="AA143" s="215"/>
      <c r="AB143" s="215"/>
      <c r="AC143" s="215"/>
      <c r="AD143" s="215"/>
      <c r="AE143" s="215"/>
      <c r="AF143" s="215"/>
      <c r="AG143" s="215" t="s">
        <v>177</v>
      </c>
      <c r="AH143" s="215">
        <v>0</v>
      </c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5">
      <c r="A144" s="222"/>
      <c r="B144" s="223"/>
      <c r="C144" s="256" t="s">
        <v>204</v>
      </c>
      <c r="D144" s="225"/>
      <c r="E144" s="226">
        <v>6.72</v>
      </c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15"/>
      <c r="Z144" s="215"/>
      <c r="AA144" s="215"/>
      <c r="AB144" s="215"/>
      <c r="AC144" s="215"/>
      <c r="AD144" s="215"/>
      <c r="AE144" s="215"/>
      <c r="AF144" s="215"/>
      <c r="AG144" s="215" t="s">
        <v>177</v>
      </c>
      <c r="AH144" s="215">
        <v>0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5">
      <c r="A145" s="244">
        <v>75</v>
      </c>
      <c r="B145" s="245" t="s">
        <v>456</v>
      </c>
      <c r="C145" s="257" t="s">
        <v>457</v>
      </c>
      <c r="D145" s="246" t="s">
        <v>166</v>
      </c>
      <c r="E145" s="247">
        <v>56</v>
      </c>
      <c r="F145" s="248"/>
      <c r="G145" s="249">
        <f>ROUND(E145*F145,2)</f>
        <v>0</v>
      </c>
      <c r="H145" s="248"/>
      <c r="I145" s="249">
        <f>ROUND(E145*H145,2)</f>
        <v>0</v>
      </c>
      <c r="J145" s="248"/>
      <c r="K145" s="249">
        <f>ROUND(E145*J145,2)</f>
        <v>0</v>
      </c>
      <c r="L145" s="249">
        <v>15</v>
      </c>
      <c r="M145" s="249">
        <f>G145*(1+L145/100)</f>
        <v>0</v>
      </c>
      <c r="N145" s="249">
        <v>6.9999999999999994E-5</v>
      </c>
      <c r="O145" s="249">
        <f>ROUND(E145*N145,2)</f>
        <v>0</v>
      </c>
      <c r="P145" s="249">
        <v>0</v>
      </c>
      <c r="Q145" s="249">
        <f>ROUND(E145*P145,2)</f>
        <v>0</v>
      </c>
      <c r="R145" s="249"/>
      <c r="S145" s="249" t="s">
        <v>167</v>
      </c>
      <c r="T145" s="250" t="s">
        <v>168</v>
      </c>
      <c r="U145" s="224">
        <v>0.03</v>
      </c>
      <c r="V145" s="224">
        <f>ROUND(E145*U145,2)</f>
        <v>1.68</v>
      </c>
      <c r="W145" s="224"/>
      <c r="X145" s="224" t="s">
        <v>169</v>
      </c>
      <c r="Y145" s="215"/>
      <c r="Z145" s="215"/>
      <c r="AA145" s="215"/>
      <c r="AB145" s="215"/>
      <c r="AC145" s="215"/>
      <c r="AD145" s="215"/>
      <c r="AE145" s="215"/>
      <c r="AF145" s="215"/>
      <c r="AG145" s="215" t="s">
        <v>238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5">
      <c r="A146" s="234">
        <v>76</v>
      </c>
      <c r="B146" s="235" t="s">
        <v>458</v>
      </c>
      <c r="C146" s="253" t="s">
        <v>459</v>
      </c>
      <c r="D146" s="236" t="s">
        <v>166</v>
      </c>
      <c r="E146" s="237">
        <v>182.02</v>
      </c>
      <c r="F146" s="238"/>
      <c r="G146" s="239">
        <f>ROUND(E146*F146,2)</f>
        <v>0</v>
      </c>
      <c r="H146" s="238"/>
      <c r="I146" s="239">
        <f>ROUND(E146*H146,2)</f>
        <v>0</v>
      </c>
      <c r="J146" s="238"/>
      <c r="K146" s="239">
        <f>ROUND(E146*J146,2)</f>
        <v>0</v>
      </c>
      <c r="L146" s="239">
        <v>15</v>
      </c>
      <c r="M146" s="239">
        <f>G146*(1+L146/100)</f>
        <v>0</v>
      </c>
      <c r="N146" s="239">
        <v>1.3999999999999999E-4</v>
      </c>
      <c r="O146" s="239">
        <f>ROUND(E146*N146,2)</f>
        <v>0.03</v>
      </c>
      <c r="P146" s="239">
        <v>0</v>
      </c>
      <c r="Q146" s="239">
        <f>ROUND(E146*P146,2)</f>
        <v>0</v>
      </c>
      <c r="R146" s="239"/>
      <c r="S146" s="239" t="s">
        <v>167</v>
      </c>
      <c r="T146" s="240" t="s">
        <v>168</v>
      </c>
      <c r="U146" s="224">
        <v>0.1</v>
      </c>
      <c r="V146" s="224">
        <f>ROUND(E146*U146,2)</f>
        <v>18.2</v>
      </c>
      <c r="W146" s="224"/>
      <c r="X146" s="224" t="s">
        <v>169</v>
      </c>
      <c r="Y146" s="215"/>
      <c r="Z146" s="215"/>
      <c r="AA146" s="215"/>
      <c r="AB146" s="215"/>
      <c r="AC146" s="215"/>
      <c r="AD146" s="215"/>
      <c r="AE146" s="215"/>
      <c r="AF146" s="215"/>
      <c r="AG146" s="215" t="s">
        <v>238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5">
      <c r="A147" s="222"/>
      <c r="B147" s="223"/>
      <c r="C147" s="254" t="s">
        <v>460</v>
      </c>
      <c r="D147" s="241"/>
      <c r="E147" s="241"/>
      <c r="F147" s="241"/>
      <c r="G147" s="241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15"/>
      <c r="Z147" s="215"/>
      <c r="AA147" s="215"/>
      <c r="AB147" s="215"/>
      <c r="AC147" s="215"/>
      <c r="AD147" s="215"/>
      <c r="AE147" s="215"/>
      <c r="AF147" s="215"/>
      <c r="AG147" s="215" t="s">
        <v>172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5">
      <c r="A148" s="222"/>
      <c r="B148" s="223"/>
      <c r="C148" s="255" t="s">
        <v>461</v>
      </c>
      <c r="D148" s="242"/>
      <c r="E148" s="242"/>
      <c r="F148" s="242"/>
      <c r="G148" s="242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15"/>
      <c r="Z148" s="215"/>
      <c r="AA148" s="215"/>
      <c r="AB148" s="215"/>
      <c r="AC148" s="215"/>
      <c r="AD148" s="215"/>
      <c r="AE148" s="215"/>
      <c r="AF148" s="215"/>
      <c r="AG148" s="215" t="s">
        <v>172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5">
      <c r="A149" s="234">
        <v>77</v>
      </c>
      <c r="B149" s="235" t="s">
        <v>462</v>
      </c>
      <c r="C149" s="253" t="s">
        <v>463</v>
      </c>
      <c r="D149" s="236" t="s">
        <v>166</v>
      </c>
      <c r="E149" s="237">
        <v>43.7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15</v>
      </c>
      <c r="M149" s="239">
        <f>G149*(1+L149/100)</f>
        <v>0</v>
      </c>
      <c r="N149" s="239">
        <v>0</v>
      </c>
      <c r="O149" s="239">
        <f>ROUND(E149*N149,2)</f>
        <v>0</v>
      </c>
      <c r="P149" s="239">
        <v>0</v>
      </c>
      <c r="Q149" s="239">
        <f>ROUND(E149*P149,2)</f>
        <v>0</v>
      </c>
      <c r="R149" s="239"/>
      <c r="S149" s="239" t="s">
        <v>167</v>
      </c>
      <c r="T149" s="240" t="s">
        <v>168</v>
      </c>
      <c r="U149" s="224">
        <v>0.01</v>
      </c>
      <c r="V149" s="224">
        <f>ROUND(E149*U149,2)</f>
        <v>0.44</v>
      </c>
      <c r="W149" s="224"/>
      <c r="X149" s="224" t="s">
        <v>169</v>
      </c>
      <c r="Y149" s="215"/>
      <c r="Z149" s="215"/>
      <c r="AA149" s="215"/>
      <c r="AB149" s="215"/>
      <c r="AC149" s="215"/>
      <c r="AD149" s="215"/>
      <c r="AE149" s="215"/>
      <c r="AF149" s="215"/>
      <c r="AG149" s="215" t="s">
        <v>170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5">
      <c r="A150" s="222"/>
      <c r="B150" s="223"/>
      <c r="C150" s="256" t="s">
        <v>186</v>
      </c>
      <c r="D150" s="225"/>
      <c r="E150" s="226">
        <v>2.98</v>
      </c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15"/>
      <c r="Z150" s="215"/>
      <c r="AA150" s="215"/>
      <c r="AB150" s="215"/>
      <c r="AC150" s="215"/>
      <c r="AD150" s="215"/>
      <c r="AE150" s="215"/>
      <c r="AF150" s="215"/>
      <c r="AG150" s="215" t="s">
        <v>177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 x14ac:dyDescent="0.25">
      <c r="A151" s="222"/>
      <c r="B151" s="223"/>
      <c r="C151" s="256" t="s">
        <v>187</v>
      </c>
      <c r="D151" s="225"/>
      <c r="E151" s="226">
        <v>7.65</v>
      </c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15"/>
      <c r="Z151" s="215"/>
      <c r="AA151" s="215"/>
      <c r="AB151" s="215"/>
      <c r="AC151" s="215"/>
      <c r="AD151" s="215"/>
      <c r="AE151" s="215"/>
      <c r="AF151" s="215"/>
      <c r="AG151" s="215" t="s">
        <v>177</v>
      </c>
      <c r="AH151" s="215">
        <v>0</v>
      </c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 x14ac:dyDescent="0.25">
      <c r="A152" s="222"/>
      <c r="B152" s="223"/>
      <c r="C152" s="256" t="s">
        <v>188</v>
      </c>
      <c r="D152" s="225"/>
      <c r="E152" s="226">
        <v>21.06</v>
      </c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15"/>
      <c r="Z152" s="215"/>
      <c r="AA152" s="215"/>
      <c r="AB152" s="215"/>
      <c r="AC152" s="215"/>
      <c r="AD152" s="215"/>
      <c r="AE152" s="215"/>
      <c r="AF152" s="215"/>
      <c r="AG152" s="215" t="s">
        <v>177</v>
      </c>
      <c r="AH152" s="215">
        <v>0</v>
      </c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5">
      <c r="A153" s="222"/>
      <c r="B153" s="223"/>
      <c r="C153" s="256" t="s">
        <v>189</v>
      </c>
      <c r="D153" s="225"/>
      <c r="E153" s="226">
        <v>7.69</v>
      </c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15"/>
      <c r="Z153" s="215"/>
      <c r="AA153" s="215"/>
      <c r="AB153" s="215"/>
      <c r="AC153" s="215"/>
      <c r="AD153" s="215"/>
      <c r="AE153" s="215"/>
      <c r="AF153" s="215"/>
      <c r="AG153" s="215" t="s">
        <v>177</v>
      </c>
      <c r="AH153" s="215">
        <v>0</v>
      </c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 x14ac:dyDescent="0.25">
      <c r="A154" s="222"/>
      <c r="B154" s="223"/>
      <c r="C154" s="256" t="s">
        <v>190</v>
      </c>
      <c r="D154" s="225"/>
      <c r="E154" s="226">
        <v>4.32</v>
      </c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15"/>
      <c r="Z154" s="215"/>
      <c r="AA154" s="215"/>
      <c r="AB154" s="215"/>
      <c r="AC154" s="215"/>
      <c r="AD154" s="215"/>
      <c r="AE154" s="215"/>
      <c r="AF154" s="215"/>
      <c r="AG154" s="215" t="s">
        <v>177</v>
      </c>
      <c r="AH154" s="215">
        <v>0</v>
      </c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x14ac:dyDescent="0.25">
      <c r="A155" s="228" t="s">
        <v>162</v>
      </c>
      <c r="B155" s="229" t="s">
        <v>127</v>
      </c>
      <c r="C155" s="252" t="s">
        <v>128</v>
      </c>
      <c r="D155" s="230"/>
      <c r="E155" s="231"/>
      <c r="F155" s="232"/>
      <c r="G155" s="232">
        <f>SUMIF(AG156:AG193,"&lt;&gt;NOR",G156:G193)</f>
        <v>0</v>
      </c>
      <c r="H155" s="232"/>
      <c r="I155" s="232">
        <f>SUM(I156:I193)</f>
        <v>0</v>
      </c>
      <c r="J155" s="232"/>
      <c r="K155" s="232">
        <f>SUM(K156:K193)</f>
        <v>0</v>
      </c>
      <c r="L155" s="232"/>
      <c r="M155" s="232">
        <f>SUM(M156:M193)</f>
        <v>0</v>
      </c>
      <c r="N155" s="232"/>
      <c r="O155" s="232">
        <f>SUM(O156:O193)</f>
        <v>30.08</v>
      </c>
      <c r="P155" s="232"/>
      <c r="Q155" s="232">
        <f>SUM(Q156:Q193)</f>
        <v>0</v>
      </c>
      <c r="R155" s="232"/>
      <c r="S155" s="232"/>
      <c r="T155" s="233"/>
      <c r="U155" s="227"/>
      <c r="V155" s="227">
        <f>SUM(V156:V193)</f>
        <v>33.32</v>
      </c>
      <c r="W155" s="227"/>
      <c r="X155" s="227"/>
      <c r="AG155" t="s">
        <v>163</v>
      </c>
    </row>
    <row r="156" spans="1:60" outlineLevel="1" x14ac:dyDescent="0.25">
      <c r="A156" s="244">
        <v>78</v>
      </c>
      <c r="B156" s="245" t="s">
        <v>464</v>
      </c>
      <c r="C156" s="257" t="s">
        <v>465</v>
      </c>
      <c r="D156" s="246" t="s">
        <v>220</v>
      </c>
      <c r="E156" s="247">
        <v>5</v>
      </c>
      <c r="F156" s="248"/>
      <c r="G156" s="249">
        <f>ROUND(E156*F156,2)</f>
        <v>0</v>
      </c>
      <c r="H156" s="248"/>
      <c r="I156" s="249">
        <f>ROUND(E156*H156,2)</f>
        <v>0</v>
      </c>
      <c r="J156" s="248"/>
      <c r="K156" s="249">
        <f>ROUND(E156*J156,2)</f>
        <v>0</v>
      </c>
      <c r="L156" s="249">
        <v>15</v>
      </c>
      <c r="M156" s="249">
        <f>G156*(1+L156/100)</f>
        <v>0</v>
      </c>
      <c r="N156" s="249">
        <v>0</v>
      </c>
      <c r="O156" s="249">
        <f>ROUND(E156*N156,2)</f>
        <v>0</v>
      </c>
      <c r="P156" s="249">
        <v>0</v>
      </c>
      <c r="Q156" s="249">
        <f>ROUND(E156*P156,2)</f>
        <v>0</v>
      </c>
      <c r="R156" s="249"/>
      <c r="S156" s="249" t="s">
        <v>167</v>
      </c>
      <c r="T156" s="250" t="s">
        <v>168</v>
      </c>
      <c r="U156" s="224">
        <v>5.0500000000000003E-2</v>
      </c>
      <c r="V156" s="224">
        <f>ROUND(E156*U156,2)</f>
        <v>0.25</v>
      </c>
      <c r="W156" s="224"/>
      <c r="X156" s="224" t="s">
        <v>169</v>
      </c>
      <c r="Y156" s="215"/>
      <c r="Z156" s="215"/>
      <c r="AA156" s="215"/>
      <c r="AB156" s="215"/>
      <c r="AC156" s="215"/>
      <c r="AD156" s="215"/>
      <c r="AE156" s="215"/>
      <c r="AF156" s="215"/>
      <c r="AG156" s="215" t="s">
        <v>466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 x14ac:dyDescent="0.25">
      <c r="A157" s="244">
        <v>79</v>
      </c>
      <c r="B157" s="245" t="s">
        <v>467</v>
      </c>
      <c r="C157" s="257" t="s">
        <v>468</v>
      </c>
      <c r="D157" s="246" t="s">
        <v>220</v>
      </c>
      <c r="E157" s="247">
        <v>1</v>
      </c>
      <c r="F157" s="248"/>
      <c r="G157" s="249">
        <f>ROUND(E157*F157,2)</f>
        <v>0</v>
      </c>
      <c r="H157" s="248"/>
      <c r="I157" s="249">
        <f>ROUND(E157*H157,2)</f>
        <v>0</v>
      </c>
      <c r="J157" s="248"/>
      <c r="K157" s="249">
        <f>ROUND(E157*J157,2)</f>
        <v>0</v>
      </c>
      <c r="L157" s="249">
        <v>15</v>
      </c>
      <c r="M157" s="249">
        <f>G157*(1+L157/100)</f>
        <v>0</v>
      </c>
      <c r="N157" s="249">
        <v>0</v>
      </c>
      <c r="O157" s="249">
        <f>ROUND(E157*N157,2)</f>
        <v>0</v>
      </c>
      <c r="P157" s="249">
        <v>0</v>
      </c>
      <c r="Q157" s="249">
        <f>ROUND(E157*P157,2)</f>
        <v>0</v>
      </c>
      <c r="R157" s="249"/>
      <c r="S157" s="249" t="s">
        <v>167</v>
      </c>
      <c r="T157" s="250" t="s">
        <v>168</v>
      </c>
      <c r="U157" s="224">
        <v>0.06</v>
      </c>
      <c r="V157" s="224">
        <f>ROUND(E157*U157,2)</f>
        <v>0.06</v>
      </c>
      <c r="W157" s="224"/>
      <c r="X157" s="224" t="s">
        <v>169</v>
      </c>
      <c r="Y157" s="215"/>
      <c r="Z157" s="215"/>
      <c r="AA157" s="215"/>
      <c r="AB157" s="215"/>
      <c r="AC157" s="215"/>
      <c r="AD157" s="215"/>
      <c r="AE157" s="215"/>
      <c r="AF157" s="215"/>
      <c r="AG157" s="215" t="s">
        <v>466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 x14ac:dyDescent="0.25">
      <c r="A158" s="244">
        <v>80</v>
      </c>
      <c r="B158" s="245" t="s">
        <v>469</v>
      </c>
      <c r="C158" s="257" t="s">
        <v>470</v>
      </c>
      <c r="D158" s="246" t="s">
        <v>220</v>
      </c>
      <c r="E158" s="247">
        <v>9</v>
      </c>
      <c r="F158" s="248"/>
      <c r="G158" s="249">
        <f>ROUND(E158*F158,2)</f>
        <v>0</v>
      </c>
      <c r="H158" s="248"/>
      <c r="I158" s="249">
        <f>ROUND(E158*H158,2)</f>
        <v>0</v>
      </c>
      <c r="J158" s="248"/>
      <c r="K158" s="249">
        <f>ROUND(E158*J158,2)</f>
        <v>0</v>
      </c>
      <c r="L158" s="249">
        <v>15</v>
      </c>
      <c r="M158" s="249">
        <f>G158*(1+L158/100)</f>
        <v>0</v>
      </c>
      <c r="N158" s="249">
        <v>0</v>
      </c>
      <c r="O158" s="249">
        <f>ROUND(E158*N158,2)</f>
        <v>0</v>
      </c>
      <c r="P158" s="249">
        <v>0</v>
      </c>
      <c r="Q158" s="249">
        <f>ROUND(E158*P158,2)</f>
        <v>0</v>
      </c>
      <c r="R158" s="249"/>
      <c r="S158" s="249" t="s">
        <v>167</v>
      </c>
      <c r="T158" s="250" t="s">
        <v>168</v>
      </c>
      <c r="U158" s="224">
        <v>0.30567</v>
      </c>
      <c r="V158" s="224">
        <f>ROUND(E158*U158,2)</f>
        <v>2.75</v>
      </c>
      <c r="W158" s="224"/>
      <c r="X158" s="224" t="s">
        <v>169</v>
      </c>
      <c r="Y158" s="215"/>
      <c r="Z158" s="215"/>
      <c r="AA158" s="215"/>
      <c r="AB158" s="215"/>
      <c r="AC158" s="215"/>
      <c r="AD158" s="215"/>
      <c r="AE158" s="215"/>
      <c r="AF158" s="215"/>
      <c r="AG158" s="215" t="s">
        <v>466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ht="20.399999999999999" outlineLevel="1" x14ac:dyDescent="0.25">
      <c r="A159" s="244">
        <v>81</v>
      </c>
      <c r="B159" s="245" t="s">
        <v>471</v>
      </c>
      <c r="C159" s="257" t="s">
        <v>472</v>
      </c>
      <c r="D159" s="246" t="s">
        <v>220</v>
      </c>
      <c r="E159" s="247">
        <v>11</v>
      </c>
      <c r="F159" s="248"/>
      <c r="G159" s="249">
        <f>ROUND(E159*F159,2)</f>
        <v>0</v>
      </c>
      <c r="H159" s="248"/>
      <c r="I159" s="249">
        <f>ROUND(E159*H159,2)</f>
        <v>0</v>
      </c>
      <c r="J159" s="248"/>
      <c r="K159" s="249">
        <f>ROUND(E159*J159,2)</f>
        <v>0</v>
      </c>
      <c r="L159" s="249">
        <v>15</v>
      </c>
      <c r="M159" s="249">
        <f>G159*(1+L159/100)</f>
        <v>0</v>
      </c>
      <c r="N159" s="249">
        <v>1E-4</v>
      </c>
      <c r="O159" s="249">
        <f>ROUND(E159*N159,2)</f>
        <v>0</v>
      </c>
      <c r="P159" s="249">
        <v>0</v>
      </c>
      <c r="Q159" s="249">
        <f>ROUND(E159*P159,2)</f>
        <v>0</v>
      </c>
      <c r="R159" s="249"/>
      <c r="S159" s="249" t="s">
        <v>167</v>
      </c>
      <c r="T159" s="250" t="s">
        <v>168</v>
      </c>
      <c r="U159" s="224">
        <v>0.249</v>
      </c>
      <c r="V159" s="224">
        <f>ROUND(E159*U159,2)</f>
        <v>2.74</v>
      </c>
      <c r="W159" s="224"/>
      <c r="X159" s="224" t="s">
        <v>169</v>
      </c>
      <c r="Y159" s="215"/>
      <c r="Z159" s="215"/>
      <c r="AA159" s="215"/>
      <c r="AB159" s="215"/>
      <c r="AC159" s="215"/>
      <c r="AD159" s="215"/>
      <c r="AE159" s="215"/>
      <c r="AF159" s="215"/>
      <c r="AG159" s="215" t="s">
        <v>466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 x14ac:dyDescent="0.25">
      <c r="A160" s="244">
        <v>82</v>
      </c>
      <c r="B160" s="245" t="s">
        <v>473</v>
      </c>
      <c r="C160" s="257" t="s">
        <v>474</v>
      </c>
      <c r="D160" s="246" t="s">
        <v>220</v>
      </c>
      <c r="E160" s="247">
        <v>10</v>
      </c>
      <c r="F160" s="248"/>
      <c r="G160" s="249">
        <f>ROUND(E160*F160,2)</f>
        <v>0</v>
      </c>
      <c r="H160" s="248"/>
      <c r="I160" s="249">
        <f>ROUND(E160*H160,2)</f>
        <v>0</v>
      </c>
      <c r="J160" s="248"/>
      <c r="K160" s="249">
        <f>ROUND(E160*J160,2)</f>
        <v>0</v>
      </c>
      <c r="L160" s="249">
        <v>15</v>
      </c>
      <c r="M160" s="249">
        <f>G160*(1+L160/100)</f>
        <v>0</v>
      </c>
      <c r="N160" s="249">
        <v>0</v>
      </c>
      <c r="O160" s="249">
        <f>ROUND(E160*N160,2)</f>
        <v>0</v>
      </c>
      <c r="P160" s="249">
        <v>0</v>
      </c>
      <c r="Q160" s="249">
        <f>ROUND(E160*P160,2)</f>
        <v>0</v>
      </c>
      <c r="R160" s="249"/>
      <c r="S160" s="249" t="s">
        <v>167</v>
      </c>
      <c r="T160" s="250" t="s">
        <v>168</v>
      </c>
      <c r="U160" s="224">
        <v>0.34</v>
      </c>
      <c r="V160" s="224">
        <f>ROUND(E160*U160,2)</f>
        <v>3.4</v>
      </c>
      <c r="W160" s="224"/>
      <c r="X160" s="224" t="s">
        <v>169</v>
      </c>
      <c r="Y160" s="215"/>
      <c r="Z160" s="215"/>
      <c r="AA160" s="215"/>
      <c r="AB160" s="215"/>
      <c r="AC160" s="215"/>
      <c r="AD160" s="215"/>
      <c r="AE160" s="215"/>
      <c r="AF160" s="215"/>
      <c r="AG160" s="215" t="s">
        <v>466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 x14ac:dyDescent="0.25">
      <c r="A161" s="244">
        <v>83</v>
      </c>
      <c r="B161" s="245" t="s">
        <v>475</v>
      </c>
      <c r="C161" s="257" t="s">
        <v>476</v>
      </c>
      <c r="D161" s="246" t="s">
        <v>220</v>
      </c>
      <c r="E161" s="247">
        <v>1</v>
      </c>
      <c r="F161" s="248"/>
      <c r="G161" s="249">
        <f>ROUND(E161*F161,2)</f>
        <v>0</v>
      </c>
      <c r="H161" s="248"/>
      <c r="I161" s="249">
        <f>ROUND(E161*H161,2)</f>
        <v>0</v>
      </c>
      <c r="J161" s="248"/>
      <c r="K161" s="249">
        <f>ROUND(E161*J161,2)</f>
        <v>0</v>
      </c>
      <c r="L161" s="249">
        <v>15</v>
      </c>
      <c r="M161" s="249">
        <f>G161*(1+L161/100)</f>
        <v>0</v>
      </c>
      <c r="N161" s="249">
        <v>0</v>
      </c>
      <c r="O161" s="249">
        <f>ROUND(E161*N161,2)</f>
        <v>0</v>
      </c>
      <c r="P161" s="249">
        <v>0</v>
      </c>
      <c r="Q161" s="249">
        <f>ROUND(E161*P161,2)</f>
        <v>0</v>
      </c>
      <c r="R161" s="249"/>
      <c r="S161" s="249" t="s">
        <v>167</v>
      </c>
      <c r="T161" s="250" t="s">
        <v>168</v>
      </c>
      <c r="U161" s="224">
        <v>0.45350000000000001</v>
      </c>
      <c r="V161" s="224">
        <f>ROUND(E161*U161,2)</f>
        <v>0.45</v>
      </c>
      <c r="W161" s="224"/>
      <c r="X161" s="224" t="s">
        <v>169</v>
      </c>
      <c r="Y161" s="215"/>
      <c r="Z161" s="215"/>
      <c r="AA161" s="215"/>
      <c r="AB161" s="215"/>
      <c r="AC161" s="215"/>
      <c r="AD161" s="215"/>
      <c r="AE161" s="215"/>
      <c r="AF161" s="215"/>
      <c r="AG161" s="215" t="s">
        <v>466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 x14ac:dyDescent="0.25">
      <c r="A162" s="244">
        <v>84</v>
      </c>
      <c r="B162" s="245" t="s">
        <v>477</v>
      </c>
      <c r="C162" s="257" t="s">
        <v>478</v>
      </c>
      <c r="D162" s="246" t="s">
        <v>220</v>
      </c>
      <c r="E162" s="247">
        <v>1</v>
      </c>
      <c r="F162" s="248"/>
      <c r="G162" s="249">
        <f>ROUND(E162*F162,2)</f>
        <v>0</v>
      </c>
      <c r="H162" s="248"/>
      <c r="I162" s="249">
        <f>ROUND(E162*H162,2)</f>
        <v>0</v>
      </c>
      <c r="J162" s="248"/>
      <c r="K162" s="249">
        <f>ROUND(E162*J162,2)</f>
        <v>0</v>
      </c>
      <c r="L162" s="249">
        <v>15</v>
      </c>
      <c r="M162" s="249">
        <f>G162*(1+L162/100)</f>
        <v>0</v>
      </c>
      <c r="N162" s="249">
        <v>0</v>
      </c>
      <c r="O162" s="249">
        <f>ROUND(E162*N162,2)</f>
        <v>0</v>
      </c>
      <c r="P162" s="249">
        <v>0</v>
      </c>
      <c r="Q162" s="249">
        <f>ROUND(E162*P162,2)</f>
        <v>0</v>
      </c>
      <c r="R162" s="249"/>
      <c r="S162" s="249" t="s">
        <v>167</v>
      </c>
      <c r="T162" s="250" t="s">
        <v>168</v>
      </c>
      <c r="U162" s="224">
        <v>0.36199999999999999</v>
      </c>
      <c r="V162" s="224">
        <f>ROUND(E162*U162,2)</f>
        <v>0.36</v>
      </c>
      <c r="W162" s="224"/>
      <c r="X162" s="224" t="s">
        <v>169</v>
      </c>
      <c r="Y162" s="215"/>
      <c r="Z162" s="215"/>
      <c r="AA162" s="215"/>
      <c r="AB162" s="215"/>
      <c r="AC162" s="215"/>
      <c r="AD162" s="215"/>
      <c r="AE162" s="215"/>
      <c r="AF162" s="215"/>
      <c r="AG162" s="215" t="s">
        <v>466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1" x14ac:dyDescent="0.25">
      <c r="A163" s="244">
        <v>85</v>
      </c>
      <c r="B163" s="245" t="s">
        <v>479</v>
      </c>
      <c r="C163" s="257" t="s">
        <v>480</v>
      </c>
      <c r="D163" s="246" t="s">
        <v>220</v>
      </c>
      <c r="E163" s="247">
        <v>6</v>
      </c>
      <c r="F163" s="248"/>
      <c r="G163" s="249">
        <f>ROUND(E163*F163,2)</f>
        <v>0</v>
      </c>
      <c r="H163" s="248"/>
      <c r="I163" s="249">
        <f>ROUND(E163*H163,2)</f>
        <v>0</v>
      </c>
      <c r="J163" s="248"/>
      <c r="K163" s="249">
        <f>ROUND(E163*J163,2)</f>
        <v>0</v>
      </c>
      <c r="L163" s="249">
        <v>15</v>
      </c>
      <c r="M163" s="249">
        <f>G163*(1+L163/100)</f>
        <v>0</v>
      </c>
      <c r="N163" s="249">
        <v>0</v>
      </c>
      <c r="O163" s="249">
        <f>ROUND(E163*N163,2)</f>
        <v>0</v>
      </c>
      <c r="P163" s="249">
        <v>0</v>
      </c>
      <c r="Q163" s="249">
        <f>ROUND(E163*P163,2)</f>
        <v>0</v>
      </c>
      <c r="R163" s="249"/>
      <c r="S163" s="249" t="s">
        <v>167</v>
      </c>
      <c r="T163" s="250" t="s">
        <v>168</v>
      </c>
      <c r="U163" s="224">
        <v>0.43</v>
      </c>
      <c r="V163" s="224">
        <f>ROUND(E163*U163,2)</f>
        <v>2.58</v>
      </c>
      <c r="W163" s="224"/>
      <c r="X163" s="224" t="s">
        <v>169</v>
      </c>
      <c r="Y163" s="215"/>
      <c r="Z163" s="215"/>
      <c r="AA163" s="215"/>
      <c r="AB163" s="215"/>
      <c r="AC163" s="215"/>
      <c r="AD163" s="215"/>
      <c r="AE163" s="215"/>
      <c r="AF163" s="215"/>
      <c r="AG163" s="215" t="s">
        <v>466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5">
      <c r="A164" s="244">
        <v>86</v>
      </c>
      <c r="B164" s="245" t="s">
        <v>481</v>
      </c>
      <c r="C164" s="257" t="s">
        <v>482</v>
      </c>
      <c r="D164" s="246" t="s">
        <v>193</v>
      </c>
      <c r="E164" s="247">
        <v>12</v>
      </c>
      <c r="F164" s="248"/>
      <c r="G164" s="249">
        <f>ROUND(E164*F164,2)</f>
        <v>0</v>
      </c>
      <c r="H164" s="248"/>
      <c r="I164" s="249">
        <f>ROUND(E164*H164,2)</f>
        <v>0</v>
      </c>
      <c r="J164" s="248"/>
      <c r="K164" s="249">
        <f>ROUND(E164*J164,2)</f>
        <v>0</v>
      </c>
      <c r="L164" s="249">
        <v>15</v>
      </c>
      <c r="M164" s="249">
        <f>G164*(1+L164/100)</f>
        <v>0</v>
      </c>
      <c r="N164" s="249">
        <v>0</v>
      </c>
      <c r="O164" s="249">
        <f>ROUND(E164*N164,2)</f>
        <v>0</v>
      </c>
      <c r="P164" s="249">
        <v>0</v>
      </c>
      <c r="Q164" s="249">
        <f>ROUND(E164*P164,2)</f>
        <v>0</v>
      </c>
      <c r="R164" s="249"/>
      <c r="S164" s="249" t="s">
        <v>167</v>
      </c>
      <c r="T164" s="250" t="s">
        <v>168</v>
      </c>
      <c r="U164" s="224">
        <v>6.4149999999999999E-2</v>
      </c>
      <c r="V164" s="224">
        <f>ROUND(E164*U164,2)</f>
        <v>0.77</v>
      </c>
      <c r="W164" s="224"/>
      <c r="X164" s="224" t="s">
        <v>169</v>
      </c>
      <c r="Y164" s="215"/>
      <c r="Z164" s="215"/>
      <c r="AA164" s="215"/>
      <c r="AB164" s="215"/>
      <c r="AC164" s="215"/>
      <c r="AD164" s="215"/>
      <c r="AE164" s="215"/>
      <c r="AF164" s="215"/>
      <c r="AG164" s="215" t="s">
        <v>466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5">
      <c r="A165" s="244">
        <v>87</v>
      </c>
      <c r="B165" s="245" t="s">
        <v>483</v>
      </c>
      <c r="C165" s="257" t="s">
        <v>484</v>
      </c>
      <c r="D165" s="246" t="s">
        <v>193</v>
      </c>
      <c r="E165" s="247">
        <v>2</v>
      </c>
      <c r="F165" s="248"/>
      <c r="G165" s="249">
        <f>ROUND(E165*F165,2)</f>
        <v>0</v>
      </c>
      <c r="H165" s="248"/>
      <c r="I165" s="249">
        <f>ROUND(E165*H165,2)</f>
        <v>0</v>
      </c>
      <c r="J165" s="248"/>
      <c r="K165" s="249">
        <f>ROUND(E165*J165,2)</f>
        <v>0</v>
      </c>
      <c r="L165" s="249">
        <v>15</v>
      </c>
      <c r="M165" s="249">
        <f>G165*(1+L165/100)</f>
        <v>0</v>
      </c>
      <c r="N165" s="249">
        <v>0</v>
      </c>
      <c r="O165" s="249">
        <f>ROUND(E165*N165,2)</f>
        <v>0</v>
      </c>
      <c r="P165" s="249">
        <v>0</v>
      </c>
      <c r="Q165" s="249">
        <f>ROUND(E165*P165,2)</f>
        <v>0</v>
      </c>
      <c r="R165" s="249"/>
      <c r="S165" s="249" t="s">
        <v>167</v>
      </c>
      <c r="T165" s="250" t="s">
        <v>168</v>
      </c>
      <c r="U165" s="224">
        <v>0.14868000000000001</v>
      </c>
      <c r="V165" s="224">
        <f>ROUND(E165*U165,2)</f>
        <v>0.3</v>
      </c>
      <c r="W165" s="224"/>
      <c r="X165" s="224" t="s">
        <v>169</v>
      </c>
      <c r="Y165" s="215"/>
      <c r="Z165" s="215"/>
      <c r="AA165" s="215"/>
      <c r="AB165" s="215"/>
      <c r="AC165" s="215"/>
      <c r="AD165" s="215"/>
      <c r="AE165" s="215"/>
      <c r="AF165" s="215"/>
      <c r="AG165" s="215" t="s">
        <v>466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 x14ac:dyDescent="0.25">
      <c r="A166" s="244">
        <v>88</v>
      </c>
      <c r="B166" s="245" t="s">
        <v>485</v>
      </c>
      <c r="C166" s="257" t="s">
        <v>486</v>
      </c>
      <c r="D166" s="246" t="s">
        <v>193</v>
      </c>
      <c r="E166" s="247">
        <v>90</v>
      </c>
      <c r="F166" s="248"/>
      <c r="G166" s="249">
        <f>ROUND(E166*F166,2)</f>
        <v>0</v>
      </c>
      <c r="H166" s="248"/>
      <c r="I166" s="249">
        <f>ROUND(E166*H166,2)</f>
        <v>0</v>
      </c>
      <c r="J166" s="248"/>
      <c r="K166" s="249">
        <f>ROUND(E166*J166,2)</f>
        <v>0</v>
      </c>
      <c r="L166" s="249">
        <v>15</v>
      </c>
      <c r="M166" s="249">
        <f>G166*(1+L166/100)</f>
        <v>0</v>
      </c>
      <c r="N166" s="249">
        <v>1.6000000000000001E-4</v>
      </c>
      <c r="O166" s="249">
        <f>ROUND(E166*N166,2)</f>
        <v>0.01</v>
      </c>
      <c r="P166" s="249">
        <v>0</v>
      </c>
      <c r="Q166" s="249">
        <f>ROUND(E166*P166,2)</f>
        <v>0</v>
      </c>
      <c r="R166" s="249"/>
      <c r="S166" s="249" t="s">
        <v>167</v>
      </c>
      <c r="T166" s="250" t="s">
        <v>168</v>
      </c>
      <c r="U166" s="224">
        <v>7.0000000000000007E-2</v>
      </c>
      <c r="V166" s="224">
        <f>ROUND(E166*U166,2)</f>
        <v>6.3</v>
      </c>
      <c r="W166" s="224"/>
      <c r="X166" s="224" t="s">
        <v>169</v>
      </c>
      <c r="Y166" s="215"/>
      <c r="Z166" s="215"/>
      <c r="AA166" s="215"/>
      <c r="AB166" s="215"/>
      <c r="AC166" s="215"/>
      <c r="AD166" s="215"/>
      <c r="AE166" s="215"/>
      <c r="AF166" s="215"/>
      <c r="AG166" s="215" t="s">
        <v>466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 x14ac:dyDescent="0.25">
      <c r="A167" s="244">
        <v>89</v>
      </c>
      <c r="B167" s="245" t="s">
        <v>487</v>
      </c>
      <c r="C167" s="257" t="s">
        <v>488</v>
      </c>
      <c r="D167" s="246" t="s">
        <v>193</v>
      </c>
      <c r="E167" s="247">
        <v>70</v>
      </c>
      <c r="F167" s="248"/>
      <c r="G167" s="249">
        <f>ROUND(E167*F167,2)</f>
        <v>0</v>
      </c>
      <c r="H167" s="248"/>
      <c r="I167" s="249">
        <f>ROUND(E167*H167,2)</f>
        <v>0</v>
      </c>
      <c r="J167" s="248"/>
      <c r="K167" s="249">
        <f>ROUND(E167*J167,2)</f>
        <v>0</v>
      </c>
      <c r="L167" s="249">
        <v>15</v>
      </c>
      <c r="M167" s="249">
        <f>G167*(1+L167/100)</f>
        <v>0</v>
      </c>
      <c r="N167" s="249">
        <v>2.1000000000000001E-4</v>
      </c>
      <c r="O167" s="249">
        <f>ROUND(E167*N167,2)</f>
        <v>0.01</v>
      </c>
      <c r="P167" s="249">
        <v>0</v>
      </c>
      <c r="Q167" s="249">
        <f>ROUND(E167*P167,2)</f>
        <v>0</v>
      </c>
      <c r="R167" s="249"/>
      <c r="S167" s="249" t="s">
        <v>167</v>
      </c>
      <c r="T167" s="250" t="s">
        <v>168</v>
      </c>
      <c r="U167" s="224">
        <v>7.0000000000000007E-2</v>
      </c>
      <c r="V167" s="224">
        <f>ROUND(E167*U167,2)</f>
        <v>4.9000000000000004</v>
      </c>
      <c r="W167" s="224"/>
      <c r="X167" s="224" t="s">
        <v>169</v>
      </c>
      <c r="Y167" s="215"/>
      <c r="Z167" s="215"/>
      <c r="AA167" s="215"/>
      <c r="AB167" s="215"/>
      <c r="AC167" s="215"/>
      <c r="AD167" s="215"/>
      <c r="AE167" s="215"/>
      <c r="AF167" s="215"/>
      <c r="AG167" s="215" t="s">
        <v>466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5">
      <c r="A168" s="244">
        <v>90</v>
      </c>
      <c r="B168" s="245" t="s">
        <v>489</v>
      </c>
      <c r="C168" s="257" t="s">
        <v>490</v>
      </c>
      <c r="D168" s="246" t="s">
        <v>193</v>
      </c>
      <c r="E168" s="247">
        <v>10</v>
      </c>
      <c r="F168" s="248"/>
      <c r="G168" s="249">
        <f>ROUND(E168*F168,2)</f>
        <v>0</v>
      </c>
      <c r="H168" s="248"/>
      <c r="I168" s="249">
        <f>ROUND(E168*H168,2)</f>
        <v>0</v>
      </c>
      <c r="J168" s="248"/>
      <c r="K168" s="249">
        <f>ROUND(E168*J168,2)</f>
        <v>0</v>
      </c>
      <c r="L168" s="249">
        <v>15</v>
      </c>
      <c r="M168" s="249">
        <f>G168*(1+L168/100)</f>
        <v>0</v>
      </c>
      <c r="N168" s="249">
        <v>5.5999999999999995E-4</v>
      </c>
      <c r="O168" s="249">
        <f>ROUND(E168*N168,2)</f>
        <v>0.01</v>
      </c>
      <c r="P168" s="249">
        <v>0</v>
      </c>
      <c r="Q168" s="249">
        <f>ROUND(E168*P168,2)</f>
        <v>0</v>
      </c>
      <c r="R168" s="249"/>
      <c r="S168" s="249" t="s">
        <v>167</v>
      </c>
      <c r="T168" s="250" t="s">
        <v>168</v>
      </c>
      <c r="U168" s="224">
        <v>7.3679999999999995E-2</v>
      </c>
      <c r="V168" s="224">
        <f>ROUND(E168*U168,2)</f>
        <v>0.74</v>
      </c>
      <c r="W168" s="224"/>
      <c r="X168" s="224" t="s">
        <v>169</v>
      </c>
      <c r="Y168" s="215"/>
      <c r="Z168" s="215"/>
      <c r="AA168" s="215"/>
      <c r="AB168" s="215"/>
      <c r="AC168" s="215"/>
      <c r="AD168" s="215"/>
      <c r="AE168" s="215"/>
      <c r="AF168" s="215"/>
      <c r="AG168" s="215" t="s">
        <v>170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5">
      <c r="A169" s="244">
        <v>91</v>
      </c>
      <c r="B169" s="245" t="s">
        <v>491</v>
      </c>
      <c r="C169" s="257" t="s">
        <v>492</v>
      </c>
      <c r="D169" s="246" t="s">
        <v>220</v>
      </c>
      <c r="E169" s="247">
        <v>20</v>
      </c>
      <c r="F169" s="248"/>
      <c r="G169" s="249">
        <f>ROUND(E169*F169,2)</f>
        <v>0</v>
      </c>
      <c r="H169" s="248"/>
      <c r="I169" s="249">
        <f>ROUND(E169*H169,2)</f>
        <v>0</v>
      </c>
      <c r="J169" s="248"/>
      <c r="K169" s="249">
        <f>ROUND(E169*J169,2)</f>
        <v>0</v>
      </c>
      <c r="L169" s="249">
        <v>15</v>
      </c>
      <c r="M169" s="249">
        <f>G169*(1+L169/100)</f>
        <v>0</v>
      </c>
      <c r="N169" s="249">
        <v>0</v>
      </c>
      <c r="O169" s="249">
        <f>ROUND(E169*N169,2)</f>
        <v>0</v>
      </c>
      <c r="P169" s="249">
        <v>0</v>
      </c>
      <c r="Q169" s="249">
        <f>ROUND(E169*P169,2)</f>
        <v>0</v>
      </c>
      <c r="R169" s="249"/>
      <c r="S169" s="249" t="s">
        <v>167</v>
      </c>
      <c r="T169" s="250" t="s">
        <v>168</v>
      </c>
      <c r="U169" s="224">
        <v>0.33050000000000002</v>
      </c>
      <c r="V169" s="224">
        <f>ROUND(E169*U169,2)</f>
        <v>6.61</v>
      </c>
      <c r="W169" s="224"/>
      <c r="X169" s="224" t="s">
        <v>169</v>
      </c>
      <c r="Y169" s="215"/>
      <c r="Z169" s="215"/>
      <c r="AA169" s="215"/>
      <c r="AB169" s="215"/>
      <c r="AC169" s="215"/>
      <c r="AD169" s="215"/>
      <c r="AE169" s="215"/>
      <c r="AF169" s="215"/>
      <c r="AG169" s="215" t="s">
        <v>466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5">
      <c r="A170" s="244">
        <v>92</v>
      </c>
      <c r="B170" s="245" t="s">
        <v>493</v>
      </c>
      <c r="C170" s="257" t="s">
        <v>494</v>
      </c>
      <c r="D170" s="246" t="s">
        <v>220</v>
      </c>
      <c r="E170" s="247">
        <v>1</v>
      </c>
      <c r="F170" s="248"/>
      <c r="G170" s="249">
        <f>ROUND(E170*F170,2)</f>
        <v>0</v>
      </c>
      <c r="H170" s="248"/>
      <c r="I170" s="249">
        <f>ROUND(E170*H170,2)</f>
        <v>0</v>
      </c>
      <c r="J170" s="248"/>
      <c r="K170" s="249">
        <f>ROUND(E170*J170,2)</f>
        <v>0</v>
      </c>
      <c r="L170" s="249">
        <v>15</v>
      </c>
      <c r="M170" s="249">
        <f>G170*(1+L170/100)</f>
        <v>0</v>
      </c>
      <c r="N170" s="249">
        <v>0</v>
      </c>
      <c r="O170" s="249">
        <f>ROUND(E170*N170,2)</f>
        <v>0</v>
      </c>
      <c r="P170" s="249">
        <v>0</v>
      </c>
      <c r="Q170" s="249">
        <f>ROUND(E170*P170,2)</f>
        <v>0</v>
      </c>
      <c r="R170" s="249"/>
      <c r="S170" s="249" t="s">
        <v>167</v>
      </c>
      <c r="T170" s="250" t="s">
        <v>168</v>
      </c>
      <c r="U170" s="224">
        <v>0.35</v>
      </c>
      <c r="V170" s="224">
        <f>ROUND(E170*U170,2)</f>
        <v>0.35</v>
      </c>
      <c r="W170" s="224"/>
      <c r="X170" s="224" t="s">
        <v>169</v>
      </c>
      <c r="Y170" s="215"/>
      <c r="Z170" s="215"/>
      <c r="AA170" s="215"/>
      <c r="AB170" s="215"/>
      <c r="AC170" s="215"/>
      <c r="AD170" s="215"/>
      <c r="AE170" s="215"/>
      <c r="AF170" s="215"/>
      <c r="AG170" s="215" t="s">
        <v>466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5">
      <c r="A171" s="244">
        <v>93</v>
      </c>
      <c r="B171" s="245" t="s">
        <v>495</v>
      </c>
      <c r="C171" s="257" t="s">
        <v>496</v>
      </c>
      <c r="D171" s="246" t="s">
        <v>220</v>
      </c>
      <c r="E171" s="247">
        <v>1</v>
      </c>
      <c r="F171" s="248"/>
      <c r="G171" s="249">
        <f>ROUND(E171*F171,2)</f>
        <v>0</v>
      </c>
      <c r="H171" s="248"/>
      <c r="I171" s="249">
        <f>ROUND(E171*H171,2)</f>
        <v>0</v>
      </c>
      <c r="J171" s="248"/>
      <c r="K171" s="249">
        <f>ROUND(E171*J171,2)</f>
        <v>0</v>
      </c>
      <c r="L171" s="249">
        <v>15</v>
      </c>
      <c r="M171" s="249">
        <f>G171*(1+L171/100)</f>
        <v>0</v>
      </c>
      <c r="N171" s="249">
        <v>0</v>
      </c>
      <c r="O171" s="249">
        <f>ROUND(E171*N171,2)</f>
        <v>0</v>
      </c>
      <c r="P171" s="249">
        <v>0</v>
      </c>
      <c r="Q171" s="249">
        <f>ROUND(E171*P171,2)</f>
        <v>0</v>
      </c>
      <c r="R171" s="249"/>
      <c r="S171" s="249" t="s">
        <v>167</v>
      </c>
      <c r="T171" s="250" t="s">
        <v>168</v>
      </c>
      <c r="U171" s="224">
        <v>0.76</v>
      </c>
      <c r="V171" s="224">
        <f>ROUND(E171*U171,2)</f>
        <v>0.76</v>
      </c>
      <c r="W171" s="224"/>
      <c r="X171" s="224" t="s">
        <v>169</v>
      </c>
      <c r="Y171" s="215"/>
      <c r="Z171" s="215"/>
      <c r="AA171" s="215"/>
      <c r="AB171" s="215"/>
      <c r="AC171" s="215"/>
      <c r="AD171" s="215"/>
      <c r="AE171" s="215"/>
      <c r="AF171" s="215"/>
      <c r="AG171" s="215" t="s">
        <v>170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 x14ac:dyDescent="0.25">
      <c r="A172" s="244">
        <v>94</v>
      </c>
      <c r="B172" s="245" t="s">
        <v>497</v>
      </c>
      <c r="C172" s="257" t="s">
        <v>498</v>
      </c>
      <c r="D172" s="246" t="s">
        <v>292</v>
      </c>
      <c r="E172" s="247">
        <v>1</v>
      </c>
      <c r="F172" s="248"/>
      <c r="G172" s="249">
        <f>ROUND(E172*F172,2)</f>
        <v>0</v>
      </c>
      <c r="H172" s="248"/>
      <c r="I172" s="249">
        <f>ROUND(E172*H172,2)</f>
        <v>0</v>
      </c>
      <c r="J172" s="248"/>
      <c r="K172" s="249">
        <f>ROUND(E172*J172,2)</f>
        <v>0</v>
      </c>
      <c r="L172" s="249">
        <v>15</v>
      </c>
      <c r="M172" s="249">
        <f>G172*(1+L172/100)</f>
        <v>0</v>
      </c>
      <c r="N172" s="249">
        <v>0</v>
      </c>
      <c r="O172" s="249">
        <f>ROUND(E172*N172,2)</f>
        <v>0</v>
      </c>
      <c r="P172" s="249">
        <v>0</v>
      </c>
      <c r="Q172" s="249">
        <f>ROUND(E172*P172,2)</f>
        <v>0</v>
      </c>
      <c r="R172" s="249"/>
      <c r="S172" s="249" t="s">
        <v>167</v>
      </c>
      <c r="T172" s="250" t="s">
        <v>168</v>
      </c>
      <c r="U172" s="224">
        <v>0</v>
      </c>
      <c r="V172" s="224">
        <f>ROUND(E172*U172,2)</f>
        <v>0</v>
      </c>
      <c r="W172" s="224"/>
      <c r="X172" s="224" t="s">
        <v>169</v>
      </c>
      <c r="Y172" s="215"/>
      <c r="Z172" s="215"/>
      <c r="AA172" s="215"/>
      <c r="AB172" s="215"/>
      <c r="AC172" s="215"/>
      <c r="AD172" s="215"/>
      <c r="AE172" s="215"/>
      <c r="AF172" s="215"/>
      <c r="AG172" s="215" t="s">
        <v>466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5">
      <c r="A173" s="244">
        <v>95</v>
      </c>
      <c r="B173" s="245" t="s">
        <v>499</v>
      </c>
      <c r="C173" s="257" t="s">
        <v>500</v>
      </c>
      <c r="D173" s="246" t="s">
        <v>245</v>
      </c>
      <c r="E173" s="247">
        <v>6</v>
      </c>
      <c r="F173" s="248"/>
      <c r="G173" s="249">
        <f>ROUND(E173*F173,2)</f>
        <v>0</v>
      </c>
      <c r="H173" s="248"/>
      <c r="I173" s="249">
        <f>ROUND(E173*H173,2)</f>
        <v>0</v>
      </c>
      <c r="J173" s="248"/>
      <c r="K173" s="249">
        <f>ROUND(E173*J173,2)</f>
        <v>0</v>
      </c>
      <c r="L173" s="249">
        <v>15</v>
      </c>
      <c r="M173" s="249">
        <f>G173*(1+L173/100)</f>
        <v>0</v>
      </c>
      <c r="N173" s="249">
        <v>0</v>
      </c>
      <c r="O173" s="249">
        <f>ROUND(E173*N173,2)</f>
        <v>0</v>
      </c>
      <c r="P173" s="249">
        <v>0</v>
      </c>
      <c r="Q173" s="249">
        <f>ROUND(E173*P173,2)</f>
        <v>0</v>
      </c>
      <c r="R173" s="249"/>
      <c r="S173" s="249" t="s">
        <v>167</v>
      </c>
      <c r="T173" s="250" t="s">
        <v>168</v>
      </c>
      <c r="U173" s="224">
        <v>0</v>
      </c>
      <c r="V173" s="224">
        <f>ROUND(E173*U173,2)</f>
        <v>0</v>
      </c>
      <c r="W173" s="224"/>
      <c r="X173" s="224" t="s">
        <v>169</v>
      </c>
      <c r="Y173" s="215"/>
      <c r="Z173" s="215"/>
      <c r="AA173" s="215"/>
      <c r="AB173" s="215"/>
      <c r="AC173" s="215"/>
      <c r="AD173" s="215"/>
      <c r="AE173" s="215"/>
      <c r="AF173" s="215"/>
      <c r="AG173" s="215" t="s">
        <v>466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 x14ac:dyDescent="0.25">
      <c r="A174" s="244">
        <v>96</v>
      </c>
      <c r="B174" s="245" t="s">
        <v>501</v>
      </c>
      <c r="C174" s="257" t="s">
        <v>502</v>
      </c>
      <c r="D174" s="246" t="s">
        <v>245</v>
      </c>
      <c r="E174" s="247">
        <v>5</v>
      </c>
      <c r="F174" s="248"/>
      <c r="G174" s="249">
        <f>ROUND(E174*F174,2)</f>
        <v>0</v>
      </c>
      <c r="H174" s="248"/>
      <c r="I174" s="249">
        <f>ROUND(E174*H174,2)</f>
        <v>0</v>
      </c>
      <c r="J174" s="248"/>
      <c r="K174" s="249">
        <f>ROUND(E174*J174,2)</f>
        <v>0</v>
      </c>
      <c r="L174" s="249">
        <v>15</v>
      </c>
      <c r="M174" s="249">
        <f>G174*(1+L174/100)</f>
        <v>0</v>
      </c>
      <c r="N174" s="249">
        <v>0</v>
      </c>
      <c r="O174" s="249">
        <f>ROUND(E174*N174,2)</f>
        <v>0</v>
      </c>
      <c r="P174" s="249">
        <v>0</v>
      </c>
      <c r="Q174" s="249">
        <f>ROUND(E174*P174,2)</f>
        <v>0</v>
      </c>
      <c r="R174" s="249"/>
      <c r="S174" s="249" t="s">
        <v>167</v>
      </c>
      <c r="T174" s="250" t="s">
        <v>168</v>
      </c>
      <c r="U174" s="224">
        <v>0</v>
      </c>
      <c r="V174" s="224">
        <f>ROUND(E174*U174,2)</f>
        <v>0</v>
      </c>
      <c r="W174" s="224"/>
      <c r="X174" s="224" t="s">
        <v>169</v>
      </c>
      <c r="Y174" s="215"/>
      <c r="Z174" s="215"/>
      <c r="AA174" s="215"/>
      <c r="AB174" s="215"/>
      <c r="AC174" s="215"/>
      <c r="AD174" s="215"/>
      <c r="AE174" s="215"/>
      <c r="AF174" s="215"/>
      <c r="AG174" s="215" t="s">
        <v>466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 x14ac:dyDescent="0.25">
      <c r="A175" s="244">
        <v>97</v>
      </c>
      <c r="B175" s="245" t="s">
        <v>503</v>
      </c>
      <c r="C175" s="257" t="s">
        <v>504</v>
      </c>
      <c r="D175" s="246" t="s">
        <v>292</v>
      </c>
      <c r="E175" s="247">
        <v>1</v>
      </c>
      <c r="F175" s="248"/>
      <c r="G175" s="249">
        <f>ROUND(E175*F175,2)</f>
        <v>0</v>
      </c>
      <c r="H175" s="248"/>
      <c r="I175" s="249">
        <f>ROUND(E175*H175,2)</f>
        <v>0</v>
      </c>
      <c r="J175" s="248"/>
      <c r="K175" s="249">
        <f>ROUND(E175*J175,2)</f>
        <v>0</v>
      </c>
      <c r="L175" s="249">
        <v>15</v>
      </c>
      <c r="M175" s="249">
        <f>G175*(1+L175/100)</f>
        <v>0</v>
      </c>
      <c r="N175" s="249">
        <v>0</v>
      </c>
      <c r="O175" s="249">
        <f>ROUND(E175*N175,2)</f>
        <v>0</v>
      </c>
      <c r="P175" s="249">
        <v>0</v>
      </c>
      <c r="Q175" s="249">
        <f>ROUND(E175*P175,2)</f>
        <v>0</v>
      </c>
      <c r="R175" s="249"/>
      <c r="S175" s="249" t="s">
        <v>167</v>
      </c>
      <c r="T175" s="250" t="s">
        <v>168</v>
      </c>
      <c r="U175" s="224">
        <v>0</v>
      </c>
      <c r="V175" s="224">
        <f>ROUND(E175*U175,2)</f>
        <v>0</v>
      </c>
      <c r="W175" s="224"/>
      <c r="X175" s="224" t="s">
        <v>169</v>
      </c>
      <c r="Y175" s="215"/>
      <c r="Z175" s="215"/>
      <c r="AA175" s="215"/>
      <c r="AB175" s="215"/>
      <c r="AC175" s="215"/>
      <c r="AD175" s="215"/>
      <c r="AE175" s="215"/>
      <c r="AF175" s="215"/>
      <c r="AG175" s="215" t="s">
        <v>466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5">
      <c r="A176" s="244">
        <v>98</v>
      </c>
      <c r="B176" s="245" t="s">
        <v>505</v>
      </c>
      <c r="C176" s="257" t="s">
        <v>506</v>
      </c>
      <c r="D176" s="246" t="s">
        <v>193</v>
      </c>
      <c r="E176" s="247">
        <v>12</v>
      </c>
      <c r="F176" s="248"/>
      <c r="G176" s="249">
        <f>ROUND(E176*F176,2)</f>
        <v>0</v>
      </c>
      <c r="H176" s="248"/>
      <c r="I176" s="249">
        <f>ROUND(E176*H176,2)</f>
        <v>0</v>
      </c>
      <c r="J176" s="248"/>
      <c r="K176" s="249">
        <f>ROUND(E176*J176,2)</f>
        <v>0</v>
      </c>
      <c r="L176" s="249">
        <v>15</v>
      </c>
      <c r="M176" s="249">
        <f>G176*(1+L176/100)</f>
        <v>0</v>
      </c>
      <c r="N176" s="249">
        <v>8.0000000000000007E-5</v>
      </c>
      <c r="O176" s="249">
        <f>ROUND(E176*N176,2)</f>
        <v>0</v>
      </c>
      <c r="P176" s="249">
        <v>0</v>
      </c>
      <c r="Q176" s="249">
        <f>ROUND(E176*P176,2)</f>
        <v>0</v>
      </c>
      <c r="R176" s="249"/>
      <c r="S176" s="249" t="s">
        <v>167</v>
      </c>
      <c r="T176" s="250" t="s">
        <v>168</v>
      </c>
      <c r="U176" s="224">
        <v>0</v>
      </c>
      <c r="V176" s="224">
        <f>ROUND(E176*U176,2)</f>
        <v>0</v>
      </c>
      <c r="W176" s="224"/>
      <c r="X176" s="224" t="s">
        <v>278</v>
      </c>
      <c r="Y176" s="215"/>
      <c r="Z176" s="215"/>
      <c r="AA176" s="215"/>
      <c r="AB176" s="215"/>
      <c r="AC176" s="215"/>
      <c r="AD176" s="215"/>
      <c r="AE176" s="215"/>
      <c r="AF176" s="215"/>
      <c r="AG176" s="215" t="s">
        <v>404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5">
      <c r="A177" s="244">
        <v>99</v>
      </c>
      <c r="B177" s="245" t="s">
        <v>507</v>
      </c>
      <c r="C177" s="257" t="s">
        <v>508</v>
      </c>
      <c r="D177" s="246" t="s">
        <v>193</v>
      </c>
      <c r="E177" s="247">
        <v>2</v>
      </c>
      <c r="F177" s="248"/>
      <c r="G177" s="249">
        <f>ROUND(E177*F177,2)</f>
        <v>0</v>
      </c>
      <c r="H177" s="248"/>
      <c r="I177" s="249">
        <f>ROUND(E177*H177,2)</f>
        <v>0</v>
      </c>
      <c r="J177" s="248"/>
      <c r="K177" s="249">
        <f>ROUND(E177*J177,2)</f>
        <v>0</v>
      </c>
      <c r="L177" s="249">
        <v>15</v>
      </c>
      <c r="M177" s="249">
        <f>G177*(1+L177/100)</f>
        <v>0</v>
      </c>
      <c r="N177" s="249">
        <v>6.0000000000000002E-5</v>
      </c>
      <c r="O177" s="249">
        <f>ROUND(E177*N177,2)</f>
        <v>0</v>
      </c>
      <c r="P177" s="249">
        <v>0</v>
      </c>
      <c r="Q177" s="249">
        <f>ROUND(E177*P177,2)</f>
        <v>0</v>
      </c>
      <c r="R177" s="249"/>
      <c r="S177" s="249" t="s">
        <v>167</v>
      </c>
      <c r="T177" s="250" t="s">
        <v>168</v>
      </c>
      <c r="U177" s="224">
        <v>0</v>
      </c>
      <c r="V177" s="224">
        <f>ROUND(E177*U177,2)</f>
        <v>0</v>
      </c>
      <c r="W177" s="224"/>
      <c r="X177" s="224" t="s">
        <v>278</v>
      </c>
      <c r="Y177" s="215"/>
      <c r="Z177" s="215"/>
      <c r="AA177" s="215"/>
      <c r="AB177" s="215"/>
      <c r="AC177" s="215"/>
      <c r="AD177" s="215"/>
      <c r="AE177" s="215"/>
      <c r="AF177" s="215"/>
      <c r="AG177" s="215" t="s">
        <v>404</v>
      </c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 x14ac:dyDescent="0.25">
      <c r="A178" s="244">
        <v>100</v>
      </c>
      <c r="B178" s="245" t="s">
        <v>509</v>
      </c>
      <c r="C178" s="257" t="s">
        <v>510</v>
      </c>
      <c r="D178" s="246" t="s">
        <v>220</v>
      </c>
      <c r="E178" s="247">
        <v>9</v>
      </c>
      <c r="F178" s="248"/>
      <c r="G178" s="249">
        <f>ROUND(E178*F178,2)</f>
        <v>0</v>
      </c>
      <c r="H178" s="248"/>
      <c r="I178" s="249">
        <f>ROUND(E178*H178,2)</f>
        <v>0</v>
      </c>
      <c r="J178" s="248"/>
      <c r="K178" s="249">
        <f>ROUND(E178*J178,2)</f>
        <v>0</v>
      </c>
      <c r="L178" s="249">
        <v>15</v>
      </c>
      <c r="M178" s="249">
        <f>G178*(1+L178/100)</f>
        <v>0</v>
      </c>
      <c r="N178" s="249">
        <v>1.0000000000000001E-5</v>
      </c>
      <c r="O178" s="249">
        <f>ROUND(E178*N178,2)</f>
        <v>0</v>
      </c>
      <c r="P178" s="249">
        <v>0</v>
      </c>
      <c r="Q178" s="249">
        <f>ROUND(E178*P178,2)</f>
        <v>0</v>
      </c>
      <c r="R178" s="249"/>
      <c r="S178" s="249" t="s">
        <v>167</v>
      </c>
      <c r="T178" s="250" t="s">
        <v>168</v>
      </c>
      <c r="U178" s="224">
        <v>0</v>
      </c>
      <c r="V178" s="224">
        <f>ROUND(E178*U178,2)</f>
        <v>0</v>
      </c>
      <c r="W178" s="224"/>
      <c r="X178" s="224" t="s">
        <v>278</v>
      </c>
      <c r="Y178" s="215"/>
      <c r="Z178" s="215"/>
      <c r="AA178" s="215"/>
      <c r="AB178" s="215"/>
      <c r="AC178" s="215"/>
      <c r="AD178" s="215"/>
      <c r="AE178" s="215"/>
      <c r="AF178" s="215"/>
      <c r="AG178" s="215" t="s">
        <v>404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5">
      <c r="A179" s="244">
        <v>101</v>
      </c>
      <c r="B179" s="245" t="s">
        <v>511</v>
      </c>
      <c r="C179" s="257" t="s">
        <v>512</v>
      </c>
      <c r="D179" s="246" t="s">
        <v>220</v>
      </c>
      <c r="E179" s="247">
        <v>1</v>
      </c>
      <c r="F179" s="248"/>
      <c r="G179" s="249">
        <f>ROUND(E179*F179,2)</f>
        <v>0</v>
      </c>
      <c r="H179" s="248"/>
      <c r="I179" s="249">
        <f>ROUND(E179*H179,2)</f>
        <v>0</v>
      </c>
      <c r="J179" s="248"/>
      <c r="K179" s="249">
        <f>ROUND(E179*J179,2)</f>
        <v>0</v>
      </c>
      <c r="L179" s="249">
        <v>15</v>
      </c>
      <c r="M179" s="249">
        <f>G179*(1+L179/100)</f>
        <v>0</v>
      </c>
      <c r="N179" s="249">
        <v>2.4000000000000001E-4</v>
      </c>
      <c r="O179" s="249">
        <f>ROUND(E179*N179,2)</f>
        <v>0</v>
      </c>
      <c r="P179" s="249">
        <v>0</v>
      </c>
      <c r="Q179" s="249">
        <f>ROUND(E179*P179,2)</f>
        <v>0</v>
      </c>
      <c r="R179" s="249"/>
      <c r="S179" s="249" t="s">
        <v>167</v>
      </c>
      <c r="T179" s="250" t="s">
        <v>168</v>
      </c>
      <c r="U179" s="224">
        <v>0</v>
      </c>
      <c r="V179" s="224">
        <f>ROUND(E179*U179,2)</f>
        <v>0</v>
      </c>
      <c r="W179" s="224"/>
      <c r="X179" s="224" t="s">
        <v>278</v>
      </c>
      <c r="Y179" s="215"/>
      <c r="Z179" s="215"/>
      <c r="AA179" s="215"/>
      <c r="AB179" s="215"/>
      <c r="AC179" s="215"/>
      <c r="AD179" s="215"/>
      <c r="AE179" s="215"/>
      <c r="AF179" s="215"/>
      <c r="AG179" s="215" t="s">
        <v>404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5">
      <c r="A180" s="244">
        <v>102</v>
      </c>
      <c r="B180" s="245" t="s">
        <v>513</v>
      </c>
      <c r="C180" s="257" t="s">
        <v>514</v>
      </c>
      <c r="D180" s="246" t="s">
        <v>220</v>
      </c>
      <c r="E180" s="247">
        <v>10</v>
      </c>
      <c r="F180" s="248"/>
      <c r="G180" s="249">
        <f>ROUND(E180*F180,2)</f>
        <v>0</v>
      </c>
      <c r="H180" s="248"/>
      <c r="I180" s="249">
        <f>ROUND(E180*H180,2)</f>
        <v>0</v>
      </c>
      <c r="J180" s="248"/>
      <c r="K180" s="249">
        <f>ROUND(E180*J180,2)</f>
        <v>0</v>
      </c>
      <c r="L180" s="249">
        <v>15</v>
      </c>
      <c r="M180" s="249">
        <f>G180*(1+L180/100)</f>
        <v>0</v>
      </c>
      <c r="N180" s="249">
        <v>1.0000000000000001E-5</v>
      </c>
      <c r="O180" s="249">
        <f>ROUND(E180*N180,2)</f>
        <v>0</v>
      </c>
      <c r="P180" s="249">
        <v>0</v>
      </c>
      <c r="Q180" s="249">
        <f>ROUND(E180*P180,2)</f>
        <v>0</v>
      </c>
      <c r="R180" s="249"/>
      <c r="S180" s="249" t="s">
        <v>167</v>
      </c>
      <c r="T180" s="250" t="s">
        <v>168</v>
      </c>
      <c r="U180" s="224">
        <v>0</v>
      </c>
      <c r="V180" s="224">
        <f>ROUND(E180*U180,2)</f>
        <v>0</v>
      </c>
      <c r="W180" s="224"/>
      <c r="X180" s="224" t="s">
        <v>278</v>
      </c>
      <c r="Y180" s="215"/>
      <c r="Z180" s="215"/>
      <c r="AA180" s="215"/>
      <c r="AB180" s="215"/>
      <c r="AC180" s="215"/>
      <c r="AD180" s="215"/>
      <c r="AE180" s="215"/>
      <c r="AF180" s="215"/>
      <c r="AG180" s="215" t="s">
        <v>404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5">
      <c r="A181" s="244">
        <v>103</v>
      </c>
      <c r="B181" s="245" t="s">
        <v>515</v>
      </c>
      <c r="C181" s="257" t="s">
        <v>516</v>
      </c>
      <c r="D181" s="246" t="s">
        <v>220</v>
      </c>
      <c r="E181" s="247">
        <v>10</v>
      </c>
      <c r="F181" s="248"/>
      <c r="G181" s="249">
        <f>ROUND(E181*F181,2)</f>
        <v>0</v>
      </c>
      <c r="H181" s="248"/>
      <c r="I181" s="249">
        <f>ROUND(E181*H181,2)</f>
        <v>0</v>
      </c>
      <c r="J181" s="248"/>
      <c r="K181" s="249">
        <f>ROUND(E181*J181,2)</f>
        <v>0</v>
      </c>
      <c r="L181" s="249">
        <v>15</v>
      </c>
      <c r="M181" s="249">
        <f>G181*(1+L181/100)</f>
        <v>0</v>
      </c>
      <c r="N181" s="249">
        <v>5.0000000000000002E-5</v>
      </c>
      <c r="O181" s="249">
        <f>ROUND(E181*N181,2)</f>
        <v>0</v>
      </c>
      <c r="P181" s="249">
        <v>0</v>
      </c>
      <c r="Q181" s="249">
        <f>ROUND(E181*P181,2)</f>
        <v>0</v>
      </c>
      <c r="R181" s="249"/>
      <c r="S181" s="249" t="s">
        <v>167</v>
      </c>
      <c r="T181" s="250" t="s">
        <v>168</v>
      </c>
      <c r="U181" s="224">
        <v>0</v>
      </c>
      <c r="V181" s="224">
        <f>ROUND(E181*U181,2)</f>
        <v>0</v>
      </c>
      <c r="W181" s="224"/>
      <c r="X181" s="224" t="s">
        <v>278</v>
      </c>
      <c r="Y181" s="215"/>
      <c r="Z181" s="215"/>
      <c r="AA181" s="215"/>
      <c r="AB181" s="215"/>
      <c r="AC181" s="215"/>
      <c r="AD181" s="215"/>
      <c r="AE181" s="215"/>
      <c r="AF181" s="215"/>
      <c r="AG181" s="215" t="s">
        <v>404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 x14ac:dyDescent="0.25">
      <c r="A182" s="244">
        <v>104</v>
      </c>
      <c r="B182" s="245" t="s">
        <v>517</v>
      </c>
      <c r="C182" s="257" t="s">
        <v>518</v>
      </c>
      <c r="D182" s="246" t="s">
        <v>220</v>
      </c>
      <c r="E182" s="247">
        <v>2</v>
      </c>
      <c r="F182" s="248"/>
      <c r="G182" s="249">
        <f>ROUND(E182*F182,2)</f>
        <v>0</v>
      </c>
      <c r="H182" s="248"/>
      <c r="I182" s="249">
        <f>ROUND(E182*H182,2)</f>
        <v>0</v>
      </c>
      <c r="J182" s="248"/>
      <c r="K182" s="249">
        <f>ROUND(E182*J182,2)</f>
        <v>0</v>
      </c>
      <c r="L182" s="249">
        <v>15</v>
      </c>
      <c r="M182" s="249">
        <f>G182*(1+L182/100)</f>
        <v>0</v>
      </c>
      <c r="N182" s="249">
        <v>0</v>
      </c>
      <c r="O182" s="249">
        <f>ROUND(E182*N182,2)</f>
        <v>0</v>
      </c>
      <c r="P182" s="249">
        <v>0</v>
      </c>
      <c r="Q182" s="249">
        <f>ROUND(E182*P182,2)</f>
        <v>0</v>
      </c>
      <c r="R182" s="249"/>
      <c r="S182" s="249" t="s">
        <v>167</v>
      </c>
      <c r="T182" s="250" t="s">
        <v>168</v>
      </c>
      <c r="U182" s="224">
        <v>0</v>
      </c>
      <c r="V182" s="224">
        <f>ROUND(E182*U182,2)</f>
        <v>0</v>
      </c>
      <c r="W182" s="224"/>
      <c r="X182" s="224" t="s">
        <v>278</v>
      </c>
      <c r="Y182" s="215"/>
      <c r="Z182" s="215"/>
      <c r="AA182" s="215"/>
      <c r="AB182" s="215"/>
      <c r="AC182" s="215"/>
      <c r="AD182" s="215"/>
      <c r="AE182" s="215"/>
      <c r="AF182" s="215"/>
      <c r="AG182" s="215" t="s">
        <v>404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 x14ac:dyDescent="0.25">
      <c r="A183" s="244">
        <v>105</v>
      </c>
      <c r="B183" s="245" t="s">
        <v>519</v>
      </c>
      <c r="C183" s="257" t="s">
        <v>520</v>
      </c>
      <c r="D183" s="246" t="s">
        <v>220</v>
      </c>
      <c r="E183" s="247">
        <v>20</v>
      </c>
      <c r="F183" s="248"/>
      <c r="G183" s="249">
        <f>ROUND(E183*F183,2)</f>
        <v>0</v>
      </c>
      <c r="H183" s="248"/>
      <c r="I183" s="249">
        <f>ROUND(E183*H183,2)</f>
        <v>0</v>
      </c>
      <c r="J183" s="248"/>
      <c r="K183" s="249">
        <f>ROUND(E183*J183,2)</f>
        <v>0</v>
      </c>
      <c r="L183" s="249">
        <v>15</v>
      </c>
      <c r="M183" s="249">
        <f>G183*(1+L183/100)</f>
        <v>0</v>
      </c>
      <c r="N183" s="249">
        <v>4.0000000000000003E-5</v>
      </c>
      <c r="O183" s="249">
        <f>ROUND(E183*N183,2)</f>
        <v>0</v>
      </c>
      <c r="P183" s="249">
        <v>0</v>
      </c>
      <c r="Q183" s="249">
        <f>ROUND(E183*P183,2)</f>
        <v>0</v>
      </c>
      <c r="R183" s="249"/>
      <c r="S183" s="249" t="s">
        <v>167</v>
      </c>
      <c r="T183" s="250" t="s">
        <v>168</v>
      </c>
      <c r="U183" s="224">
        <v>0</v>
      </c>
      <c r="V183" s="224">
        <f>ROUND(E183*U183,2)</f>
        <v>0</v>
      </c>
      <c r="W183" s="224"/>
      <c r="X183" s="224" t="s">
        <v>278</v>
      </c>
      <c r="Y183" s="215"/>
      <c r="Z183" s="215"/>
      <c r="AA183" s="215"/>
      <c r="AB183" s="215"/>
      <c r="AC183" s="215"/>
      <c r="AD183" s="215"/>
      <c r="AE183" s="215"/>
      <c r="AF183" s="215"/>
      <c r="AG183" s="215" t="s">
        <v>404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 x14ac:dyDescent="0.25">
      <c r="A184" s="244">
        <v>106</v>
      </c>
      <c r="B184" s="245" t="s">
        <v>521</v>
      </c>
      <c r="C184" s="257" t="s">
        <v>522</v>
      </c>
      <c r="D184" s="246" t="s">
        <v>220</v>
      </c>
      <c r="E184" s="247">
        <v>5</v>
      </c>
      <c r="F184" s="248"/>
      <c r="G184" s="249">
        <f>ROUND(E184*F184,2)</f>
        <v>0</v>
      </c>
      <c r="H184" s="248"/>
      <c r="I184" s="249">
        <f>ROUND(E184*H184,2)</f>
        <v>0</v>
      </c>
      <c r="J184" s="248"/>
      <c r="K184" s="249">
        <f>ROUND(E184*J184,2)</f>
        <v>0</v>
      </c>
      <c r="L184" s="249">
        <v>15</v>
      </c>
      <c r="M184" s="249">
        <f>G184*(1+L184/100)</f>
        <v>0</v>
      </c>
      <c r="N184" s="249">
        <v>4.0000000000000001E-3</v>
      </c>
      <c r="O184" s="249">
        <f>ROUND(E184*N184,2)</f>
        <v>0.02</v>
      </c>
      <c r="P184" s="249">
        <v>0</v>
      </c>
      <c r="Q184" s="249">
        <f>ROUND(E184*P184,2)</f>
        <v>0</v>
      </c>
      <c r="R184" s="249"/>
      <c r="S184" s="249" t="s">
        <v>167</v>
      </c>
      <c r="T184" s="250" t="s">
        <v>168</v>
      </c>
      <c r="U184" s="224">
        <v>0</v>
      </c>
      <c r="V184" s="224">
        <f>ROUND(E184*U184,2)</f>
        <v>0</v>
      </c>
      <c r="W184" s="224"/>
      <c r="X184" s="224" t="s">
        <v>278</v>
      </c>
      <c r="Y184" s="215"/>
      <c r="Z184" s="215"/>
      <c r="AA184" s="215"/>
      <c r="AB184" s="215"/>
      <c r="AC184" s="215"/>
      <c r="AD184" s="215"/>
      <c r="AE184" s="215"/>
      <c r="AF184" s="215"/>
      <c r="AG184" s="215" t="s">
        <v>279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 x14ac:dyDescent="0.25">
      <c r="A185" s="244">
        <v>107</v>
      </c>
      <c r="B185" s="245" t="s">
        <v>523</v>
      </c>
      <c r="C185" s="257" t="s">
        <v>524</v>
      </c>
      <c r="D185" s="246" t="s">
        <v>220</v>
      </c>
      <c r="E185" s="247">
        <v>1</v>
      </c>
      <c r="F185" s="248"/>
      <c r="G185" s="249">
        <f>ROUND(E185*F185,2)</f>
        <v>0</v>
      </c>
      <c r="H185" s="248"/>
      <c r="I185" s="249">
        <f>ROUND(E185*H185,2)</f>
        <v>0</v>
      </c>
      <c r="J185" s="248"/>
      <c r="K185" s="249">
        <f>ROUND(E185*J185,2)</f>
        <v>0</v>
      </c>
      <c r="L185" s="249">
        <v>15</v>
      </c>
      <c r="M185" s="249">
        <f>G185*(1+L185/100)</f>
        <v>0</v>
      </c>
      <c r="N185" s="249">
        <v>4.0000000000000001E-3</v>
      </c>
      <c r="O185" s="249">
        <f>ROUND(E185*N185,2)</f>
        <v>0</v>
      </c>
      <c r="P185" s="249">
        <v>0</v>
      </c>
      <c r="Q185" s="249">
        <f>ROUND(E185*P185,2)</f>
        <v>0</v>
      </c>
      <c r="R185" s="249"/>
      <c r="S185" s="249" t="s">
        <v>167</v>
      </c>
      <c r="T185" s="250" t="s">
        <v>168</v>
      </c>
      <c r="U185" s="224">
        <v>0</v>
      </c>
      <c r="V185" s="224">
        <f>ROUND(E185*U185,2)</f>
        <v>0</v>
      </c>
      <c r="W185" s="224"/>
      <c r="X185" s="224" t="s">
        <v>278</v>
      </c>
      <c r="Y185" s="215"/>
      <c r="Z185" s="215"/>
      <c r="AA185" s="215"/>
      <c r="AB185" s="215"/>
      <c r="AC185" s="215"/>
      <c r="AD185" s="215"/>
      <c r="AE185" s="215"/>
      <c r="AF185" s="215"/>
      <c r="AG185" s="215" t="s">
        <v>404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 x14ac:dyDescent="0.25">
      <c r="A186" s="244">
        <v>108</v>
      </c>
      <c r="B186" s="245" t="s">
        <v>525</v>
      </c>
      <c r="C186" s="257" t="s">
        <v>526</v>
      </c>
      <c r="D186" s="246" t="s">
        <v>220</v>
      </c>
      <c r="E186" s="247">
        <v>1</v>
      </c>
      <c r="F186" s="248"/>
      <c r="G186" s="249">
        <f>ROUND(E186*F186,2)</f>
        <v>0</v>
      </c>
      <c r="H186" s="248"/>
      <c r="I186" s="249">
        <f>ROUND(E186*H186,2)</f>
        <v>0</v>
      </c>
      <c r="J186" s="248"/>
      <c r="K186" s="249">
        <f>ROUND(E186*J186,2)</f>
        <v>0</v>
      </c>
      <c r="L186" s="249">
        <v>15</v>
      </c>
      <c r="M186" s="249">
        <f>G186*(1+L186/100)</f>
        <v>0</v>
      </c>
      <c r="N186" s="249">
        <v>2.63E-2</v>
      </c>
      <c r="O186" s="249">
        <f>ROUND(E186*N186,2)</f>
        <v>0.03</v>
      </c>
      <c r="P186" s="249">
        <v>0</v>
      </c>
      <c r="Q186" s="249">
        <f>ROUND(E186*P186,2)</f>
        <v>0</v>
      </c>
      <c r="R186" s="249"/>
      <c r="S186" s="249" t="s">
        <v>167</v>
      </c>
      <c r="T186" s="250" t="s">
        <v>168</v>
      </c>
      <c r="U186" s="224">
        <v>0</v>
      </c>
      <c r="V186" s="224">
        <f>ROUND(E186*U186,2)</f>
        <v>0</v>
      </c>
      <c r="W186" s="224"/>
      <c r="X186" s="224" t="s">
        <v>278</v>
      </c>
      <c r="Y186" s="215"/>
      <c r="Z186" s="215"/>
      <c r="AA186" s="215"/>
      <c r="AB186" s="215"/>
      <c r="AC186" s="215"/>
      <c r="AD186" s="215"/>
      <c r="AE186" s="215"/>
      <c r="AF186" s="215"/>
      <c r="AG186" s="215" t="s">
        <v>404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5">
      <c r="A187" s="244">
        <v>109</v>
      </c>
      <c r="B187" s="245" t="s">
        <v>527</v>
      </c>
      <c r="C187" s="257" t="s">
        <v>528</v>
      </c>
      <c r="D187" s="246" t="s">
        <v>220</v>
      </c>
      <c r="E187" s="247">
        <v>2</v>
      </c>
      <c r="F187" s="248"/>
      <c r="G187" s="249">
        <f>ROUND(E187*F187,2)</f>
        <v>0</v>
      </c>
      <c r="H187" s="248"/>
      <c r="I187" s="249">
        <f>ROUND(E187*H187,2)</f>
        <v>0</v>
      </c>
      <c r="J187" s="248"/>
      <c r="K187" s="249">
        <f>ROUND(E187*J187,2)</f>
        <v>0</v>
      </c>
      <c r="L187" s="249">
        <v>15</v>
      </c>
      <c r="M187" s="249">
        <f>G187*(1+L187/100)</f>
        <v>0</v>
      </c>
      <c r="N187" s="249">
        <v>1.8000000000000001E-4</v>
      </c>
      <c r="O187" s="249">
        <f>ROUND(E187*N187,2)</f>
        <v>0</v>
      </c>
      <c r="P187" s="249">
        <v>0</v>
      </c>
      <c r="Q187" s="249">
        <f>ROUND(E187*P187,2)</f>
        <v>0</v>
      </c>
      <c r="R187" s="249"/>
      <c r="S187" s="249" t="s">
        <v>167</v>
      </c>
      <c r="T187" s="250" t="s">
        <v>168</v>
      </c>
      <c r="U187" s="224">
        <v>0</v>
      </c>
      <c r="V187" s="224">
        <f>ROUND(E187*U187,2)</f>
        <v>0</v>
      </c>
      <c r="W187" s="224"/>
      <c r="X187" s="224" t="s">
        <v>278</v>
      </c>
      <c r="Y187" s="215"/>
      <c r="Z187" s="215"/>
      <c r="AA187" s="215"/>
      <c r="AB187" s="215"/>
      <c r="AC187" s="215"/>
      <c r="AD187" s="215"/>
      <c r="AE187" s="215"/>
      <c r="AF187" s="215"/>
      <c r="AG187" s="215" t="s">
        <v>404</v>
      </c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5">
      <c r="A188" s="244">
        <v>110</v>
      </c>
      <c r="B188" s="245" t="s">
        <v>529</v>
      </c>
      <c r="C188" s="257" t="s">
        <v>530</v>
      </c>
      <c r="D188" s="246" t="s">
        <v>220</v>
      </c>
      <c r="E188" s="247">
        <v>3</v>
      </c>
      <c r="F188" s="248"/>
      <c r="G188" s="249">
        <f>ROUND(E188*F188,2)</f>
        <v>0</v>
      </c>
      <c r="H188" s="248"/>
      <c r="I188" s="249">
        <f>ROUND(E188*H188,2)</f>
        <v>0</v>
      </c>
      <c r="J188" s="248"/>
      <c r="K188" s="249">
        <f>ROUND(E188*J188,2)</f>
        <v>0</v>
      </c>
      <c r="L188" s="249">
        <v>15</v>
      </c>
      <c r="M188" s="249">
        <f>G188*(1+L188/100)</f>
        <v>0</v>
      </c>
      <c r="N188" s="249">
        <v>1.8000000000000001E-4</v>
      </c>
      <c r="O188" s="249">
        <f>ROUND(E188*N188,2)</f>
        <v>0</v>
      </c>
      <c r="P188" s="249">
        <v>0</v>
      </c>
      <c r="Q188" s="249">
        <f>ROUND(E188*P188,2)</f>
        <v>0</v>
      </c>
      <c r="R188" s="249"/>
      <c r="S188" s="249" t="s">
        <v>167</v>
      </c>
      <c r="T188" s="250" t="s">
        <v>168</v>
      </c>
      <c r="U188" s="224">
        <v>0</v>
      </c>
      <c r="V188" s="224">
        <f>ROUND(E188*U188,2)</f>
        <v>0</v>
      </c>
      <c r="W188" s="224"/>
      <c r="X188" s="224" t="s">
        <v>278</v>
      </c>
      <c r="Y188" s="215"/>
      <c r="Z188" s="215"/>
      <c r="AA188" s="215"/>
      <c r="AB188" s="215"/>
      <c r="AC188" s="215"/>
      <c r="AD188" s="215"/>
      <c r="AE188" s="215"/>
      <c r="AF188" s="215"/>
      <c r="AG188" s="215" t="s">
        <v>404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 x14ac:dyDescent="0.25">
      <c r="A189" s="244">
        <v>111</v>
      </c>
      <c r="B189" s="245" t="s">
        <v>531</v>
      </c>
      <c r="C189" s="257" t="s">
        <v>532</v>
      </c>
      <c r="D189" s="246" t="s">
        <v>220</v>
      </c>
      <c r="E189" s="247">
        <v>3</v>
      </c>
      <c r="F189" s="248"/>
      <c r="G189" s="249">
        <f>ROUND(E189*F189,2)</f>
        <v>0</v>
      </c>
      <c r="H189" s="248"/>
      <c r="I189" s="249">
        <f>ROUND(E189*H189,2)</f>
        <v>0</v>
      </c>
      <c r="J189" s="248"/>
      <c r="K189" s="249">
        <f>ROUND(E189*J189,2)</f>
        <v>0</v>
      </c>
      <c r="L189" s="249">
        <v>15</v>
      </c>
      <c r="M189" s="249">
        <f>G189*(1+L189/100)</f>
        <v>0</v>
      </c>
      <c r="N189" s="249">
        <v>1.8000000000000001E-4</v>
      </c>
      <c r="O189" s="249">
        <f>ROUND(E189*N189,2)</f>
        <v>0</v>
      </c>
      <c r="P189" s="249">
        <v>0</v>
      </c>
      <c r="Q189" s="249">
        <f>ROUND(E189*P189,2)</f>
        <v>0</v>
      </c>
      <c r="R189" s="249"/>
      <c r="S189" s="249" t="s">
        <v>167</v>
      </c>
      <c r="T189" s="250" t="s">
        <v>168</v>
      </c>
      <c r="U189" s="224">
        <v>0</v>
      </c>
      <c r="V189" s="224">
        <f>ROUND(E189*U189,2)</f>
        <v>0</v>
      </c>
      <c r="W189" s="224"/>
      <c r="X189" s="224" t="s">
        <v>278</v>
      </c>
      <c r="Y189" s="215"/>
      <c r="Z189" s="215"/>
      <c r="AA189" s="215"/>
      <c r="AB189" s="215"/>
      <c r="AC189" s="215"/>
      <c r="AD189" s="215"/>
      <c r="AE189" s="215"/>
      <c r="AF189" s="215"/>
      <c r="AG189" s="215" t="s">
        <v>404</v>
      </c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 x14ac:dyDescent="0.25">
      <c r="A190" s="244">
        <v>112</v>
      </c>
      <c r="B190" s="245" t="s">
        <v>533</v>
      </c>
      <c r="C190" s="257" t="s">
        <v>534</v>
      </c>
      <c r="D190" s="246" t="s">
        <v>220</v>
      </c>
      <c r="E190" s="247">
        <v>1</v>
      </c>
      <c r="F190" s="248"/>
      <c r="G190" s="249">
        <f>ROUND(E190*F190,2)</f>
        <v>0</v>
      </c>
      <c r="H190" s="248"/>
      <c r="I190" s="249">
        <f>ROUND(E190*H190,2)</f>
        <v>0</v>
      </c>
      <c r="J190" s="248"/>
      <c r="K190" s="249">
        <f>ROUND(E190*J190,2)</f>
        <v>0</v>
      </c>
      <c r="L190" s="249">
        <v>15</v>
      </c>
      <c r="M190" s="249">
        <f>G190*(1+L190/100)</f>
        <v>0</v>
      </c>
      <c r="N190" s="249">
        <v>4.0000000000000002E-4</v>
      </c>
      <c r="O190" s="249">
        <f>ROUND(E190*N190,2)</f>
        <v>0</v>
      </c>
      <c r="P190" s="249">
        <v>0</v>
      </c>
      <c r="Q190" s="249">
        <f>ROUND(E190*P190,2)</f>
        <v>0</v>
      </c>
      <c r="R190" s="249"/>
      <c r="S190" s="249" t="s">
        <v>167</v>
      </c>
      <c r="T190" s="250" t="s">
        <v>168</v>
      </c>
      <c r="U190" s="224">
        <v>0</v>
      </c>
      <c r="V190" s="224">
        <f>ROUND(E190*U190,2)</f>
        <v>0</v>
      </c>
      <c r="W190" s="224"/>
      <c r="X190" s="224" t="s">
        <v>278</v>
      </c>
      <c r="Y190" s="215"/>
      <c r="Z190" s="215"/>
      <c r="AA190" s="215"/>
      <c r="AB190" s="215"/>
      <c r="AC190" s="215"/>
      <c r="AD190" s="215"/>
      <c r="AE190" s="215"/>
      <c r="AF190" s="215"/>
      <c r="AG190" s="215" t="s">
        <v>404</v>
      </c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 x14ac:dyDescent="0.25">
      <c r="A191" s="244">
        <v>113</v>
      </c>
      <c r="B191" s="245" t="s">
        <v>535</v>
      </c>
      <c r="C191" s="257" t="s">
        <v>536</v>
      </c>
      <c r="D191" s="246" t="s">
        <v>220</v>
      </c>
      <c r="E191" s="247">
        <v>1</v>
      </c>
      <c r="F191" s="248"/>
      <c r="G191" s="249">
        <f>ROUND(E191*F191,2)</f>
        <v>0</v>
      </c>
      <c r="H191" s="248"/>
      <c r="I191" s="249">
        <f>ROUND(E191*H191,2)</f>
        <v>0</v>
      </c>
      <c r="J191" s="248"/>
      <c r="K191" s="249">
        <f>ROUND(E191*J191,2)</f>
        <v>0</v>
      </c>
      <c r="L191" s="249">
        <v>15</v>
      </c>
      <c r="M191" s="249">
        <f>G191*(1+L191/100)</f>
        <v>0</v>
      </c>
      <c r="N191" s="249">
        <v>4.0000000000000002E-4</v>
      </c>
      <c r="O191" s="249">
        <f>ROUND(E191*N191,2)</f>
        <v>0</v>
      </c>
      <c r="P191" s="249">
        <v>0</v>
      </c>
      <c r="Q191" s="249">
        <f>ROUND(E191*P191,2)</f>
        <v>0</v>
      </c>
      <c r="R191" s="249"/>
      <c r="S191" s="249" t="s">
        <v>167</v>
      </c>
      <c r="T191" s="250" t="s">
        <v>168</v>
      </c>
      <c r="U191" s="224">
        <v>0</v>
      </c>
      <c r="V191" s="224">
        <f>ROUND(E191*U191,2)</f>
        <v>0</v>
      </c>
      <c r="W191" s="224"/>
      <c r="X191" s="224" t="s">
        <v>278</v>
      </c>
      <c r="Y191" s="215"/>
      <c r="Z191" s="215"/>
      <c r="AA191" s="215"/>
      <c r="AB191" s="215"/>
      <c r="AC191" s="215"/>
      <c r="AD191" s="215"/>
      <c r="AE191" s="215"/>
      <c r="AF191" s="215"/>
      <c r="AG191" s="215" t="s">
        <v>279</v>
      </c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 x14ac:dyDescent="0.25">
      <c r="A192" s="244">
        <v>114</v>
      </c>
      <c r="B192" s="245" t="s">
        <v>537</v>
      </c>
      <c r="C192" s="257" t="s">
        <v>538</v>
      </c>
      <c r="D192" s="246" t="s">
        <v>220</v>
      </c>
      <c r="E192" s="247">
        <v>1</v>
      </c>
      <c r="F192" s="248"/>
      <c r="G192" s="249">
        <f>ROUND(E192*F192,2)</f>
        <v>0</v>
      </c>
      <c r="H192" s="248"/>
      <c r="I192" s="249">
        <f>ROUND(E192*H192,2)</f>
        <v>0</v>
      </c>
      <c r="J192" s="248"/>
      <c r="K192" s="249">
        <f>ROUND(E192*J192,2)</f>
        <v>0</v>
      </c>
      <c r="L192" s="249">
        <v>15</v>
      </c>
      <c r="M192" s="249">
        <f>G192*(1+L192/100)</f>
        <v>0</v>
      </c>
      <c r="N192" s="249">
        <v>5.0000000000000001E-4</v>
      </c>
      <c r="O192" s="249">
        <f>ROUND(E192*N192,2)</f>
        <v>0</v>
      </c>
      <c r="P192" s="249">
        <v>0</v>
      </c>
      <c r="Q192" s="249">
        <f>ROUND(E192*P192,2)</f>
        <v>0</v>
      </c>
      <c r="R192" s="249"/>
      <c r="S192" s="249" t="s">
        <v>167</v>
      </c>
      <c r="T192" s="250" t="s">
        <v>168</v>
      </c>
      <c r="U192" s="224">
        <v>0</v>
      </c>
      <c r="V192" s="224">
        <f>ROUND(E192*U192,2)</f>
        <v>0</v>
      </c>
      <c r="W192" s="224"/>
      <c r="X192" s="224" t="s">
        <v>278</v>
      </c>
      <c r="Y192" s="215"/>
      <c r="Z192" s="215"/>
      <c r="AA192" s="215"/>
      <c r="AB192" s="215"/>
      <c r="AC192" s="215"/>
      <c r="AD192" s="215"/>
      <c r="AE192" s="215"/>
      <c r="AF192" s="215"/>
      <c r="AG192" s="215" t="s">
        <v>279</v>
      </c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 x14ac:dyDescent="0.25">
      <c r="A193" s="244">
        <v>115</v>
      </c>
      <c r="B193" s="245" t="s">
        <v>539</v>
      </c>
      <c r="C193" s="257" t="s">
        <v>540</v>
      </c>
      <c r="D193" s="246" t="s">
        <v>541</v>
      </c>
      <c r="E193" s="247">
        <v>30</v>
      </c>
      <c r="F193" s="248"/>
      <c r="G193" s="249">
        <f>ROUND(E193*F193,2)</f>
        <v>0</v>
      </c>
      <c r="H193" s="248"/>
      <c r="I193" s="249">
        <f>ROUND(E193*H193,2)</f>
        <v>0</v>
      </c>
      <c r="J193" s="248"/>
      <c r="K193" s="249">
        <f>ROUND(E193*J193,2)</f>
        <v>0</v>
      </c>
      <c r="L193" s="249">
        <v>15</v>
      </c>
      <c r="M193" s="249">
        <f>G193*(1+L193/100)</f>
        <v>0</v>
      </c>
      <c r="N193" s="249">
        <v>1</v>
      </c>
      <c r="O193" s="249">
        <f>ROUND(E193*N193,2)</f>
        <v>30</v>
      </c>
      <c r="P193" s="249">
        <v>0</v>
      </c>
      <c r="Q193" s="249">
        <f>ROUND(E193*P193,2)</f>
        <v>0</v>
      </c>
      <c r="R193" s="249"/>
      <c r="S193" s="249" t="s">
        <v>167</v>
      </c>
      <c r="T193" s="250" t="s">
        <v>168</v>
      </c>
      <c r="U193" s="224">
        <v>0</v>
      </c>
      <c r="V193" s="224">
        <f>ROUND(E193*U193,2)</f>
        <v>0</v>
      </c>
      <c r="W193" s="224"/>
      <c r="X193" s="224" t="s">
        <v>278</v>
      </c>
      <c r="Y193" s="215"/>
      <c r="Z193" s="215"/>
      <c r="AA193" s="215"/>
      <c r="AB193" s="215"/>
      <c r="AC193" s="215"/>
      <c r="AD193" s="215"/>
      <c r="AE193" s="215"/>
      <c r="AF193" s="215"/>
      <c r="AG193" s="215" t="s">
        <v>404</v>
      </c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x14ac:dyDescent="0.25">
      <c r="A194" s="228" t="s">
        <v>162</v>
      </c>
      <c r="B194" s="229" t="s">
        <v>129</v>
      </c>
      <c r="C194" s="252" t="s">
        <v>130</v>
      </c>
      <c r="D194" s="230"/>
      <c r="E194" s="231"/>
      <c r="F194" s="232"/>
      <c r="G194" s="232">
        <f>SUMIF(AG195:AG198,"&lt;&gt;NOR",G195:G198)</f>
        <v>0</v>
      </c>
      <c r="H194" s="232"/>
      <c r="I194" s="232">
        <f>SUM(I195:I198)</f>
        <v>0</v>
      </c>
      <c r="J194" s="232"/>
      <c r="K194" s="232">
        <f>SUM(K195:K198)</f>
        <v>0</v>
      </c>
      <c r="L194" s="232"/>
      <c r="M194" s="232">
        <f>SUM(M195:M198)</f>
        <v>0</v>
      </c>
      <c r="N194" s="232"/>
      <c r="O194" s="232">
        <f>SUM(O195:O198)</f>
        <v>0</v>
      </c>
      <c r="P194" s="232"/>
      <c r="Q194" s="232">
        <f>SUM(Q195:Q198)</f>
        <v>0</v>
      </c>
      <c r="R194" s="232"/>
      <c r="S194" s="232"/>
      <c r="T194" s="233"/>
      <c r="U194" s="227"/>
      <c r="V194" s="227">
        <f>SUM(V195:V198)</f>
        <v>1.35</v>
      </c>
      <c r="W194" s="227"/>
      <c r="X194" s="227"/>
      <c r="AG194" t="s">
        <v>163</v>
      </c>
    </row>
    <row r="195" spans="1:60" outlineLevel="1" x14ac:dyDescent="0.25">
      <c r="A195" s="244">
        <v>116</v>
      </c>
      <c r="B195" s="245" t="s">
        <v>542</v>
      </c>
      <c r="C195" s="257" t="s">
        <v>543</v>
      </c>
      <c r="D195" s="246" t="s">
        <v>220</v>
      </c>
      <c r="E195" s="247">
        <v>2</v>
      </c>
      <c r="F195" s="248"/>
      <c r="G195" s="249">
        <f>ROUND(E195*F195,2)</f>
        <v>0</v>
      </c>
      <c r="H195" s="248"/>
      <c r="I195" s="249">
        <f>ROUND(E195*H195,2)</f>
        <v>0</v>
      </c>
      <c r="J195" s="248"/>
      <c r="K195" s="249">
        <f>ROUND(E195*J195,2)</f>
        <v>0</v>
      </c>
      <c r="L195" s="249">
        <v>15</v>
      </c>
      <c r="M195" s="249">
        <f>G195*(1+L195/100)</f>
        <v>0</v>
      </c>
      <c r="N195" s="249">
        <v>0</v>
      </c>
      <c r="O195" s="249">
        <f>ROUND(E195*N195,2)</f>
        <v>0</v>
      </c>
      <c r="P195" s="249">
        <v>0</v>
      </c>
      <c r="Q195" s="249">
        <f>ROUND(E195*P195,2)</f>
        <v>0</v>
      </c>
      <c r="R195" s="249"/>
      <c r="S195" s="249" t="s">
        <v>167</v>
      </c>
      <c r="T195" s="250" t="s">
        <v>168</v>
      </c>
      <c r="U195" s="224">
        <v>0.23599999999999999</v>
      </c>
      <c r="V195" s="224">
        <f>ROUND(E195*U195,2)</f>
        <v>0.47</v>
      </c>
      <c r="W195" s="224"/>
      <c r="X195" s="224" t="s">
        <v>169</v>
      </c>
      <c r="Y195" s="215"/>
      <c r="Z195" s="215"/>
      <c r="AA195" s="215"/>
      <c r="AB195" s="215"/>
      <c r="AC195" s="215"/>
      <c r="AD195" s="215"/>
      <c r="AE195" s="215"/>
      <c r="AF195" s="215"/>
      <c r="AG195" s="215" t="s">
        <v>170</v>
      </c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 x14ac:dyDescent="0.25">
      <c r="A196" s="244">
        <v>117</v>
      </c>
      <c r="B196" s="245" t="s">
        <v>544</v>
      </c>
      <c r="C196" s="257" t="s">
        <v>545</v>
      </c>
      <c r="D196" s="246" t="s">
        <v>220</v>
      </c>
      <c r="E196" s="247">
        <v>1</v>
      </c>
      <c r="F196" s="248"/>
      <c r="G196" s="249">
        <f>ROUND(E196*F196,2)</f>
        <v>0</v>
      </c>
      <c r="H196" s="248"/>
      <c r="I196" s="249">
        <f>ROUND(E196*H196,2)</f>
        <v>0</v>
      </c>
      <c r="J196" s="248"/>
      <c r="K196" s="249">
        <f>ROUND(E196*J196,2)</f>
        <v>0</v>
      </c>
      <c r="L196" s="249">
        <v>15</v>
      </c>
      <c r="M196" s="249">
        <f>G196*(1+L196/100)</f>
        <v>0</v>
      </c>
      <c r="N196" s="249">
        <v>0</v>
      </c>
      <c r="O196" s="249">
        <f>ROUND(E196*N196,2)</f>
        <v>0</v>
      </c>
      <c r="P196" s="249">
        <v>0</v>
      </c>
      <c r="Q196" s="249">
        <f>ROUND(E196*P196,2)</f>
        <v>0</v>
      </c>
      <c r="R196" s="249"/>
      <c r="S196" s="249" t="s">
        <v>167</v>
      </c>
      <c r="T196" s="250" t="s">
        <v>168</v>
      </c>
      <c r="U196" s="224">
        <v>0.48</v>
      </c>
      <c r="V196" s="224">
        <f>ROUND(E196*U196,2)</f>
        <v>0.48</v>
      </c>
      <c r="W196" s="224"/>
      <c r="X196" s="224" t="s">
        <v>169</v>
      </c>
      <c r="Y196" s="215"/>
      <c r="Z196" s="215"/>
      <c r="AA196" s="215"/>
      <c r="AB196" s="215"/>
      <c r="AC196" s="215"/>
      <c r="AD196" s="215"/>
      <c r="AE196" s="215"/>
      <c r="AF196" s="215"/>
      <c r="AG196" s="215" t="s">
        <v>170</v>
      </c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 x14ac:dyDescent="0.25">
      <c r="A197" s="244">
        <v>118</v>
      </c>
      <c r="B197" s="245" t="s">
        <v>546</v>
      </c>
      <c r="C197" s="257" t="s">
        <v>547</v>
      </c>
      <c r="D197" s="246" t="s">
        <v>220</v>
      </c>
      <c r="E197" s="247">
        <v>2</v>
      </c>
      <c r="F197" s="248"/>
      <c r="G197" s="249">
        <f>ROUND(E197*F197,2)</f>
        <v>0</v>
      </c>
      <c r="H197" s="248"/>
      <c r="I197" s="249">
        <f>ROUND(E197*H197,2)</f>
        <v>0</v>
      </c>
      <c r="J197" s="248"/>
      <c r="K197" s="249">
        <f>ROUND(E197*J197,2)</f>
        <v>0</v>
      </c>
      <c r="L197" s="249">
        <v>15</v>
      </c>
      <c r="M197" s="249">
        <f>G197*(1+L197/100)</f>
        <v>0</v>
      </c>
      <c r="N197" s="249">
        <v>0</v>
      </c>
      <c r="O197" s="249">
        <f>ROUND(E197*N197,2)</f>
        <v>0</v>
      </c>
      <c r="P197" s="249">
        <v>0</v>
      </c>
      <c r="Q197" s="249">
        <f>ROUND(E197*P197,2)</f>
        <v>0</v>
      </c>
      <c r="R197" s="249"/>
      <c r="S197" s="249" t="s">
        <v>167</v>
      </c>
      <c r="T197" s="250" t="s">
        <v>168</v>
      </c>
      <c r="U197" s="224">
        <v>0.20166999999999999</v>
      </c>
      <c r="V197" s="224">
        <f>ROUND(E197*U197,2)</f>
        <v>0.4</v>
      </c>
      <c r="W197" s="224"/>
      <c r="X197" s="224" t="s">
        <v>169</v>
      </c>
      <c r="Y197" s="215"/>
      <c r="Z197" s="215"/>
      <c r="AA197" s="215"/>
      <c r="AB197" s="215"/>
      <c r="AC197" s="215"/>
      <c r="AD197" s="215"/>
      <c r="AE197" s="215"/>
      <c r="AF197" s="215"/>
      <c r="AG197" s="215" t="s">
        <v>170</v>
      </c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1" x14ac:dyDescent="0.25">
      <c r="A198" s="244">
        <v>119</v>
      </c>
      <c r="B198" s="245" t="s">
        <v>548</v>
      </c>
      <c r="C198" s="257" t="s">
        <v>549</v>
      </c>
      <c r="D198" s="246" t="s">
        <v>220</v>
      </c>
      <c r="E198" s="247">
        <v>2</v>
      </c>
      <c r="F198" s="248"/>
      <c r="G198" s="249">
        <f>ROUND(E198*F198,2)</f>
        <v>0</v>
      </c>
      <c r="H198" s="248"/>
      <c r="I198" s="249">
        <f>ROUND(E198*H198,2)</f>
        <v>0</v>
      </c>
      <c r="J198" s="248"/>
      <c r="K198" s="249">
        <f>ROUND(E198*J198,2)</f>
        <v>0</v>
      </c>
      <c r="L198" s="249">
        <v>15</v>
      </c>
      <c r="M198" s="249">
        <f>G198*(1+L198/100)</f>
        <v>0</v>
      </c>
      <c r="N198" s="249">
        <v>0</v>
      </c>
      <c r="O198" s="249">
        <f>ROUND(E198*N198,2)</f>
        <v>0</v>
      </c>
      <c r="P198" s="249">
        <v>0</v>
      </c>
      <c r="Q198" s="249">
        <f>ROUND(E198*P198,2)</f>
        <v>0</v>
      </c>
      <c r="R198" s="249"/>
      <c r="S198" s="249" t="s">
        <v>167</v>
      </c>
      <c r="T198" s="250" t="s">
        <v>168</v>
      </c>
      <c r="U198" s="224">
        <v>0</v>
      </c>
      <c r="V198" s="224">
        <f>ROUND(E198*U198,2)</f>
        <v>0</v>
      </c>
      <c r="W198" s="224"/>
      <c r="X198" s="224" t="s">
        <v>169</v>
      </c>
      <c r="Y198" s="215"/>
      <c r="Z198" s="215"/>
      <c r="AA198" s="215"/>
      <c r="AB198" s="215"/>
      <c r="AC198" s="215"/>
      <c r="AD198" s="215"/>
      <c r="AE198" s="215"/>
      <c r="AF198" s="215"/>
      <c r="AG198" s="215" t="s">
        <v>170</v>
      </c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x14ac:dyDescent="0.25">
      <c r="A199" s="228" t="s">
        <v>162</v>
      </c>
      <c r="B199" s="229" t="s">
        <v>131</v>
      </c>
      <c r="C199" s="252" t="s">
        <v>132</v>
      </c>
      <c r="D199" s="230"/>
      <c r="E199" s="231"/>
      <c r="F199" s="232"/>
      <c r="G199" s="232">
        <f>SUMIF(AG200:AG212,"&lt;&gt;NOR",G200:G212)</f>
        <v>0</v>
      </c>
      <c r="H199" s="232"/>
      <c r="I199" s="232">
        <f>SUM(I200:I212)</f>
        <v>0</v>
      </c>
      <c r="J199" s="232"/>
      <c r="K199" s="232">
        <f>SUM(K200:K212)</f>
        <v>0</v>
      </c>
      <c r="L199" s="232"/>
      <c r="M199" s="232">
        <f>SUM(M200:M212)</f>
        <v>0</v>
      </c>
      <c r="N199" s="232"/>
      <c r="O199" s="232">
        <f>SUM(O200:O212)</f>
        <v>0</v>
      </c>
      <c r="P199" s="232"/>
      <c r="Q199" s="232">
        <f>SUM(Q200:Q212)</f>
        <v>0</v>
      </c>
      <c r="R199" s="232"/>
      <c r="S199" s="232"/>
      <c r="T199" s="233"/>
      <c r="U199" s="227"/>
      <c r="V199" s="227">
        <f>SUM(V200:V212)</f>
        <v>5.4</v>
      </c>
      <c r="W199" s="227"/>
      <c r="X199" s="227"/>
      <c r="AG199" t="s">
        <v>163</v>
      </c>
    </row>
    <row r="200" spans="1:60" outlineLevel="1" x14ac:dyDescent="0.25">
      <c r="A200" s="244">
        <v>120</v>
      </c>
      <c r="B200" s="245" t="s">
        <v>550</v>
      </c>
      <c r="C200" s="257" t="s">
        <v>551</v>
      </c>
      <c r="D200" s="246" t="s">
        <v>552</v>
      </c>
      <c r="E200" s="247">
        <v>3</v>
      </c>
      <c r="F200" s="248"/>
      <c r="G200" s="249">
        <f>ROUND(E200*F200,2)</f>
        <v>0</v>
      </c>
      <c r="H200" s="248"/>
      <c r="I200" s="249">
        <f>ROUND(E200*H200,2)</f>
        <v>0</v>
      </c>
      <c r="J200" s="248"/>
      <c r="K200" s="249">
        <f>ROUND(E200*J200,2)</f>
        <v>0</v>
      </c>
      <c r="L200" s="249">
        <v>15</v>
      </c>
      <c r="M200" s="249">
        <f>G200*(1+L200/100)</f>
        <v>0</v>
      </c>
      <c r="N200" s="249">
        <v>0</v>
      </c>
      <c r="O200" s="249">
        <f>ROUND(E200*N200,2)</f>
        <v>0</v>
      </c>
      <c r="P200" s="249">
        <v>0</v>
      </c>
      <c r="Q200" s="249">
        <f>ROUND(E200*P200,2)</f>
        <v>0</v>
      </c>
      <c r="R200" s="249"/>
      <c r="S200" s="249" t="s">
        <v>167</v>
      </c>
      <c r="T200" s="250" t="s">
        <v>168</v>
      </c>
      <c r="U200" s="224">
        <v>0</v>
      </c>
      <c r="V200" s="224">
        <f>ROUND(E200*U200,2)</f>
        <v>0</v>
      </c>
      <c r="W200" s="224"/>
      <c r="X200" s="224" t="s">
        <v>169</v>
      </c>
      <c r="Y200" s="215"/>
      <c r="Z200" s="215"/>
      <c r="AA200" s="215"/>
      <c r="AB200" s="215"/>
      <c r="AC200" s="215"/>
      <c r="AD200" s="215"/>
      <c r="AE200" s="215"/>
      <c r="AF200" s="215"/>
      <c r="AG200" s="215" t="s">
        <v>170</v>
      </c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 x14ac:dyDescent="0.25">
      <c r="A201" s="234">
        <v>121</v>
      </c>
      <c r="B201" s="235" t="s">
        <v>553</v>
      </c>
      <c r="C201" s="253" t="s">
        <v>554</v>
      </c>
      <c r="D201" s="236" t="s">
        <v>235</v>
      </c>
      <c r="E201" s="237">
        <v>1.33467</v>
      </c>
      <c r="F201" s="238"/>
      <c r="G201" s="239">
        <f>ROUND(E201*F201,2)</f>
        <v>0</v>
      </c>
      <c r="H201" s="238"/>
      <c r="I201" s="239">
        <f>ROUND(E201*H201,2)</f>
        <v>0</v>
      </c>
      <c r="J201" s="238"/>
      <c r="K201" s="239">
        <f>ROUND(E201*J201,2)</f>
        <v>0</v>
      </c>
      <c r="L201" s="239">
        <v>15</v>
      </c>
      <c r="M201" s="239">
        <f>G201*(1+L201/100)</f>
        <v>0</v>
      </c>
      <c r="N201" s="239">
        <v>0</v>
      </c>
      <c r="O201" s="239">
        <f>ROUND(E201*N201,2)</f>
        <v>0</v>
      </c>
      <c r="P201" s="239">
        <v>0</v>
      </c>
      <c r="Q201" s="239">
        <f>ROUND(E201*P201,2)</f>
        <v>0</v>
      </c>
      <c r="R201" s="239"/>
      <c r="S201" s="239" t="s">
        <v>167</v>
      </c>
      <c r="T201" s="240" t="s">
        <v>168</v>
      </c>
      <c r="U201" s="224">
        <v>0.27700000000000002</v>
      </c>
      <c r="V201" s="224">
        <f>ROUND(E201*U201,2)</f>
        <v>0.37</v>
      </c>
      <c r="W201" s="224"/>
      <c r="X201" s="224" t="s">
        <v>169</v>
      </c>
      <c r="Y201" s="215"/>
      <c r="Z201" s="215"/>
      <c r="AA201" s="215"/>
      <c r="AB201" s="215"/>
      <c r="AC201" s="215"/>
      <c r="AD201" s="215"/>
      <c r="AE201" s="215"/>
      <c r="AF201" s="215"/>
      <c r="AG201" s="215" t="s">
        <v>466</v>
      </c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1" x14ac:dyDescent="0.25">
      <c r="A202" s="222"/>
      <c r="B202" s="223"/>
      <c r="C202" s="254" t="s">
        <v>171</v>
      </c>
      <c r="D202" s="241"/>
      <c r="E202" s="241"/>
      <c r="F202" s="241"/>
      <c r="G202" s="241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15"/>
      <c r="Z202" s="215"/>
      <c r="AA202" s="215"/>
      <c r="AB202" s="215"/>
      <c r="AC202" s="215"/>
      <c r="AD202" s="215"/>
      <c r="AE202" s="215"/>
      <c r="AF202" s="215"/>
      <c r="AG202" s="215" t="s">
        <v>172</v>
      </c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 x14ac:dyDescent="0.25">
      <c r="A203" s="222"/>
      <c r="B203" s="223"/>
      <c r="C203" s="255" t="s">
        <v>555</v>
      </c>
      <c r="D203" s="242"/>
      <c r="E203" s="242"/>
      <c r="F203" s="242"/>
      <c r="G203" s="242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15"/>
      <c r="Z203" s="215"/>
      <c r="AA203" s="215"/>
      <c r="AB203" s="215"/>
      <c r="AC203" s="215"/>
      <c r="AD203" s="215"/>
      <c r="AE203" s="215"/>
      <c r="AF203" s="215"/>
      <c r="AG203" s="215" t="s">
        <v>172</v>
      </c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ht="21" outlineLevel="1" x14ac:dyDescent="0.25">
      <c r="A204" s="222"/>
      <c r="B204" s="223"/>
      <c r="C204" s="255" t="s">
        <v>556</v>
      </c>
      <c r="D204" s="242"/>
      <c r="E204" s="242"/>
      <c r="F204" s="242"/>
      <c r="G204" s="242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15"/>
      <c r="Z204" s="215"/>
      <c r="AA204" s="215"/>
      <c r="AB204" s="215"/>
      <c r="AC204" s="215"/>
      <c r="AD204" s="215"/>
      <c r="AE204" s="215"/>
      <c r="AF204" s="215"/>
      <c r="AG204" s="215" t="s">
        <v>172</v>
      </c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43" t="str">
        <f>C204</f>
        <v>- při vodorovné dopravě po vodě : vyložení na hromady na suchu nebo na přeložení na dopravní prostředek na suchu do 15 m vodorovně a současně do 4 m svisle,</v>
      </c>
      <c r="BB204" s="215"/>
      <c r="BC204" s="215"/>
      <c r="BD204" s="215"/>
      <c r="BE204" s="215"/>
      <c r="BF204" s="215"/>
      <c r="BG204" s="215"/>
      <c r="BH204" s="215"/>
    </row>
    <row r="205" spans="1:60" outlineLevel="1" x14ac:dyDescent="0.25">
      <c r="A205" s="222"/>
      <c r="B205" s="223"/>
      <c r="C205" s="255" t="s">
        <v>557</v>
      </c>
      <c r="D205" s="242"/>
      <c r="E205" s="242"/>
      <c r="F205" s="242"/>
      <c r="G205" s="242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15"/>
      <c r="Z205" s="215"/>
      <c r="AA205" s="215"/>
      <c r="AB205" s="215"/>
      <c r="AC205" s="215"/>
      <c r="AD205" s="215"/>
      <c r="AE205" s="215"/>
      <c r="AF205" s="215"/>
      <c r="AG205" s="215" t="s">
        <v>172</v>
      </c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 x14ac:dyDescent="0.25">
      <c r="A206" s="244">
        <v>122</v>
      </c>
      <c r="B206" s="245" t="s">
        <v>558</v>
      </c>
      <c r="C206" s="257" t="s">
        <v>559</v>
      </c>
      <c r="D206" s="246" t="s">
        <v>235</v>
      </c>
      <c r="E206" s="247">
        <v>1.33467</v>
      </c>
      <c r="F206" s="248"/>
      <c r="G206" s="249">
        <f>ROUND(E206*F206,2)</f>
        <v>0</v>
      </c>
      <c r="H206" s="248"/>
      <c r="I206" s="249">
        <f>ROUND(E206*H206,2)</f>
        <v>0</v>
      </c>
      <c r="J206" s="248"/>
      <c r="K206" s="249">
        <f>ROUND(E206*J206,2)</f>
        <v>0</v>
      </c>
      <c r="L206" s="249">
        <v>15</v>
      </c>
      <c r="M206" s="249">
        <f>G206*(1+L206/100)</f>
        <v>0</v>
      </c>
      <c r="N206" s="249">
        <v>0</v>
      </c>
      <c r="O206" s="249">
        <f>ROUND(E206*N206,2)</f>
        <v>0</v>
      </c>
      <c r="P206" s="249">
        <v>0</v>
      </c>
      <c r="Q206" s="249">
        <f>ROUND(E206*P206,2)</f>
        <v>0</v>
      </c>
      <c r="R206" s="249"/>
      <c r="S206" s="249" t="s">
        <v>167</v>
      </c>
      <c r="T206" s="250" t="s">
        <v>168</v>
      </c>
      <c r="U206" s="224">
        <v>2.0089999999999999</v>
      </c>
      <c r="V206" s="224">
        <f>ROUND(E206*U206,2)</f>
        <v>2.68</v>
      </c>
      <c r="W206" s="224"/>
      <c r="X206" s="224" t="s">
        <v>169</v>
      </c>
      <c r="Y206" s="215"/>
      <c r="Z206" s="215"/>
      <c r="AA206" s="215"/>
      <c r="AB206" s="215"/>
      <c r="AC206" s="215"/>
      <c r="AD206" s="215"/>
      <c r="AE206" s="215"/>
      <c r="AF206" s="215"/>
      <c r="AG206" s="215" t="s">
        <v>466</v>
      </c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 x14ac:dyDescent="0.25">
      <c r="A207" s="234">
        <v>123</v>
      </c>
      <c r="B207" s="235" t="s">
        <v>560</v>
      </c>
      <c r="C207" s="253" t="s">
        <v>561</v>
      </c>
      <c r="D207" s="236" t="s">
        <v>235</v>
      </c>
      <c r="E207" s="237">
        <v>1.33467</v>
      </c>
      <c r="F207" s="238"/>
      <c r="G207" s="239">
        <f>ROUND(E207*F207,2)</f>
        <v>0</v>
      </c>
      <c r="H207" s="238"/>
      <c r="I207" s="239">
        <f>ROUND(E207*H207,2)</f>
        <v>0</v>
      </c>
      <c r="J207" s="238"/>
      <c r="K207" s="239">
        <f>ROUND(E207*J207,2)</f>
        <v>0</v>
      </c>
      <c r="L207" s="239">
        <v>15</v>
      </c>
      <c r="M207" s="239">
        <f>G207*(1+L207/100)</f>
        <v>0</v>
      </c>
      <c r="N207" s="239">
        <v>0</v>
      </c>
      <c r="O207" s="239">
        <f>ROUND(E207*N207,2)</f>
        <v>0</v>
      </c>
      <c r="P207" s="239">
        <v>0</v>
      </c>
      <c r="Q207" s="239">
        <f>ROUND(E207*P207,2)</f>
        <v>0</v>
      </c>
      <c r="R207" s="239"/>
      <c r="S207" s="239" t="s">
        <v>167</v>
      </c>
      <c r="T207" s="240" t="s">
        <v>168</v>
      </c>
      <c r="U207" s="224">
        <v>0.49</v>
      </c>
      <c r="V207" s="224">
        <f>ROUND(E207*U207,2)</f>
        <v>0.65</v>
      </c>
      <c r="W207" s="224"/>
      <c r="X207" s="224" t="s">
        <v>169</v>
      </c>
      <c r="Y207" s="215"/>
      <c r="Z207" s="215"/>
      <c r="AA207" s="215"/>
      <c r="AB207" s="215"/>
      <c r="AC207" s="215"/>
      <c r="AD207" s="215"/>
      <c r="AE207" s="215"/>
      <c r="AF207" s="215"/>
      <c r="AG207" s="215" t="s">
        <v>466</v>
      </c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 x14ac:dyDescent="0.25">
      <c r="A208" s="222"/>
      <c r="B208" s="223"/>
      <c r="C208" s="254" t="s">
        <v>562</v>
      </c>
      <c r="D208" s="241"/>
      <c r="E208" s="241"/>
      <c r="F208" s="241"/>
      <c r="G208" s="241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15"/>
      <c r="Z208" s="215"/>
      <c r="AA208" s="215"/>
      <c r="AB208" s="215"/>
      <c r="AC208" s="215"/>
      <c r="AD208" s="215"/>
      <c r="AE208" s="215"/>
      <c r="AF208" s="215"/>
      <c r="AG208" s="215" t="s">
        <v>172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 x14ac:dyDescent="0.25">
      <c r="A209" s="244">
        <v>124</v>
      </c>
      <c r="B209" s="245" t="s">
        <v>563</v>
      </c>
      <c r="C209" s="257" t="s">
        <v>564</v>
      </c>
      <c r="D209" s="246" t="s">
        <v>235</v>
      </c>
      <c r="E209" s="247">
        <v>26.693480000000001</v>
      </c>
      <c r="F209" s="248"/>
      <c r="G209" s="249">
        <f>ROUND(E209*F209,2)</f>
        <v>0</v>
      </c>
      <c r="H209" s="248"/>
      <c r="I209" s="249">
        <f>ROUND(E209*H209,2)</f>
        <v>0</v>
      </c>
      <c r="J209" s="248"/>
      <c r="K209" s="249">
        <f>ROUND(E209*J209,2)</f>
        <v>0</v>
      </c>
      <c r="L209" s="249">
        <v>15</v>
      </c>
      <c r="M209" s="249">
        <f>G209*(1+L209/100)</f>
        <v>0</v>
      </c>
      <c r="N209" s="249">
        <v>0</v>
      </c>
      <c r="O209" s="249">
        <f>ROUND(E209*N209,2)</f>
        <v>0</v>
      </c>
      <c r="P209" s="249">
        <v>0</v>
      </c>
      <c r="Q209" s="249">
        <f>ROUND(E209*P209,2)</f>
        <v>0</v>
      </c>
      <c r="R209" s="249"/>
      <c r="S209" s="249" t="s">
        <v>167</v>
      </c>
      <c r="T209" s="250" t="s">
        <v>168</v>
      </c>
      <c r="U209" s="224">
        <v>0</v>
      </c>
      <c r="V209" s="224">
        <f>ROUND(E209*U209,2)</f>
        <v>0</v>
      </c>
      <c r="W209" s="224"/>
      <c r="X209" s="224" t="s">
        <v>169</v>
      </c>
      <c r="Y209" s="215"/>
      <c r="Z209" s="215"/>
      <c r="AA209" s="215"/>
      <c r="AB209" s="215"/>
      <c r="AC209" s="215"/>
      <c r="AD209" s="215"/>
      <c r="AE209" s="215"/>
      <c r="AF209" s="215"/>
      <c r="AG209" s="215" t="s">
        <v>466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1" x14ac:dyDescent="0.25">
      <c r="A210" s="244">
        <v>125</v>
      </c>
      <c r="B210" s="245" t="s">
        <v>565</v>
      </c>
      <c r="C210" s="257" t="s">
        <v>566</v>
      </c>
      <c r="D210" s="246" t="s">
        <v>235</v>
      </c>
      <c r="E210" s="247">
        <v>1.33467</v>
      </c>
      <c r="F210" s="248"/>
      <c r="G210" s="249">
        <f>ROUND(E210*F210,2)</f>
        <v>0</v>
      </c>
      <c r="H210" s="248"/>
      <c r="I210" s="249">
        <f>ROUND(E210*H210,2)</f>
        <v>0</v>
      </c>
      <c r="J210" s="248"/>
      <c r="K210" s="249">
        <f>ROUND(E210*J210,2)</f>
        <v>0</v>
      </c>
      <c r="L210" s="249">
        <v>15</v>
      </c>
      <c r="M210" s="249">
        <f>G210*(1+L210/100)</f>
        <v>0</v>
      </c>
      <c r="N210" s="249">
        <v>0</v>
      </c>
      <c r="O210" s="249">
        <f>ROUND(E210*N210,2)</f>
        <v>0</v>
      </c>
      <c r="P210" s="249">
        <v>0</v>
      </c>
      <c r="Q210" s="249">
        <f>ROUND(E210*P210,2)</f>
        <v>0</v>
      </c>
      <c r="R210" s="249"/>
      <c r="S210" s="249" t="s">
        <v>167</v>
      </c>
      <c r="T210" s="250" t="s">
        <v>168</v>
      </c>
      <c r="U210" s="224">
        <v>0.94199999999999995</v>
      </c>
      <c r="V210" s="224">
        <f>ROUND(E210*U210,2)</f>
        <v>1.26</v>
      </c>
      <c r="W210" s="224"/>
      <c r="X210" s="224" t="s">
        <v>169</v>
      </c>
      <c r="Y210" s="215"/>
      <c r="Z210" s="215"/>
      <c r="AA210" s="215"/>
      <c r="AB210" s="215"/>
      <c r="AC210" s="215"/>
      <c r="AD210" s="215"/>
      <c r="AE210" s="215"/>
      <c r="AF210" s="215"/>
      <c r="AG210" s="215" t="s">
        <v>466</v>
      </c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1" x14ac:dyDescent="0.25">
      <c r="A211" s="244">
        <v>126</v>
      </c>
      <c r="B211" s="245" t="s">
        <v>567</v>
      </c>
      <c r="C211" s="257" t="s">
        <v>568</v>
      </c>
      <c r="D211" s="246" t="s">
        <v>235</v>
      </c>
      <c r="E211" s="247">
        <v>4.0040199999999997</v>
      </c>
      <c r="F211" s="248"/>
      <c r="G211" s="249">
        <f>ROUND(E211*F211,2)</f>
        <v>0</v>
      </c>
      <c r="H211" s="248"/>
      <c r="I211" s="249">
        <f>ROUND(E211*H211,2)</f>
        <v>0</v>
      </c>
      <c r="J211" s="248"/>
      <c r="K211" s="249">
        <f>ROUND(E211*J211,2)</f>
        <v>0</v>
      </c>
      <c r="L211" s="249">
        <v>15</v>
      </c>
      <c r="M211" s="249">
        <f>G211*(1+L211/100)</f>
        <v>0</v>
      </c>
      <c r="N211" s="249">
        <v>0</v>
      </c>
      <c r="O211" s="249">
        <f>ROUND(E211*N211,2)</f>
        <v>0</v>
      </c>
      <c r="P211" s="249">
        <v>0</v>
      </c>
      <c r="Q211" s="249">
        <f>ROUND(E211*P211,2)</f>
        <v>0</v>
      </c>
      <c r="R211" s="249"/>
      <c r="S211" s="249" t="s">
        <v>167</v>
      </c>
      <c r="T211" s="250" t="s">
        <v>168</v>
      </c>
      <c r="U211" s="224">
        <v>0.11</v>
      </c>
      <c r="V211" s="224">
        <f>ROUND(E211*U211,2)</f>
        <v>0.44</v>
      </c>
      <c r="W211" s="224"/>
      <c r="X211" s="224" t="s">
        <v>169</v>
      </c>
      <c r="Y211" s="215"/>
      <c r="Z211" s="215"/>
      <c r="AA211" s="215"/>
      <c r="AB211" s="215"/>
      <c r="AC211" s="215"/>
      <c r="AD211" s="215"/>
      <c r="AE211" s="215"/>
      <c r="AF211" s="215"/>
      <c r="AG211" s="215" t="s">
        <v>466</v>
      </c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 x14ac:dyDescent="0.25">
      <c r="A212" s="234">
        <v>127</v>
      </c>
      <c r="B212" s="235" t="s">
        <v>569</v>
      </c>
      <c r="C212" s="253" t="s">
        <v>570</v>
      </c>
      <c r="D212" s="236" t="s">
        <v>235</v>
      </c>
      <c r="E212" s="237">
        <v>1.33467</v>
      </c>
      <c r="F212" s="238"/>
      <c r="G212" s="239">
        <f>ROUND(E212*F212,2)</f>
        <v>0</v>
      </c>
      <c r="H212" s="238"/>
      <c r="I212" s="239">
        <f>ROUND(E212*H212,2)</f>
        <v>0</v>
      </c>
      <c r="J212" s="238"/>
      <c r="K212" s="239">
        <f>ROUND(E212*J212,2)</f>
        <v>0</v>
      </c>
      <c r="L212" s="239">
        <v>15</v>
      </c>
      <c r="M212" s="239">
        <f>G212*(1+L212/100)</f>
        <v>0</v>
      </c>
      <c r="N212" s="239">
        <v>0</v>
      </c>
      <c r="O212" s="239">
        <f>ROUND(E212*N212,2)</f>
        <v>0</v>
      </c>
      <c r="P212" s="239">
        <v>0</v>
      </c>
      <c r="Q212" s="239">
        <f>ROUND(E212*P212,2)</f>
        <v>0</v>
      </c>
      <c r="R212" s="239"/>
      <c r="S212" s="239" t="s">
        <v>167</v>
      </c>
      <c r="T212" s="240" t="s">
        <v>168</v>
      </c>
      <c r="U212" s="224">
        <v>0</v>
      </c>
      <c r="V212" s="224">
        <f>ROUND(E212*U212,2)</f>
        <v>0</v>
      </c>
      <c r="W212" s="224"/>
      <c r="X212" s="224" t="s">
        <v>169</v>
      </c>
      <c r="Y212" s="215"/>
      <c r="Z212" s="215"/>
      <c r="AA212" s="215"/>
      <c r="AB212" s="215"/>
      <c r="AC212" s="215"/>
      <c r="AD212" s="215"/>
      <c r="AE212" s="215"/>
      <c r="AF212" s="215"/>
      <c r="AG212" s="215" t="s">
        <v>466</v>
      </c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x14ac:dyDescent="0.25">
      <c r="A213" s="3"/>
      <c r="B213" s="4"/>
      <c r="C213" s="258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AE213">
        <v>15</v>
      </c>
      <c r="AF213">
        <v>21</v>
      </c>
      <c r="AG213" t="s">
        <v>149</v>
      </c>
    </row>
    <row r="214" spans="1:60" x14ac:dyDescent="0.25">
      <c r="A214" s="218"/>
      <c r="B214" s="219" t="s">
        <v>29</v>
      </c>
      <c r="C214" s="259"/>
      <c r="D214" s="220"/>
      <c r="E214" s="221"/>
      <c r="F214" s="221"/>
      <c r="G214" s="251">
        <f>G8+G12+G32+G34+G37+G48+G50+G57+G63+G68+G81+G91+G101+G112+G124+G131+G155+G194+G199</f>
        <v>0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AE214">
        <f>SUMIF(L7:L212,AE213,G7:G212)</f>
        <v>0</v>
      </c>
      <c r="AF214">
        <f>SUMIF(L7:L212,AF213,G7:G212)</f>
        <v>0</v>
      </c>
      <c r="AG214" t="s">
        <v>571</v>
      </c>
    </row>
    <row r="215" spans="1:60" x14ac:dyDescent="0.25">
      <c r="C215" s="260"/>
      <c r="D215" s="10"/>
      <c r="AG215" t="s">
        <v>572</v>
      </c>
    </row>
    <row r="216" spans="1:60" x14ac:dyDescent="0.25">
      <c r="D216" s="10"/>
    </row>
    <row r="217" spans="1:60" x14ac:dyDescent="0.25">
      <c r="D217" s="10"/>
    </row>
    <row r="218" spans="1:60" x14ac:dyDescent="0.25">
      <c r="D218" s="10"/>
    </row>
    <row r="219" spans="1:60" x14ac:dyDescent="0.25">
      <c r="D219" s="10"/>
    </row>
    <row r="220" spans="1:60" x14ac:dyDescent="0.25">
      <c r="D220" s="10"/>
    </row>
    <row r="221" spans="1:60" x14ac:dyDescent="0.25">
      <c r="D221" s="10"/>
    </row>
    <row r="222" spans="1:60" x14ac:dyDescent="0.25">
      <c r="D222" s="10"/>
    </row>
    <row r="223" spans="1:60" x14ac:dyDescent="0.25">
      <c r="D223" s="10"/>
    </row>
    <row r="224" spans="1:60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GcdUG8Wjs4YflFktbR19VHrZbsTN8JwytKFRE2Al2MwK06Ymktfa3HaSuv1ukI+9mi8w8lf2VHidFmgPJAXY+g==" saltValue="MEr8FtqWnM2HcnDZWZqilw==" spinCount="100000" sheet="1"/>
  <mergeCells count="20">
    <mergeCell ref="C205:G205"/>
    <mergeCell ref="C208:G208"/>
    <mergeCell ref="C128:G128"/>
    <mergeCell ref="C147:G147"/>
    <mergeCell ref="C148:G148"/>
    <mergeCell ref="C202:G202"/>
    <mergeCell ref="C203:G203"/>
    <mergeCell ref="C204:G204"/>
    <mergeCell ref="C39:G39"/>
    <mergeCell ref="C42:G42"/>
    <mergeCell ref="C65:G65"/>
    <mergeCell ref="C73:G73"/>
    <mergeCell ref="C120:G120"/>
    <mergeCell ref="C121:G121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61EBC-71D5-4FD0-915F-D4CAE6C76C6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00" t="s">
        <v>136</v>
      </c>
      <c r="B1" s="200"/>
      <c r="C1" s="200"/>
      <c r="D1" s="200"/>
      <c r="E1" s="200"/>
      <c r="F1" s="200"/>
      <c r="G1" s="200"/>
      <c r="AG1" t="s">
        <v>137</v>
      </c>
    </row>
    <row r="2" spans="1:60" ht="25.05" customHeight="1" x14ac:dyDescent="0.25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138</v>
      </c>
    </row>
    <row r="3" spans="1:60" ht="25.05" customHeight="1" x14ac:dyDescent="0.25">
      <c r="A3" s="201" t="s">
        <v>8</v>
      </c>
      <c r="B3" s="49" t="s">
        <v>61</v>
      </c>
      <c r="C3" s="204" t="s">
        <v>62</v>
      </c>
      <c r="D3" s="202"/>
      <c r="E3" s="202"/>
      <c r="F3" s="202"/>
      <c r="G3" s="203"/>
      <c r="AC3" s="180" t="s">
        <v>138</v>
      </c>
      <c r="AG3" t="s">
        <v>139</v>
      </c>
    </row>
    <row r="4" spans="1:60" ht="25.05" customHeight="1" x14ac:dyDescent="0.25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140</v>
      </c>
    </row>
    <row r="5" spans="1:60" x14ac:dyDescent="0.25">
      <c r="D5" s="10"/>
    </row>
    <row r="6" spans="1:60" ht="39.6" x14ac:dyDescent="0.25">
      <c r="A6" s="211" t="s">
        <v>141</v>
      </c>
      <c r="B6" s="213" t="s">
        <v>142</v>
      </c>
      <c r="C6" s="213" t="s">
        <v>143</v>
      </c>
      <c r="D6" s="212" t="s">
        <v>144</v>
      </c>
      <c r="E6" s="211" t="s">
        <v>145</v>
      </c>
      <c r="F6" s="210" t="s">
        <v>146</v>
      </c>
      <c r="G6" s="211" t="s">
        <v>29</v>
      </c>
      <c r="H6" s="214" t="s">
        <v>30</v>
      </c>
      <c r="I6" s="214" t="s">
        <v>147</v>
      </c>
      <c r="J6" s="214" t="s">
        <v>31</v>
      </c>
      <c r="K6" s="214" t="s">
        <v>148</v>
      </c>
      <c r="L6" s="214" t="s">
        <v>149</v>
      </c>
      <c r="M6" s="214" t="s">
        <v>150</v>
      </c>
      <c r="N6" s="214" t="s">
        <v>151</v>
      </c>
      <c r="O6" s="214" t="s">
        <v>152</v>
      </c>
      <c r="P6" s="214" t="s">
        <v>153</v>
      </c>
      <c r="Q6" s="214" t="s">
        <v>154</v>
      </c>
      <c r="R6" s="214" t="s">
        <v>155</v>
      </c>
      <c r="S6" s="214" t="s">
        <v>156</v>
      </c>
      <c r="T6" s="214" t="s">
        <v>157</v>
      </c>
      <c r="U6" s="214" t="s">
        <v>158</v>
      </c>
      <c r="V6" s="214" t="s">
        <v>159</v>
      </c>
      <c r="W6" s="214" t="s">
        <v>160</v>
      </c>
      <c r="X6" s="214" t="s">
        <v>161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5">
      <c r="A8" s="228" t="s">
        <v>162</v>
      </c>
      <c r="B8" s="229" t="s">
        <v>75</v>
      </c>
      <c r="C8" s="252" t="s">
        <v>76</v>
      </c>
      <c r="D8" s="230"/>
      <c r="E8" s="231"/>
      <c r="F8" s="232"/>
      <c r="G8" s="232">
        <f>SUMIF(AG9:AG11,"&lt;&gt;NOR",G9:G11)</f>
        <v>0</v>
      </c>
      <c r="H8" s="232"/>
      <c r="I8" s="232">
        <f>SUM(I9:I11)</f>
        <v>0</v>
      </c>
      <c r="J8" s="232"/>
      <c r="K8" s="232">
        <f>SUM(K9:K11)</f>
        <v>0</v>
      </c>
      <c r="L8" s="232"/>
      <c r="M8" s="232">
        <f>SUM(M9:M11)</f>
        <v>0</v>
      </c>
      <c r="N8" s="232"/>
      <c r="O8" s="232">
        <f>SUM(O9:O11)</f>
        <v>0.03</v>
      </c>
      <c r="P8" s="232"/>
      <c r="Q8" s="232">
        <f>SUM(Q9:Q11)</f>
        <v>0</v>
      </c>
      <c r="R8" s="232"/>
      <c r="S8" s="232"/>
      <c r="T8" s="233"/>
      <c r="U8" s="227"/>
      <c r="V8" s="227">
        <f>SUM(V9:V11)</f>
        <v>4.1399999999999997</v>
      </c>
      <c r="W8" s="227"/>
      <c r="X8" s="227"/>
      <c r="AG8" t="s">
        <v>163</v>
      </c>
    </row>
    <row r="9" spans="1:60" outlineLevel="1" x14ac:dyDescent="0.25">
      <c r="A9" s="234">
        <v>1</v>
      </c>
      <c r="B9" s="235" t="s">
        <v>178</v>
      </c>
      <c r="C9" s="253" t="s">
        <v>179</v>
      </c>
      <c r="D9" s="236" t="s">
        <v>166</v>
      </c>
      <c r="E9" s="237">
        <v>2.7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15</v>
      </c>
      <c r="M9" s="239">
        <f>G9*(1+L9/100)</f>
        <v>0</v>
      </c>
      <c r="N9" s="239">
        <v>1.1900000000000001E-2</v>
      </c>
      <c r="O9" s="239">
        <f>ROUND(E9*N9,2)</f>
        <v>0.03</v>
      </c>
      <c r="P9" s="239">
        <v>0</v>
      </c>
      <c r="Q9" s="239">
        <f>ROUND(E9*P9,2)</f>
        <v>0</v>
      </c>
      <c r="R9" s="239"/>
      <c r="S9" s="239" t="s">
        <v>167</v>
      </c>
      <c r="T9" s="240" t="s">
        <v>168</v>
      </c>
      <c r="U9" s="224">
        <v>0.95</v>
      </c>
      <c r="V9" s="224">
        <f>ROUND(E9*U9,2)</f>
        <v>2.57</v>
      </c>
      <c r="W9" s="224"/>
      <c r="X9" s="224" t="s">
        <v>169</v>
      </c>
      <c r="Y9" s="215"/>
      <c r="Z9" s="215"/>
      <c r="AA9" s="215"/>
      <c r="AB9" s="215"/>
      <c r="AC9" s="215"/>
      <c r="AD9" s="215"/>
      <c r="AE9" s="215"/>
      <c r="AF9" s="215"/>
      <c r="AG9" s="215" t="s">
        <v>170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22"/>
      <c r="B10" s="223"/>
      <c r="C10" s="254" t="s">
        <v>180</v>
      </c>
      <c r="D10" s="241"/>
      <c r="E10" s="241"/>
      <c r="F10" s="241"/>
      <c r="G10" s="241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172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44">
        <v>2</v>
      </c>
      <c r="B11" s="245" t="s">
        <v>181</v>
      </c>
      <c r="C11" s="257" t="s">
        <v>182</v>
      </c>
      <c r="D11" s="246" t="s">
        <v>166</v>
      </c>
      <c r="E11" s="247">
        <v>2.7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15</v>
      </c>
      <c r="M11" s="249">
        <f>G11*(1+L11/100)</f>
        <v>0</v>
      </c>
      <c r="N11" s="249">
        <v>0</v>
      </c>
      <c r="O11" s="249">
        <f>ROUND(E11*N11,2)</f>
        <v>0</v>
      </c>
      <c r="P11" s="249">
        <v>0</v>
      </c>
      <c r="Q11" s="249">
        <f>ROUND(E11*P11,2)</f>
        <v>0</v>
      </c>
      <c r="R11" s="249"/>
      <c r="S11" s="249" t="s">
        <v>167</v>
      </c>
      <c r="T11" s="250" t="s">
        <v>168</v>
      </c>
      <c r="U11" s="224">
        <v>0.57999999999999996</v>
      </c>
      <c r="V11" s="224">
        <f>ROUND(E11*U11,2)</f>
        <v>1.57</v>
      </c>
      <c r="W11" s="224"/>
      <c r="X11" s="224" t="s">
        <v>169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170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x14ac:dyDescent="0.25">
      <c r="A12" s="228" t="s">
        <v>162</v>
      </c>
      <c r="B12" s="229" t="s">
        <v>77</v>
      </c>
      <c r="C12" s="252" t="s">
        <v>78</v>
      </c>
      <c r="D12" s="230"/>
      <c r="E12" s="231"/>
      <c r="F12" s="232"/>
      <c r="G12" s="232">
        <f>SUMIF(AG13:AG35,"&lt;&gt;NOR",G13:G35)</f>
        <v>0</v>
      </c>
      <c r="H12" s="232"/>
      <c r="I12" s="232">
        <f>SUM(I13:I35)</f>
        <v>0</v>
      </c>
      <c r="J12" s="232"/>
      <c r="K12" s="232">
        <f>SUM(K13:K35)</f>
        <v>0</v>
      </c>
      <c r="L12" s="232"/>
      <c r="M12" s="232">
        <f>SUM(M13:M35)</f>
        <v>0</v>
      </c>
      <c r="N12" s="232"/>
      <c r="O12" s="232">
        <f>SUM(O13:O35)</f>
        <v>1.57</v>
      </c>
      <c r="P12" s="232"/>
      <c r="Q12" s="232">
        <f>SUM(Q13:Q35)</f>
        <v>0</v>
      </c>
      <c r="R12" s="232"/>
      <c r="S12" s="232"/>
      <c r="T12" s="233"/>
      <c r="U12" s="227"/>
      <c r="V12" s="227">
        <f>SUM(V13:V35)</f>
        <v>55.91</v>
      </c>
      <c r="W12" s="227"/>
      <c r="X12" s="227"/>
      <c r="AG12" t="s">
        <v>163</v>
      </c>
    </row>
    <row r="13" spans="1:60" outlineLevel="1" x14ac:dyDescent="0.25">
      <c r="A13" s="244">
        <v>3</v>
      </c>
      <c r="B13" s="245" t="s">
        <v>766</v>
      </c>
      <c r="C13" s="257" t="s">
        <v>767</v>
      </c>
      <c r="D13" s="246" t="s">
        <v>166</v>
      </c>
      <c r="E13" s="247">
        <v>14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15</v>
      </c>
      <c r="M13" s="249">
        <f>G13*(1+L13/100)</f>
        <v>0</v>
      </c>
      <c r="N13" s="249">
        <v>2.5000000000000001E-3</v>
      </c>
      <c r="O13" s="249">
        <f>ROUND(E13*N13,2)</f>
        <v>0.04</v>
      </c>
      <c r="P13" s="249">
        <v>0</v>
      </c>
      <c r="Q13" s="249">
        <f>ROUND(E13*P13,2)</f>
        <v>0</v>
      </c>
      <c r="R13" s="249"/>
      <c r="S13" s="249" t="s">
        <v>167</v>
      </c>
      <c r="T13" s="250" t="s">
        <v>168</v>
      </c>
      <c r="U13" s="224">
        <v>0.24</v>
      </c>
      <c r="V13" s="224">
        <f>ROUND(E13*U13,2)</f>
        <v>3.36</v>
      </c>
      <c r="W13" s="224"/>
      <c r="X13" s="224" t="s">
        <v>169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170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34">
        <v>4</v>
      </c>
      <c r="B14" s="235" t="s">
        <v>183</v>
      </c>
      <c r="C14" s="253" t="s">
        <v>184</v>
      </c>
      <c r="D14" s="236" t="s">
        <v>166</v>
      </c>
      <c r="E14" s="237">
        <v>51.18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15</v>
      </c>
      <c r="M14" s="239">
        <f>G14*(1+L14/100)</f>
        <v>0</v>
      </c>
      <c r="N14" s="239">
        <v>6.0899999999999999E-3</v>
      </c>
      <c r="O14" s="239">
        <f>ROUND(E14*N14,2)</f>
        <v>0.31</v>
      </c>
      <c r="P14" s="239">
        <v>0</v>
      </c>
      <c r="Q14" s="239">
        <f>ROUND(E14*P14,2)</f>
        <v>0</v>
      </c>
      <c r="R14" s="239"/>
      <c r="S14" s="239" t="s">
        <v>167</v>
      </c>
      <c r="T14" s="240" t="s">
        <v>168</v>
      </c>
      <c r="U14" s="224">
        <v>0.19</v>
      </c>
      <c r="V14" s="224">
        <f>ROUND(E14*U14,2)</f>
        <v>9.7200000000000006</v>
      </c>
      <c r="W14" s="224"/>
      <c r="X14" s="224" t="s">
        <v>169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170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22"/>
      <c r="B15" s="223"/>
      <c r="C15" s="254" t="s">
        <v>185</v>
      </c>
      <c r="D15" s="241"/>
      <c r="E15" s="241"/>
      <c r="F15" s="241"/>
      <c r="G15" s="241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172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5">
      <c r="A16" s="222"/>
      <c r="B16" s="223"/>
      <c r="C16" s="256" t="s">
        <v>788</v>
      </c>
      <c r="D16" s="225"/>
      <c r="E16" s="226">
        <v>2.7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177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22"/>
      <c r="B17" s="223"/>
      <c r="C17" s="256" t="s">
        <v>789</v>
      </c>
      <c r="D17" s="225"/>
      <c r="E17" s="226">
        <v>8.81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177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22"/>
      <c r="B18" s="223"/>
      <c r="C18" s="256" t="s">
        <v>790</v>
      </c>
      <c r="D18" s="225"/>
      <c r="E18" s="226">
        <v>7.5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177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5">
      <c r="A19" s="222"/>
      <c r="B19" s="223"/>
      <c r="C19" s="256" t="s">
        <v>791</v>
      </c>
      <c r="D19" s="225"/>
      <c r="E19" s="226">
        <v>4.3099999999999996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177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5">
      <c r="A20" s="222"/>
      <c r="B20" s="223"/>
      <c r="C20" s="256" t="s">
        <v>792</v>
      </c>
      <c r="D20" s="225"/>
      <c r="E20" s="226">
        <v>19.89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177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5">
      <c r="A21" s="222"/>
      <c r="B21" s="223"/>
      <c r="C21" s="256" t="s">
        <v>793</v>
      </c>
      <c r="D21" s="225"/>
      <c r="E21" s="226">
        <v>1.65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177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5">
      <c r="A22" s="222"/>
      <c r="B22" s="223"/>
      <c r="C22" s="256" t="s">
        <v>794</v>
      </c>
      <c r="D22" s="225"/>
      <c r="E22" s="226">
        <v>6.32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177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5">
      <c r="A23" s="234">
        <v>5</v>
      </c>
      <c r="B23" s="235" t="s">
        <v>191</v>
      </c>
      <c r="C23" s="253" t="s">
        <v>192</v>
      </c>
      <c r="D23" s="236" t="s">
        <v>193</v>
      </c>
      <c r="E23" s="237">
        <v>80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15</v>
      </c>
      <c r="M23" s="239">
        <f>G23*(1+L23/100)</f>
        <v>0</v>
      </c>
      <c r="N23" s="239">
        <v>1.56E-3</v>
      </c>
      <c r="O23" s="239">
        <f>ROUND(E23*N23,2)</f>
        <v>0.12</v>
      </c>
      <c r="P23" s="239">
        <v>0</v>
      </c>
      <c r="Q23" s="239">
        <f>ROUND(E23*P23,2)</f>
        <v>0</v>
      </c>
      <c r="R23" s="239"/>
      <c r="S23" s="239" t="s">
        <v>167</v>
      </c>
      <c r="T23" s="240" t="s">
        <v>168</v>
      </c>
      <c r="U23" s="224">
        <v>0.12</v>
      </c>
      <c r="V23" s="224">
        <f>ROUND(E23*U23,2)</f>
        <v>9.6</v>
      </c>
      <c r="W23" s="224"/>
      <c r="X23" s="224" t="s">
        <v>169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170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5">
      <c r="A24" s="222"/>
      <c r="B24" s="223"/>
      <c r="C24" s="256" t="s">
        <v>194</v>
      </c>
      <c r="D24" s="225"/>
      <c r="E24" s="226">
        <v>80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177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5">
      <c r="A25" s="234">
        <v>6</v>
      </c>
      <c r="B25" s="235" t="s">
        <v>195</v>
      </c>
      <c r="C25" s="253" t="s">
        <v>196</v>
      </c>
      <c r="D25" s="236" t="s">
        <v>193</v>
      </c>
      <c r="E25" s="237">
        <v>10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15</v>
      </c>
      <c r="M25" s="239">
        <f>G25*(1+L25/100)</f>
        <v>0</v>
      </c>
      <c r="N25" s="239">
        <v>1.7330000000000002E-2</v>
      </c>
      <c r="O25" s="239">
        <f>ROUND(E25*N25,2)</f>
        <v>0.17</v>
      </c>
      <c r="P25" s="239">
        <v>0</v>
      </c>
      <c r="Q25" s="239">
        <f>ROUND(E25*P25,2)</f>
        <v>0</v>
      </c>
      <c r="R25" s="239"/>
      <c r="S25" s="239" t="s">
        <v>167</v>
      </c>
      <c r="T25" s="240" t="s">
        <v>168</v>
      </c>
      <c r="U25" s="224">
        <v>0.25</v>
      </c>
      <c r="V25" s="224">
        <f>ROUND(E25*U25,2)</f>
        <v>2.5</v>
      </c>
      <c r="W25" s="224"/>
      <c r="X25" s="224" t="s">
        <v>169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170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5">
      <c r="A26" s="222"/>
      <c r="B26" s="223"/>
      <c r="C26" s="256" t="s">
        <v>197</v>
      </c>
      <c r="D26" s="225"/>
      <c r="E26" s="226">
        <v>10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177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5">
      <c r="A27" s="234">
        <v>7</v>
      </c>
      <c r="B27" s="235" t="s">
        <v>198</v>
      </c>
      <c r="C27" s="253" t="s">
        <v>199</v>
      </c>
      <c r="D27" s="236" t="s">
        <v>166</v>
      </c>
      <c r="E27" s="237">
        <v>168.0164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15</v>
      </c>
      <c r="M27" s="239">
        <f>G27*(1+L27/100)</f>
        <v>0</v>
      </c>
      <c r="N27" s="239">
        <v>5.4299999999999999E-3</v>
      </c>
      <c r="O27" s="239">
        <f>ROUND(E27*N27,2)</f>
        <v>0.91</v>
      </c>
      <c r="P27" s="239">
        <v>0</v>
      </c>
      <c r="Q27" s="239">
        <f>ROUND(E27*P27,2)</f>
        <v>0</v>
      </c>
      <c r="R27" s="239"/>
      <c r="S27" s="239" t="s">
        <v>167</v>
      </c>
      <c r="T27" s="240" t="s">
        <v>168</v>
      </c>
      <c r="U27" s="224">
        <v>0.17</v>
      </c>
      <c r="V27" s="224">
        <f>ROUND(E27*U27,2)</f>
        <v>28.56</v>
      </c>
      <c r="W27" s="224"/>
      <c r="X27" s="224" t="s">
        <v>169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170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5">
      <c r="A28" s="222"/>
      <c r="B28" s="223"/>
      <c r="C28" s="256" t="s">
        <v>795</v>
      </c>
      <c r="D28" s="225"/>
      <c r="E28" s="226">
        <v>14.16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177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5">
      <c r="A29" s="222"/>
      <c r="B29" s="223"/>
      <c r="C29" s="256" t="s">
        <v>796</v>
      </c>
      <c r="D29" s="225"/>
      <c r="E29" s="226">
        <v>28.84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177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5">
      <c r="A30" s="222"/>
      <c r="B30" s="223"/>
      <c r="C30" s="256" t="s">
        <v>797</v>
      </c>
      <c r="D30" s="225"/>
      <c r="E30" s="226">
        <v>26.99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177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5">
      <c r="A31" s="222"/>
      <c r="B31" s="223"/>
      <c r="C31" s="256" t="s">
        <v>204</v>
      </c>
      <c r="D31" s="225"/>
      <c r="E31" s="226">
        <v>6.72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177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5">
      <c r="A32" s="222"/>
      <c r="B32" s="223"/>
      <c r="C32" s="256" t="s">
        <v>798</v>
      </c>
      <c r="D32" s="225"/>
      <c r="E32" s="226">
        <v>45.2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177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5">
      <c r="A33" s="222"/>
      <c r="B33" s="223"/>
      <c r="C33" s="256" t="s">
        <v>799</v>
      </c>
      <c r="D33" s="225"/>
      <c r="E33" s="226">
        <v>19.32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5"/>
      <c r="Z33" s="215"/>
      <c r="AA33" s="215"/>
      <c r="AB33" s="215"/>
      <c r="AC33" s="215"/>
      <c r="AD33" s="215"/>
      <c r="AE33" s="215"/>
      <c r="AF33" s="215"/>
      <c r="AG33" s="215" t="s">
        <v>177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5">
      <c r="A34" s="222"/>
      <c r="B34" s="223"/>
      <c r="C34" s="256" t="s">
        <v>800</v>
      </c>
      <c r="D34" s="225"/>
      <c r="E34" s="226">
        <v>26.78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177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5">
      <c r="A35" s="244">
        <v>8</v>
      </c>
      <c r="B35" s="245" t="s">
        <v>768</v>
      </c>
      <c r="C35" s="257" t="s">
        <v>769</v>
      </c>
      <c r="D35" s="246" t="s">
        <v>166</v>
      </c>
      <c r="E35" s="247">
        <v>6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15</v>
      </c>
      <c r="M35" s="249">
        <f>G35*(1+L35/100)</f>
        <v>0</v>
      </c>
      <c r="N35" s="249">
        <v>3.6700000000000001E-3</v>
      </c>
      <c r="O35" s="249">
        <f>ROUND(E35*N35,2)</f>
        <v>0.02</v>
      </c>
      <c r="P35" s="249">
        <v>0</v>
      </c>
      <c r="Q35" s="249">
        <f>ROUND(E35*P35,2)</f>
        <v>0</v>
      </c>
      <c r="R35" s="249"/>
      <c r="S35" s="249" t="s">
        <v>167</v>
      </c>
      <c r="T35" s="250" t="s">
        <v>168</v>
      </c>
      <c r="U35" s="224">
        <v>0.36199999999999999</v>
      </c>
      <c r="V35" s="224">
        <f>ROUND(E35*U35,2)</f>
        <v>2.17</v>
      </c>
      <c r="W35" s="224"/>
      <c r="X35" s="224" t="s">
        <v>169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170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x14ac:dyDescent="0.25">
      <c r="A36" s="228" t="s">
        <v>162</v>
      </c>
      <c r="B36" s="229" t="s">
        <v>85</v>
      </c>
      <c r="C36" s="252" t="s">
        <v>86</v>
      </c>
      <c r="D36" s="230"/>
      <c r="E36" s="231"/>
      <c r="F36" s="232"/>
      <c r="G36" s="232">
        <f>SUMIF(AG37:AG37,"&lt;&gt;NOR",G37:G37)</f>
        <v>0</v>
      </c>
      <c r="H36" s="232"/>
      <c r="I36" s="232">
        <f>SUM(I37:I37)</f>
        <v>0</v>
      </c>
      <c r="J36" s="232"/>
      <c r="K36" s="232">
        <f>SUM(K37:K37)</f>
        <v>0</v>
      </c>
      <c r="L36" s="232"/>
      <c r="M36" s="232">
        <f>SUM(M37:M37)</f>
        <v>0</v>
      </c>
      <c r="N36" s="232"/>
      <c r="O36" s="232">
        <f>SUM(O37:O37)</f>
        <v>0.06</v>
      </c>
      <c r="P36" s="232"/>
      <c r="Q36" s="232">
        <f>SUM(Q37:Q37)</f>
        <v>0</v>
      </c>
      <c r="R36" s="232"/>
      <c r="S36" s="232"/>
      <c r="T36" s="233"/>
      <c r="U36" s="227"/>
      <c r="V36" s="227">
        <f>SUM(V37:V37)</f>
        <v>9.2100000000000009</v>
      </c>
      <c r="W36" s="227"/>
      <c r="X36" s="227"/>
      <c r="AG36" t="s">
        <v>163</v>
      </c>
    </row>
    <row r="37" spans="1:60" outlineLevel="1" x14ac:dyDescent="0.25">
      <c r="A37" s="244">
        <v>9</v>
      </c>
      <c r="B37" s="245" t="s">
        <v>211</v>
      </c>
      <c r="C37" s="257" t="s">
        <v>212</v>
      </c>
      <c r="D37" s="246" t="s">
        <v>166</v>
      </c>
      <c r="E37" s="247">
        <v>51.18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15</v>
      </c>
      <c r="M37" s="249">
        <f>G37*(1+L37/100)</f>
        <v>0</v>
      </c>
      <c r="N37" s="249">
        <v>1.2099999999999999E-3</v>
      </c>
      <c r="O37" s="249">
        <f>ROUND(E37*N37,2)</f>
        <v>0.06</v>
      </c>
      <c r="P37" s="249">
        <v>0</v>
      </c>
      <c r="Q37" s="249">
        <f>ROUND(E37*P37,2)</f>
        <v>0</v>
      </c>
      <c r="R37" s="249"/>
      <c r="S37" s="249" t="s">
        <v>167</v>
      </c>
      <c r="T37" s="250" t="s">
        <v>168</v>
      </c>
      <c r="U37" s="224">
        <v>0.18</v>
      </c>
      <c r="V37" s="224">
        <f>ROUND(E37*U37,2)</f>
        <v>9.2100000000000009</v>
      </c>
      <c r="W37" s="224"/>
      <c r="X37" s="224" t="s">
        <v>169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170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x14ac:dyDescent="0.25">
      <c r="A38" s="228" t="s">
        <v>162</v>
      </c>
      <c r="B38" s="229" t="s">
        <v>87</v>
      </c>
      <c r="C38" s="252" t="s">
        <v>88</v>
      </c>
      <c r="D38" s="230"/>
      <c r="E38" s="231"/>
      <c r="F38" s="232"/>
      <c r="G38" s="232">
        <f>SUMIF(AG39:AG40,"&lt;&gt;NOR",G39:G40)</f>
        <v>0</v>
      </c>
      <c r="H38" s="232"/>
      <c r="I38" s="232">
        <f>SUM(I39:I40)</f>
        <v>0</v>
      </c>
      <c r="J38" s="232"/>
      <c r="K38" s="232">
        <f>SUM(K39:K40)</f>
        <v>0</v>
      </c>
      <c r="L38" s="232"/>
      <c r="M38" s="232">
        <f>SUM(M39:M40)</f>
        <v>0</v>
      </c>
      <c r="N38" s="232"/>
      <c r="O38" s="232">
        <f>SUM(O39:O40)</f>
        <v>0</v>
      </c>
      <c r="P38" s="232"/>
      <c r="Q38" s="232">
        <f>SUM(Q39:Q40)</f>
        <v>0</v>
      </c>
      <c r="R38" s="232"/>
      <c r="S38" s="232"/>
      <c r="T38" s="233"/>
      <c r="U38" s="227"/>
      <c r="V38" s="227">
        <f>SUM(V39:V40)</f>
        <v>16.52</v>
      </c>
      <c r="W38" s="227"/>
      <c r="X38" s="227"/>
      <c r="AG38" t="s">
        <v>163</v>
      </c>
    </row>
    <row r="39" spans="1:60" outlineLevel="1" x14ac:dyDescent="0.25">
      <c r="A39" s="244">
        <v>10</v>
      </c>
      <c r="B39" s="245" t="s">
        <v>213</v>
      </c>
      <c r="C39" s="257" t="s">
        <v>214</v>
      </c>
      <c r="D39" s="246" t="s">
        <v>166</v>
      </c>
      <c r="E39" s="247">
        <v>51.18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15</v>
      </c>
      <c r="M39" s="249">
        <f>G39*(1+L39/100)</f>
        <v>0</v>
      </c>
      <c r="N39" s="249">
        <v>4.0000000000000003E-5</v>
      </c>
      <c r="O39" s="249">
        <f>ROUND(E39*N39,2)</f>
        <v>0</v>
      </c>
      <c r="P39" s="249">
        <v>0</v>
      </c>
      <c r="Q39" s="249">
        <f>ROUND(E39*P39,2)</f>
        <v>0</v>
      </c>
      <c r="R39" s="249"/>
      <c r="S39" s="249" t="s">
        <v>167</v>
      </c>
      <c r="T39" s="250" t="s">
        <v>168</v>
      </c>
      <c r="U39" s="224">
        <v>0.308</v>
      </c>
      <c r="V39" s="224">
        <f>ROUND(E39*U39,2)</f>
        <v>15.76</v>
      </c>
      <c r="W39" s="224"/>
      <c r="X39" s="224" t="s">
        <v>169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215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5">
      <c r="A40" s="244">
        <v>11</v>
      </c>
      <c r="B40" s="245" t="s">
        <v>216</v>
      </c>
      <c r="C40" s="257" t="s">
        <v>217</v>
      </c>
      <c r="D40" s="246" t="s">
        <v>166</v>
      </c>
      <c r="E40" s="247">
        <v>5.85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15</v>
      </c>
      <c r="M40" s="249">
        <f>G40*(1+L40/100)</f>
        <v>0</v>
      </c>
      <c r="N40" s="249">
        <v>1.0000000000000001E-5</v>
      </c>
      <c r="O40" s="249">
        <f>ROUND(E40*N40,2)</f>
        <v>0</v>
      </c>
      <c r="P40" s="249">
        <v>0</v>
      </c>
      <c r="Q40" s="249">
        <f>ROUND(E40*P40,2)</f>
        <v>0</v>
      </c>
      <c r="R40" s="249"/>
      <c r="S40" s="249" t="s">
        <v>167</v>
      </c>
      <c r="T40" s="250" t="s">
        <v>168</v>
      </c>
      <c r="U40" s="224">
        <v>0.13</v>
      </c>
      <c r="V40" s="224">
        <f>ROUND(E40*U40,2)</f>
        <v>0.76</v>
      </c>
      <c r="W40" s="224"/>
      <c r="X40" s="224" t="s">
        <v>169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170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x14ac:dyDescent="0.25">
      <c r="A41" s="228" t="s">
        <v>162</v>
      </c>
      <c r="B41" s="229" t="s">
        <v>89</v>
      </c>
      <c r="C41" s="252" t="s">
        <v>90</v>
      </c>
      <c r="D41" s="230"/>
      <c r="E41" s="231"/>
      <c r="F41" s="232"/>
      <c r="G41" s="232">
        <f>SUMIF(AG42:AG49,"&lt;&gt;NOR",G42:G49)</f>
        <v>0</v>
      </c>
      <c r="H41" s="232"/>
      <c r="I41" s="232">
        <f>SUM(I42:I49)</f>
        <v>0</v>
      </c>
      <c r="J41" s="232"/>
      <c r="K41" s="232">
        <f>SUM(K42:K49)</f>
        <v>0</v>
      </c>
      <c r="L41" s="232"/>
      <c r="M41" s="232">
        <f>SUM(M42:M49)</f>
        <v>0</v>
      </c>
      <c r="N41" s="232"/>
      <c r="O41" s="232">
        <f>SUM(O42:O49)</f>
        <v>0.04</v>
      </c>
      <c r="P41" s="232"/>
      <c r="Q41" s="232">
        <f>SUM(Q42:Q49)</f>
        <v>1.21</v>
      </c>
      <c r="R41" s="232"/>
      <c r="S41" s="232"/>
      <c r="T41" s="233"/>
      <c r="U41" s="227"/>
      <c r="V41" s="227">
        <f>SUM(V42:V49)</f>
        <v>24.38</v>
      </c>
      <c r="W41" s="227"/>
      <c r="X41" s="227"/>
      <c r="AG41" t="s">
        <v>163</v>
      </c>
    </row>
    <row r="42" spans="1:60" outlineLevel="1" x14ac:dyDescent="0.25">
      <c r="A42" s="234">
        <v>12</v>
      </c>
      <c r="B42" s="235" t="s">
        <v>221</v>
      </c>
      <c r="C42" s="253" t="s">
        <v>222</v>
      </c>
      <c r="D42" s="236" t="s">
        <v>193</v>
      </c>
      <c r="E42" s="237">
        <v>80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15</v>
      </c>
      <c r="M42" s="239">
        <f>G42*(1+L42/100)</f>
        <v>0</v>
      </c>
      <c r="N42" s="239">
        <v>4.8999999999999998E-4</v>
      </c>
      <c r="O42" s="239">
        <f>ROUND(E42*N42,2)</f>
        <v>0.04</v>
      </c>
      <c r="P42" s="239">
        <v>2E-3</v>
      </c>
      <c r="Q42" s="239">
        <f>ROUND(E42*P42,2)</f>
        <v>0.16</v>
      </c>
      <c r="R42" s="239"/>
      <c r="S42" s="239" t="s">
        <v>167</v>
      </c>
      <c r="T42" s="240" t="s">
        <v>168</v>
      </c>
      <c r="U42" s="224">
        <v>0.18</v>
      </c>
      <c r="V42" s="224">
        <f>ROUND(E42*U42,2)</f>
        <v>14.4</v>
      </c>
      <c r="W42" s="224"/>
      <c r="X42" s="224" t="s">
        <v>169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170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5">
      <c r="A43" s="222"/>
      <c r="B43" s="223"/>
      <c r="C43" s="254" t="s">
        <v>223</v>
      </c>
      <c r="D43" s="241"/>
      <c r="E43" s="241"/>
      <c r="F43" s="241"/>
      <c r="G43" s="241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5"/>
      <c r="Z43" s="215"/>
      <c r="AA43" s="215"/>
      <c r="AB43" s="215"/>
      <c r="AC43" s="215"/>
      <c r="AD43" s="215"/>
      <c r="AE43" s="215"/>
      <c r="AF43" s="215"/>
      <c r="AG43" s="215" t="s">
        <v>172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5">
      <c r="A44" s="222"/>
      <c r="B44" s="223"/>
      <c r="C44" s="256" t="s">
        <v>194</v>
      </c>
      <c r="D44" s="225"/>
      <c r="E44" s="226">
        <v>80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177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5">
      <c r="A45" s="234">
        <v>13</v>
      </c>
      <c r="B45" s="235" t="s">
        <v>224</v>
      </c>
      <c r="C45" s="253" t="s">
        <v>225</v>
      </c>
      <c r="D45" s="236" t="s">
        <v>193</v>
      </c>
      <c r="E45" s="237">
        <v>10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15</v>
      </c>
      <c r="M45" s="239">
        <f>G45*(1+L45/100)</f>
        <v>0</v>
      </c>
      <c r="N45" s="239">
        <v>4.8999999999999998E-4</v>
      </c>
      <c r="O45" s="239">
        <f>ROUND(E45*N45,2)</f>
        <v>0</v>
      </c>
      <c r="P45" s="239">
        <v>1.7999999999999999E-2</v>
      </c>
      <c r="Q45" s="239">
        <f>ROUND(E45*P45,2)</f>
        <v>0.18</v>
      </c>
      <c r="R45" s="239"/>
      <c r="S45" s="239" t="s">
        <v>167</v>
      </c>
      <c r="T45" s="240" t="s">
        <v>168</v>
      </c>
      <c r="U45" s="224">
        <v>0.34</v>
      </c>
      <c r="V45" s="224">
        <f>ROUND(E45*U45,2)</f>
        <v>3.4</v>
      </c>
      <c r="W45" s="224"/>
      <c r="X45" s="224" t="s">
        <v>169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170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5">
      <c r="A46" s="222"/>
      <c r="B46" s="223"/>
      <c r="C46" s="254" t="s">
        <v>223</v>
      </c>
      <c r="D46" s="241"/>
      <c r="E46" s="241"/>
      <c r="F46" s="241"/>
      <c r="G46" s="241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5"/>
      <c r="Z46" s="215"/>
      <c r="AA46" s="215"/>
      <c r="AB46" s="215"/>
      <c r="AC46" s="215"/>
      <c r="AD46" s="215"/>
      <c r="AE46" s="215"/>
      <c r="AF46" s="215"/>
      <c r="AG46" s="215" t="s">
        <v>172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5">
      <c r="A47" s="222"/>
      <c r="B47" s="223"/>
      <c r="C47" s="256" t="s">
        <v>197</v>
      </c>
      <c r="D47" s="225"/>
      <c r="E47" s="226">
        <v>10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5"/>
      <c r="Z47" s="215"/>
      <c r="AA47" s="215"/>
      <c r="AB47" s="215"/>
      <c r="AC47" s="215"/>
      <c r="AD47" s="215"/>
      <c r="AE47" s="215"/>
      <c r="AF47" s="215"/>
      <c r="AG47" s="215" t="s">
        <v>177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5">
      <c r="A48" s="244">
        <v>14</v>
      </c>
      <c r="B48" s="245" t="s">
        <v>226</v>
      </c>
      <c r="C48" s="257" t="s">
        <v>227</v>
      </c>
      <c r="D48" s="246" t="s">
        <v>166</v>
      </c>
      <c r="E48" s="247">
        <v>51.18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15</v>
      </c>
      <c r="M48" s="249">
        <f>G48*(1+L48/100)</f>
        <v>0</v>
      </c>
      <c r="N48" s="249">
        <v>0</v>
      </c>
      <c r="O48" s="249">
        <f>ROUND(E48*N48,2)</f>
        <v>0</v>
      </c>
      <c r="P48" s="249">
        <v>4.0000000000000001E-3</v>
      </c>
      <c r="Q48" s="249">
        <f>ROUND(E48*P48,2)</f>
        <v>0.2</v>
      </c>
      <c r="R48" s="249"/>
      <c r="S48" s="249" t="s">
        <v>167</v>
      </c>
      <c r="T48" s="250" t="s">
        <v>168</v>
      </c>
      <c r="U48" s="224">
        <v>0.03</v>
      </c>
      <c r="V48" s="224">
        <f>ROUND(E48*U48,2)</f>
        <v>1.54</v>
      </c>
      <c r="W48" s="224"/>
      <c r="X48" s="224" t="s">
        <v>169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170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5">
      <c r="A49" s="244">
        <v>15</v>
      </c>
      <c r="B49" s="245" t="s">
        <v>228</v>
      </c>
      <c r="C49" s="257" t="s">
        <v>229</v>
      </c>
      <c r="D49" s="246" t="s">
        <v>166</v>
      </c>
      <c r="E49" s="247">
        <v>168.0164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15</v>
      </c>
      <c r="M49" s="249">
        <f>G49*(1+L49/100)</f>
        <v>0</v>
      </c>
      <c r="N49" s="249">
        <v>0</v>
      </c>
      <c r="O49" s="249">
        <f>ROUND(E49*N49,2)</f>
        <v>0</v>
      </c>
      <c r="P49" s="249">
        <v>4.0000000000000001E-3</v>
      </c>
      <c r="Q49" s="249">
        <f>ROUND(E49*P49,2)</f>
        <v>0.67</v>
      </c>
      <c r="R49" s="249"/>
      <c r="S49" s="249" t="s">
        <v>167</v>
      </c>
      <c r="T49" s="250" t="s">
        <v>168</v>
      </c>
      <c r="U49" s="224">
        <v>0.03</v>
      </c>
      <c r="V49" s="224">
        <f>ROUND(E49*U49,2)</f>
        <v>5.04</v>
      </c>
      <c r="W49" s="224"/>
      <c r="X49" s="224" t="s">
        <v>169</v>
      </c>
      <c r="Y49" s="215"/>
      <c r="Z49" s="215"/>
      <c r="AA49" s="215"/>
      <c r="AB49" s="215"/>
      <c r="AC49" s="215"/>
      <c r="AD49" s="215"/>
      <c r="AE49" s="215"/>
      <c r="AF49" s="215"/>
      <c r="AG49" s="215" t="s">
        <v>170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x14ac:dyDescent="0.25">
      <c r="A50" s="228" t="s">
        <v>162</v>
      </c>
      <c r="B50" s="229" t="s">
        <v>91</v>
      </c>
      <c r="C50" s="252" t="s">
        <v>92</v>
      </c>
      <c r="D50" s="230"/>
      <c r="E50" s="231"/>
      <c r="F50" s="232"/>
      <c r="G50" s="232">
        <f>SUMIF(AG51:AG51,"&lt;&gt;NOR",G51:G51)</f>
        <v>0</v>
      </c>
      <c r="H50" s="232"/>
      <c r="I50" s="232">
        <f>SUM(I51:I51)</f>
        <v>0</v>
      </c>
      <c r="J50" s="232"/>
      <c r="K50" s="232">
        <f>SUM(K51:K51)</f>
        <v>0</v>
      </c>
      <c r="L50" s="232"/>
      <c r="M50" s="232">
        <f>SUM(M51:M51)</f>
        <v>0</v>
      </c>
      <c r="N50" s="232"/>
      <c r="O50" s="232">
        <f>SUM(O51:O51)</f>
        <v>0</v>
      </c>
      <c r="P50" s="232"/>
      <c r="Q50" s="232">
        <f>SUM(Q51:Q51)</f>
        <v>0</v>
      </c>
      <c r="R50" s="232"/>
      <c r="S50" s="232"/>
      <c r="T50" s="233"/>
      <c r="U50" s="227"/>
      <c r="V50" s="227">
        <f>SUM(V51:V51)</f>
        <v>4.43</v>
      </c>
      <c r="W50" s="227"/>
      <c r="X50" s="227"/>
      <c r="AG50" t="s">
        <v>163</v>
      </c>
    </row>
    <row r="51" spans="1:60" outlineLevel="1" x14ac:dyDescent="0.25">
      <c r="A51" s="244">
        <v>16</v>
      </c>
      <c r="B51" s="245" t="s">
        <v>233</v>
      </c>
      <c r="C51" s="257" t="s">
        <v>234</v>
      </c>
      <c r="D51" s="246" t="s">
        <v>235</v>
      </c>
      <c r="E51" s="247">
        <v>1.7194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15</v>
      </c>
      <c r="M51" s="249">
        <f>G51*(1+L51/100)</f>
        <v>0</v>
      </c>
      <c r="N51" s="249">
        <v>0</v>
      </c>
      <c r="O51" s="249">
        <f>ROUND(E51*N51,2)</f>
        <v>0</v>
      </c>
      <c r="P51" s="249">
        <v>0</v>
      </c>
      <c r="Q51" s="249">
        <f>ROUND(E51*P51,2)</f>
        <v>0</v>
      </c>
      <c r="R51" s="249"/>
      <c r="S51" s="249" t="s">
        <v>167</v>
      </c>
      <c r="T51" s="250" t="s">
        <v>168</v>
      </c>
      <c r="U51" s="224">
        <v>2.577</v>
      </c>
      <c r="V51" s="224">
        <f>ROUND(E51*U51,2)</f>
        <v>4.43</v>
      </c>
      <c r="W51" s="224"/>
      <c r="X51" s="224" t="s">
        <v>169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215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x14ac:dyDescent="0.25">
      <c r="A52" s="228" t="s">
        <v>162</v>
      </c>
      <c r="B52" s="229" t="s">
        <v>95</v>
      </c>
      <c r="C52" s="252" t="s">
        <v>96</v>
      </c>
      <c r="D52" s="230"/>
      <c r="E52" s="231"/>
      <c r="F52" s="232"/>
      <c r="G52" s="232">
        <f>SUMIF(AG53:AG62,"&lt;&gt;NOR",G53:G62)</f>
        <v>0</v>
      </c>
      <c r="H52" s="232"/>
      <c r="I52" s="232">
        <f>SUM(I53:I62)</f>
        <v>0</v>
      </c>
      <c r="J52" s="232"/>
      <c r="K52" s="232">
        <f>SUM(K53:K62)</f>
        <v>0</v>
      </c>
      <c r="L52" s="232"/>
      <c r="M52" s="232">
        <f>SUM(M53:M62)</f>
        <v>0</v>
      </c>
      <c r="N52" s="232"/>
      <c r="O52" s="232">
        <f>SUM(O53:O62)</f>
        <v>0.01</v>
      </c>
      <c r="P52" s="232"/>
      <c r="Q52" s="232">
        <f>SUM(Q53:Q62)</f>
        <v>0</v>
      </c>
      <c r="R52" s="232"/>
      <c r="S52" s="232"/>
      <c r="T52" s="233"/>
      <c r="U52" s="227"/>
      <c r="V52" s="227">
        <f>SUM(V53:V62)</f>
        <v>2.64</v>
      </c>
      <c r="W52" s="227"/>
      <c r="X52" s="227"/>
      <c r="AG52" t="s">
        <v>163</v>
      </c>
    </row>
    <row r="53" spans="1:60" outlineLevel="1" x14ac:dyDescent="0.25">
      <c r="A53" s="234">
        <v>17</v>
      </c>
      <c r="B53" s="235" t="s">
        <v>248</v>
      </c>
      <c r="C53" s="253" t="s">
        <v>249</v>
      </c>
      <c r="D53" s="236" t="s">
        <v>193</v>
      </c>
      <c r="E53" s="237">
        <v>3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15</v>
      </c>
      <c r="M53" s="239">
        <f>G53*(1+L53/100)</f>
        <v>0</v>
      </c>
      <c r="N53" s="239">
        <v>3.9899999999999996E-3</v>
      </c>
      <c r="O53" s="239">
        <f>ROUND(E53*N53,2)</f>
        <v>0.01</v>
      </c>
      <c r="P53" s="239">
        <v>0</v>
      </c>
      <c r="Q53" s="239">
        <f>ROUND(E53*P53,2)</f>
        <v>0</v>
      </c>
      <c r="R53" s="239"/>
      <c r="S53" s="239" t="s">
        <v>167</v>
      </c>
      <c r="T53" s="240" t="s">
        <v>168</v>
      </c>
      <c r="U53" s="224">
        <v>0.54290000000000005</v>
      </c>
      <c r="V53" s="224">
        <f>ROUND(E53*U53,2)</f>
        <v>1.63</v>
      </c>
      <c r="W53" s="224"/>
      <c r="X53" s="224" t="s">
        <v>169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170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5">
      <c r="A54" s="222"/>
      <c r="B54" s="223"/>
      <c r="C54" s="254" t="s">
        <v>250</v>
      </c>
      <c r="D54" s="241"/>
      <c r="E54" s="241"/>
      <c r="F54" s="241"/>
      <c r="G54" s="241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5"/>
      <c r="Z54" s="215"/>
      <c r="AA54" s="215"/>
      <c r="AB54" s="215"/>
      <c r="AC54" s="215"/>
      <c r="AD54" s="215"/>
      <c r="AE54" s="215"/>
      <c r="AF54" s="215"/>
      <c r="AG54" s="215" t="s">
        <v>172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5">
      <c r="A55" s="222"/>
      <c r="B55" s="223"/>
      <c r="C55" s="255" t="s">
        <v>251</v>
      </c>
      <c r="D55" s="242"/>
      <c r="E55" s="242"/>
      <c r="F55" s="242"/>
      <c r="G55" s="242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5"/>
      <c r="Z55" s="215"/>
      <c r="AA55" s="215"/>
      <c r="AB55" s="215"/>
      <c r="AC55" s="215"/>
      <c r="AD55" s="215"/>
      <c r="AE55" s="215"/>
      <c r="AF55" s="215"/>
      <c r="AG55" s="215" t="s">
        <v>172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5">
      <c r="A56" s="234">
        <v>18</v>
      </c>
      <c r="B56" s="235" t="s">
        <v>252</v>
      </c>
      <c r="C56" s="253" t="s">
        <v>253</v>
      </c>
      <c r="D56" s="236" t="s">
        <v>193</v>
      </c>
      <c r="E56" s="237">
        <v>3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15</v>
      </c>
      <c r="M56" s="239">
        <f>G56*(1+L56/100)</f>
        <v>0</v>
      </c>
      <c r="N56" s="239">
        <v>2.0000000000000002E-5</v>
      </c>
      <c r="O56" s="239">
        <f>ROUND(E56*N56,2)</f>
        <v>0</v>
      </c>
      <c r="P56" s="239">
        <v>0</v>
      </c>
      <c r="Q56" s="239">
        <f>ROUND(E56*P56,2)</f>
        <v>0</v>
      </c>
      <c r="R56" s="239"/>
      <c r="S56" s="239" t="s">
        <v>167</v>
      </c>
      <c r="T56" s="240" t="s">
        <v>168</v>
      </c>
      <c r="U56" s="224">
        <v>0.13500000000000001</v>
      </c>
      <c r="V56" s="224">
        <f>ROUND(E56*U56,2)</f>
        <v>0.41</v>
      </c>
      <c r="W56" s="224"/>
      <c r="X56" s="224" t="s">
        <v>169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170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5">
      <c r="A57" s="222"/>
      <c r="B57" s="223"/>
      <c r="C57" s="254" t="s">
        <v>254</v>
      </c>
      <c r="D57" s="241"/>
      <c r="E57" s="241"/>
      <c r="F57" s="241"/>
      <c r="G57" s="241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5"/>
      <c r="Z57" s="215"/>
      <c r="AA57" s="215"/>
      <c r="AB57" s="215"/>
      <c r="AC57" s="215"/>
      <c r="AD57" s="215"/>
      <c r="AE57" s="215"/>
      <c r="AF57" s="215"/>
      <c r="AG57" s="215" t="s">
        <v>172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5">
      <c r="A58" s="234">
        <v>19</v>
      </c>
      <c r="B58" s="235" t="s">
        <v>255</v>
      </c>
      <c r="C58" s="253" t="s">
        <v>256</v>
      </c>
      <c r="D58" s="236" t="s">
        <v>220</v>
      </c>
      <c r="E58" s="237">
        <v>2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15</v>
      </c>
      <c r="M58" s="239">
        <f>G58*(1+L58/100)</f>
        <v>0</v>
      </c>
      <c r="N58" s="239">
        <v>6.3000000000000003E-4</v>
      </c>
      <c r="O58" s="239">
        <f>ROUND(E58*N58,2)</f>
        <v>0</v>
      </c>
      <c r="P58" s="239">
        <v>0</v>
      </c>
      <c r="Q58" s="239">
        <f>ROUND(E58*P58,2)</f>
        <v>0</v>
      </c>
      <c r="R58" s="239"/>
      <c r="S58" s="239" t="s">
        <v>167</v>
      </c>
      <c r="T58" s="240" t="s">
        <v>168</v>
      </c>
      <c r="U58" s="224">
        <v>0.27200000000000002</v>
      </c>
      <c r="V58" s="224">
        <f>ROUND(E58*U58,2)</f>
        <v>0.54</v>
      </c>
      <c r="W58" s="224"/>
      <c r="X58" s="224" t="s">
        <v>169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170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5">
      <c r="A59" s="222"/>
      <c r="B59" s="223"/>
      <c r="C59" s="254" t="s">
        <v>257</v>
      </c>
      <c r="D59" s="241"/>
      <c r="E59" s="241"/>
      <c r="F59" s="241"/>
      <c r="G59" s="241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5"/>
      <c r="Z59" s="215"/>
      <c r="AA59" s="215"/>
      <c r="AB59" s="215"/>
      <c r="AC59" s="215"/>
      <c r="AD59" s="215"/>
      <c r="AE59" s="215"/>
      <c r="AF59" s="215"/>
      <c r="AG59" s="215" t="s">
        <v>172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5">
      <c r="A60" s="234">
        <v>20</v>
      </c>
      <c r="B60" s="235" t="s">
        <v>639</v>
      </c>
      <c r="C60" s="253" t="s">
        <v>262</v>
      </c>
      <c r="D60" s="236" t="s">
        <v>193</v>
      </c>
      <c r="E60" s="237">
        <v>3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15</v>
      </c>
      <c r="M60" s="239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39"/>
      <c r="S60" s="239" t="s">
        <v>167</v>
      </c>
      <c r="T60" s="240" t="s">
        <v>168</v>
      </c>
      <c r="U60" s="224">
        <v>2.1000000000000001E-2</v>
      </c>
      <c r="V60" s="224">
        <f>ROUND(E60*U60,2)</f>
        <v>0.06</v>
      </c>
      <c r="W60" s="224"/>
      <c r="X60" s="224" t="s">
        <v>169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170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5">
      <c r="A61" s="222"/>
      <c r="B61" s="223"/>
      <c r="C61" s="254" t="s">
        <v>801</v>
      </c>
      <c r="D61" s="241"/>
      <c r="E61" s="241"/>
      <c r="F61" s="241"/>
      <c r="G61" s="241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5"/>
      <c r="Z61" s="215"/>
      <c r="AA61" s="215"/>
      <c r="AB61" s="215"/>
      <c r="AC61" s="215"/>
      <c r="AD61" s="215"/>
      <c r="AE61" s="215"/>
      <c r="AF61" s="215"/>
      <c r="AG61" s="215" t="s">
        <v>172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5">
      <c r="A62" s="244">
        <v>21</v>
      </c>
      <c r="B62" s="245" t="s">
        <v>282</v>
      </c>
      <c r="C62" s="257" t="s">
        <v>283</v>
      </c>
      <c r="D62" s="246" t="s">
        <v>0</v>
      </c>
      <c r="E62" s="247">
        <v>19.637</v>
      </c>
      <c r="F62" s="248"/>
      <c r="G62" s="249">
        <f>ROUND(E62*F62,2)</f>
        <v>0</v>
      </c>
      <c r="H62" s="248"/>
      <c r="I62" s="249">
        <f>ROUND(E62*H62,2)</f>
        <v>0</v>
      </c>
      <c r="J62" s="248"/>
      <c r="K62" s="249">
        <f>ROUND(E62*J62,2)</f>
        <v>0</v>
      </c>
      <c r="L62" s="249">
        <v>15</v>
      </c>
      <c r="M62" s="249">
        <f>G62*(1+L62/100)</f>
        <v>0</v>
      </c>
      <c r="N62" s="249">
        <v>0</v>
      </c>
      <c r="O62" s="249">
        <f>ROUND(E62*N62,2)</f>
        <v>0</v>
      </c>
      <c r="P62" s="249">
        <v>0</v>
      </c>
      <c r="Q62" s="249">
        <f>ROUND(E62*P62,2)</f>
        <v>0</v>
      </c>
      <c r="R62" s="249"/>
      <c r="S62" s="249" t="s">
        <v>167</v>
      </c>
      <c r="T62" s="250" t="s">
        <v>168</v>
      </c>
      <c r="U62" s="224">
        <v>0</v>
      </c>
      <c r="V62" s="224">
        <f>ROUND(E62*U62,2)</f>
        <v>0</v>
      </c>
      <c r="W62" s="224"/>
      <c r="X62" s="224" t="s">
        <v>169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238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x14ac:dyDescent="0.25">
      <c r="A63" s="228" t="s">
        <v>162</v>
      </c>
      <c r="B63" s="229" t="s">
        <v>98</v>
      </c>
      <c r="C63" s="252" t="s">
        <v>99</v>
      </c>
      <c r="D63" s="230"/>
      <c r="E63" s="231"/>
      <c r="F63" s="232"/>
      <c r="G63" s="232">
        <f>SUMIF(AG64:AG72,"&lt;&gt;NOR",G64:G72)</f>
        <v>0</v>
      </c>
      <c r="H63" s="232"/>
      <c r="I63" s="232">
        <f>SUM(I64:I72)</f>
        <v>0</v>
      </c>
      <c r="J63" s="232"/>
      <c r="K63" s="232">
        <f>SUM(K64:K72)</f>
        <v>0</v>
      </c>
      <c r="L63" s="232"/>
      <c r="M63" s="232">
        <f>SUM(M64:M72)</f>
        <v>0</v>
      </c>
      <c r="N63" s="232"/>
      <c r="O63" s="232">
        <f>SUM(O64:O72)</f>
        <v>0</v>
      </c>
      <c r="P63" s="232"/>
      <c r="Q63" s="232">
        <f>SUM(Q64:Q72)</f>
        <v>0</v>
      </c>
      <c r="R63" s="232"/>
      <c r="S63" s="232"/>
      <c r="T63" s="233"/>
      <c r="U63" s="227"/>
      <c r="V63" s="227">
        <f>SUM(V64:V72)</f>
        <v>3.54</v>
      </c>
      <c r="W63" s="227"/>
      <c r="X63" s="227"/>
      <c r="AG63" t="s">
        <v>163</v>
      </c>
    </row>
    <row r="64" spans="1:60" outlineLevel="1" x14ac:dyDescent="0.25">
      <c r="A64" s="234">
        <v>22</v>
      </c>
      <c r="B64" s="235" t="s">
        <v>284</v>
      </c>
      <c r="C64" s="253" t="s">
        <v>285</v>
      </c>
      <c r="D64" s="236" t="s">
        <v>286</v>
      </c>
      <c r="E64" s="237">
        <v>1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15</v>
      </c>
      <c r="M64" s="239">
        <f>G64*(1+L64/100)</f>
        <v>0</v>
      </c>
      <c r="N64" s="239">
        <v>3.2499999999999999E-3</v>
      </c>
      <c r="O64" s="239">
        <f>ROUND(E64*N64,2)</f>
        <v>0</v>
      </c>
      <c r="P64" s="239">
        <v>0</v>
      </c>
      <c r="Q64" s="239">
        <f>ROUND(E64*P64,2)</f>
        <v>0</v>
      </c>
      <c r="R64" s="239"/>
      <c r="S64" s="239" t="s">
        <v>167</v>
      </c>
      <c r="T64" s="240" t="s">
        <v>168</v>
      </c>
      <c r="U64" s="224">
        <v>1.78</v>
      </c>
      <c r="V64" s="224">
        <f>ROUND(E64*U64,2)</f>
        <v>1.78</v>
      </c>
      <c r="W64" s="224"/>
      <c r="X64" s="224" t="s">
        <v>169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170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5">
      <c r="A65" s="222"/>
      <c r="B65" s="223"/>
      <c r="C65" s="254" t="s">
        <v>287</v>
      </c>
      <c r="D65" s="241"/>
      <c r="E65" s="241"/>
      <c r="F65" s="241"/>
      <c r="G65" s="241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5"/>
      <c r="Z65" s="215"/>
      <c r="AA65" s="215"/>
      <c r="AB65" s="215"/>
      <c r="AC65" s="215"/>
      <c r="AD65" s="215"/>
      <c r="AE65" s="215"/>
      <c r="AF65" s="215"/>
      <c r="AG65" s="215" t="s">
        <v>172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5">
      <c r="A66" s="234">
        <v>23</v>
      </c>
      <c r="B66" s="235" t="s">
        <v>802</v>
      </c>
      <c r="C66" s="253" t="s">
        <v>803</v>
      </c>
      <c r="D66" s="236" t="s">
        <v>193</v>
      </c>
      <c r="E66" s="237">
        <v>2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15</v>
      </c>
      <c r="M66" s="239">
        <f>G66*(1+L66/100)</f>
        <v>0</v>
      </c>
      <c r="N66" s="239">
        <v>7.9000000000000001E-4</v>
      </c>
      <c r="O66" s="239">
        <f>ROUND(E66*N66,2)</f>
        <v>0</v>
      </c>
      <c r="P66" s="239">
        <v>0</v>
      </c>
      <c r="Q66" s="239">
        <f>ROUND(E66*P66,2)</f>
        <v>0</v>
      </c>
      <c r="R66" s="239"/>
      <c r="S66" s="239" t="s">
        <v>167</v>
      </c>
      <c r="T66" s="240" t="s">
        <v>168</v>
      </c>
      <c r="U66" s="224">
        <v>0.30869000000000002</v>
      </c>
      <c r="V66" s="224">
        <f>ROUND(E66*U66,2)</f>
        <v>0.62</v>
      </c>
      <c r="W66" s="224"/>
      <c r="X66" s="224" t="s">
        <v>169</v>
      </c>
      <c r="Y66" s="215"/>
      <c r="Z66" s="215"/>
      <c r="AA66" s="215"/>
      <c r="AB66" s="215"/>
      <c r="AC66" s="215"/>
      <c r="AD66" s="215"/>
      <c r="AE66" s="215"/>
      <c r="AF66" s="215"/>
      <c r="AG66" s="215" t="s">
        <v>170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5">
      <c r="A67" s="222"/>
      <c r="B67" s="223"/>
      <c r="C67" s="254" t="s">
        <v>251</v>
      </c>
      <c r="D67" s="241"/>
      <c r="E67" s="241"/>
      <c r="F67" s="241"/>
      <c r="G67" s="241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5"/>
      <c r="Z67" s="215"/>
      <c r="AA67" s="215"/>
      <c r="AB67" s="215"/>
      <c r="AC67" s="215"/>
      <c r="AD67" s="215"/>
      <c r="AE67" s="215"/>
      <c r="AF67" s="215"/>
      <c r="AG67" s="215" t="s">
        <v>172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5">
      <c r="A68" s="244">
        <v>24</v>
      </c>
      <c r="B68" s="245" t="s">
        <v>804</v>
      </c>
      <c r="C68" s="257" t="s">
        <v>805</v>
      </c>
      <c r="D68" s="246" t="s">
        <v>220</v>
      </c>
      <c r="E68" s="247">
        <v>2</v>
      </c>
      <c r="F68" s="248"/>
      <c r="G68" s="249">
        <f>ROUND(E68*F68,2)</f>
        <v>0</v>
      </c>
      <c r="H68" s="248"/>
      <c r="I68" s="249">
        <f>ROUND(E68*H68,2)</f>
        <v>0</v>
      </c>
      <c r="J68" s="248"/>
      <c r="K68" s="249">
        <f>ROUND(E68*J68,2)</f>
        <v>0</v>
      </c>
      <c r="L68" s="249">
        <v>15</v>
      </c>
      <c r="M68" s="249">
        <f>G68*(1+L68/100)</f>
        <v>0</v>
      </c>
      <c r="N68" s="249">
        <v>9.3000000000000005E-4</v>
      </c>
      <c r="O68" s="249">
        <f>ROUND(E68*N68,2)</f>
        <v>0</v>
      </c>
      <c r="P68" s="249">
        <v>0</v>
      </c>
      <c r="Q68" s="249">
        <f>ROUND(E68*P68,2)</f>
        <v>0</v>
      </c>
      <c r="R68" s="249"/>
      <c r="S68" s="249" t="s">
        <v>167</v>
      </c>
      <c r="T68" s="250" t="s">
        <v>168</v>
      </c>
      <c r="U68" s="224">
        <v>0.42399999999999999</v>
      </c>
      <c r="V68" s="224">
        <f>ROUND(E68*U68,2)</f>
        <v>0.85</v>
      </c>
      <c r="W68" s="224"/>
      <c r="X68" s="224" t="s">
        <v>169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170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5">
      <c r="A69" s="244">
        <v>25</v>
      </c>
      <c r="B69" s="245" t="s">
        <v>288</v>
      </c>
      <c r="C69" s="257" t="s">
        <v>289</v>
      </c>
      <c r="D69" s="246" t="s">
        <v>286</v>
      </c>
      <c r="E69" s="247">
        <v>1</v>
      </c>
      <c r="F69" s="248"/>
      <c r="G69" s="249">
        <f>ROUND(E69*F69,2)</f>
        <v>0</v>
      </c>
      <c r="H69" s="248"/>
      <c r="I69" s="249">
        <f>ROUND(E69*H69,2)</f>
        <v>0</v>
      </c>
      <c r="J69" s="248"/>
      <c r="K69" s="249">
        <f>ROUND(E69*J69,2)</f>
        <v>0</v>
      </c>
      <c r="L69" s="249">
        <v>15</v>
      </c>
      <c r="M69" s="249">
        <f>G69*(1+L69/100)</f>
        <v>0</v>
      </c>
      <c r="N69" s="249">
        <v>2.7499999999999998E-3</v>
      </c>
      <c r="O69" s="249">
        <f>ROUND(E69*N69,2)</f>
        <v>0</v>
      </c>
      <c r="P69" s="249">
        <v>0</v>
      </c>
      <c r="Q69" s="249">
        <f>ROUND(E69*P69,2)</f>
        <v>0</v>
      </c>
      <c r="R69" s="249"/>
      <c r="S69" s="249" t="s">
        <v>167</v>
      </c>
      <c r="T69" s="250" t="s">
        <v>168</v>
      </c>
      <c r="U69" s="224">
        <v>0.12</v>
      </c>
      <c r="V69" s="224">
        <f>ROUND(E69*U69,2)</f>
        <v>0.12</v>
      </c>
      <c r="W69" s="224"/>
      <c r="X69" s="224" t="s">
        <v>169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170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5">
      <c r="A70" s="244">
        <v>26</v>
      </c>
      <c r="B70" s="245" t="s">
        <v>806</v>
      </c>
      <c r="C70" s="257" t="s">
        <v>807</v>
      </c>
      <c r="D70" s="246" t="s">
        <v>286</v>
      </c>
      <c r="E70" s="247">
        <v>1</v>
      </c>
      <c r="F70" s="248"/>
      <c r="G70" s="249">
        <f>ROUND(E70*F70,2)</f>
        <v>0</v>
      </c>
      <c r="H70" s="248"/>
      <c r="I70" s="249">
        <f>ROUND(E70*H70,2)</f>
        <v>0</v>
      </c>
      <c r="J70" s="248"/>
      <c r="K70" s="249">
        <f>ROUND(E70*J70,2)</f>
        <v>0</v>
      </c>
      <c r="L70" s="249">
        <v>15</v>
      </c>
      <c r="M70" s="249">
        <f>G70*(1+L70/100)</f>
        <v>0</v>
      </c>
      <c r="N70" s="249">
        <v>5.0000000000000001E-4</v>
      </c>
      <c r="O70" s="249">
        <f>ROUND(E70*N70,2)</f>
        <v>0</v>
      </c>
      <c r="P70" s="249">
        <v>0</v>
      </c>
      <c r="Q70" s="249">
        <f>ROUND(E70*P70,2)</f>
        <v>0</v>
      </c>
      <c r="R70" s="249"/>
      <c r="S70" s="249" t="s">
        <v>167</v>
      </c>
      <c r="T70" s="250" t="s">
        <v>168</v>
      </c>
      <c r="U70" s="224">
        <v>0.16500000000000001</v>
      </c>
      <c r="V70" s="224">
        <f>ROUND(E70*U70,2)</f>
        <v>0.17</v>
      </c>
      <c r="W70" s="224"/>
      <c r="X70" s="224" t="s">
        <v>169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170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5">
      <c r="A71" s="244">
        <v>27</v>
      </c>
      <c r="B71" s="245" t="s">
        <v>808</v>
      </c>
      <c r="C71" s="257" t="s">
        <v>809</v>
      </c>
      <c r="D71" s="246" t="s">
        <v>245</v>
      </c>
      <c r="E71" s="247">
        <v>2</v>
      </c>
      <c r="F71" s="248"/>
      <c r="G71" s="249">
        <f>ROUND(E71*F71,2)</f>
        <v>0</v>
      </c>
      <c r="H71" s="248"/>
      <c r="I71" s="249">
        <f>ROUND(E71*H71,2)</f>
        <v>0</v>
      </c>
      <c r="J71" s="248"/>
      <c r="K71" s="249">
        <f>ROUND(E71*J71,2)</f>
        <v>0</v>
      </c>
      <c r="L71" s="249">
        <v>15</v>
      </c>
      <c r="M71" s="249">
        <f>G71*(1+L71/100)</f>
        <v>0</v>
      </c>
      <c r="N71" s="249">
        <v>0</v>
      </c>
      <c r="O71" s="249">
        <f>ROUND(E71*N71,2)</f>
        <v>0</v>
      </c>
      <c r="P71" s="249">
        <v>0</v>
      </c>
      <c r="Q71" s="249">
        <f>ROUND(E71*P71,2)</f>
        <v>0</v>
      </c>
      <c r="R71" s="249"/>
      <c r="S71" s="249" t="s">
        <v>167</v>
      </c>
      <c r="T71" s="250" t="s">
        <v>168</v>
      </c>
      <c r="U71" s="224">
        <v>0</v>
      </c>
      <c r="V71" s="224">
        <f>ROUND(E71*U71,2)</f>
        <v>0</v>
      </c>
      <c r="W71" s="224"/>
      <c r="X71" s="224" t="s">
        <v>169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170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5">
      <c r="A72" s="244">
        <v>28</v>
      </c>
      <c r="B72" s="245" t="s">
        <v>290</v>
      </c>
      <c r="C72" s="257" t="s">
        <v>291</v>
      </c>
      <c r="D72" s="246" t="s">
        <v>292</v>
      </c>
      <c r="E72" s="247">
        <v>1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15</v>
      </c>
      <c r="M72" s="249">
        <f>G72*(1+L72/100)</f>
        <v>0</v>
      </c>
      <c r="N72" s="249">
        <v>0</v>
      </c>
      <c r="O72" s="249">
        <f>ROUND(E72*N72,2)</f>
        <v>0</v>
      </c>
      <c r="P72" s="249">
        <v>0</v>
      </c>
      <c r="Q72" s="249">
        <f>ROUND(E72*P72,2)</f>
        <v>0</v>
      </c>
      <c r="R72" s="249"/>
      <c r="S72" s="249" t="s">
        <v>167</v>
      </c>
      <c r="T72" s="250" t="s">
        <v>168</v>
      </c>
      <c r="U72" s="224">
        <v>0</v>
      </c>
      <c r="V72" s="224">
        <f>ROUND(E72*U72,2)</f>
        <v>0</v>
      </c>
      <c r="W72" s="224"/>
      <c r="X72" s="224" t="s">
        <v>169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170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x14ac:dyDescent="0.25">
      <c r="A73" s="228" t="s">
        <v>162</v>
      </c>
      <c r="B73" s="229" t="s">
        <v>100</v>
      </c>
      <c r="C73" s="252" t="s">
        <v>101</v>
      </c>
      <c r="D73" s="230"/>
      <c r="E73" s="231"/>
      <c r="F73" s="232"/>
      <c r="G73" s="232">
        <f>SUMIF(AG74:AG79,"&lt;&gt;NOR",G74:G79)</f>
        <v>0</v>
      </c>
      <c r="H73" s="232"/>
      <c r="I73" s="232">
        <f>SUM(I74:I79)</f>
        <v>0</v>
      </c>
      <c r="J73" s="232"/>
      <c r="K73" s="232">
        <f>SUM(K74:K79)</f>
        <v>0</v>
      </c>
      <c r="L73" s="232"/>
      <c r="M73" s="232">
        <f>SUM(M74:M79)</f>
        <v>0</v>
      </c>
      <c r="N73" s="232"/>
      <c r="O73" s="232">
        <f>SUM(O74:O79)</f>
        <v>0</v>
      </c>
      <c r="P73" s="232"/>
      <c r="Q73" s="232">
        <f>SUM(Q74:Q79)</f>
        <v>7.0000000000000007E-2</v>
      </c>
      <c r="R73" s="232"/>
      <c r="S73" s="232"/>
      <c r="T73" s="233"/>
      <c r="U73" s="227"/>
      <c r="V73" s="227">
        <f>SUM(V74:V79)</f>
        <v>2.14</v>
      </c>
      <c r="W73" s="227"/>
      <c r="X73" s="227"/>
      <c r="AG73" t="s">
        <v>163</v>
      </c>
    </row>
    <row r="74" spans="1:60" outlineLevel="1" x14ac:dyDescent="0.25">
      <c r="A74" s="244">
        <v>29</v>
      </c>
      <c r="B74" s="245" t="s">
        <v>301</v>
      </c>
      <c r="C74" s="257" t="s">
        <v>302</v>
      </c>
      <c r="D74" s="246" t="s">
        <v>220</v>
      </c>
      <c r="E74" s="247">
        <v>1</v>
      </c>
      <c r="F74" s="248"/>
      <c r="G74" s="249">
        <f>ROUND(E74*F74,2)</f>
        <v>0</v>
      </c>
      <c r="H74" s="248"/>
      <c r="I74" s="249">
        <f>ROUND(E74*H74,2)</f>
        <v>0</v>
      </c>
      <c r="J74" s="248"/>
      <c r="K74" s="249">
        <f>ROUND(E74*J74,2)</f>
        <v>0</v>
      </c>
      <c r="L74" s="249">
        <v>15</v>
      </c>
      <c r="M74" s="249">
        <f>G74*(1+L74/100)</f>
        <v>0</v>
      </c>
      <c r="N74" s="249">
        <v>1.82E-3</v>
      </c>
      <c r="O74" s="249">
        <f>ROUND(E74*N74,2)</f>
        <v>0</v>
      </c>
      <c r="P74" s="249">
        <v>0</v>
      </c>
      <c r="Q74" s="249">
        <f>ROUND(E74*P74,2)</f>
        <v>0</v>
      </c>
      <c r="R74" s="249"/>
      <c r="S74" s="249" t="s">
        <v>167</v>
      </c>
      <c r="T74" s="250" t="s">
        <v>168</v>
      </c>
      <c r="U74" s="224">
        <v>1.262</v>
      </c>
      <c r="V74" s="224">
        <f>ROUND(E74*U74,2)</f>
        <v>1.26</v>
      </c>
      <c r="W74" s="224"/>
      <c r="X74" s="224" t="s">
        <v>169</v>
      </c>
      <c r="Y74" s="215"/>
      <c r="Z74" s="215"/>
      <c r="AA74" s="215"/>
      <c r="AB74" s="215"/>
      <c r="AC74" s="215"/>
      <c r="AD74" s="215"/>
      <c r="AE74" s="215"/>
      <c r="AF74" s="215"/>
      <c r="AG74" s="215" t="s">
        <v>238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5">
      <c r="A75" s="244">
        <v>30</v>
      </c>
      <c r="B75" s="245" t="s">
        <v>303</v>
      </c>
      <c r="C75" s="257" t="s">
        <v>304</v>
      </c>
      <c r="D75" s="246" t="s">
        <v>286</v>
      </c>
      <c r="E75" s="247">
        <v>1</v>
      </c>
      <c r="F75" s="248"/>
      <c r="G75" s="249">
        <f>ROUND(E75*F75,2)</f>
        <v>0</v>
      </c>
      <c r="H75" s="248"/>
      <c r="I75" s="249">
        <f>ROUND(E75*H75,2)</f>
        <v>0</v>
      </c>
      <c r="J75" s="248"/>
      <c r="K75" s="249">
        <f>ROUND(E75*J75,2)</f>
        <v>0</v>
      </c>
      <c r="L75" s="249">
        <v>15</v>
      </c>
      <c r="M75" s="249">
        <f>G75*(1+L75/100)</f>
        <v>0</v>
      </c>
      <c r="N75" s="249">
        <v>0</v>
      </c>
      <c r="O75" s="249">
        <f>ROUND(E75*N75,2)</f>
        <v>0</v>
      </c>
      <c r="P75" s="249">
        <v>6.7000000000000004E-2</v>
      </c>
      <c r="Q75" s="249">
        <f>ROUND(E75*P75,2)</f>
        <v>7.0000000000000007E-2</v>
      </c>
      <c r="R75" s="249"/>
      <c r="S75" s="249" t="s">
        <v>167</v>
      </c>
      <c r="T75" s="250" t="s">
        <v>168</v>
      </c>
      <c r="U75" s="224">
        <v>0.31</v>
      </c>
      <c r="V75" s="224">
        <f>ROUND(E75*U75,2)</f>
        <v>0.31</v>
      </c>
      <c r="W75" s="224"/>
      <c r="X75" s="224" t="s">
        <v>169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238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5">
      <c r="A76" s="244">
        <v>31</v>
      </c>
      <c r="B76" s="245" t="s">
        <v>305</v>
      </c>
      <c r="C76" s="257" t="s">
        <v>306</v>
      </c>
      <c r="D76" s="246" t="s">
        <v>286</v>
      </c>
      <c r="E76" s="247">
        <v>2</v>
      </c>
      <c r="F76" s="248"/>
      <c r="G76" s="249">
        <f>ROUND(E76*F76,2)</f>
        <v>0</v>
      </c>
      <c r="H76" s="248"/>
      <c r="I76" s="249">
        <f>ROUND(E76*H76,2)</f>
        <v>0</v>
      </c>
      <c r="J76" s="248"/>
      <c r="K76" s="249">
        <f>ROUND(E76*J76,2)</f>
        <v>0</v>
      </c>
      <c r="L76" s="249">
        <v>15</v>
      </c>
      <c r="M76" s="249">
        <f>G76*(1+L76/100)</f>
        <v>0</v>
      </c>
      <c r="N76" s="249">
        <v>1.7000000000000001E-4</v>
      </c>
      <c r="O76" s="249">
        <f>ROUND(E76*N76,2)</f>
        <v>0</v>
      </c>
      <c r="P76" s="249">
        <v>0</v>
      </c>
      <c r="Q76" s="249">
        <f>ROUND(E76*P76,2)</f>
        <v>0</v>
      </c>
      <c r="R76" s="249"/>
      <c r="S76" s="249" t="s">
        <v>167</v>
      </c>
      <c r="T76" s="250" t="s">
        <v>168</v>
      </c>
      <c r="U76" s="224">
        <v>0.22700000000000001</v>
      </c>
      <c r="V76" s="224">
        <f>ROUND(E76*U76,2)</f>
        <v>0.45</v>
      </c>
      <c r="W76" s="224"/>
      <c r="X76" s="224" t="s">
        <v>169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170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5">
      <c r="A77" s="244">
        <v>32</v>
      </c>
      <c r="B77" s="245" t="s">
        <v>307</v>
      </c>
      <c r="C77" s="257" t="s">
        <v>308</v>
      </c>
      <c r="D77" s="246" t="s">
        <v>286</v>
      </c>
      <c r="E77" s="247">
        <v>1</v>
      </c>
      <c r="F77" s="248"/>
      <c r="G77" s="249">
        <f>ROUND(E77*F77,2)</f>
        <v>0</v>
      </c>
      <c r="H77" s="248"/>
      <c r="I77" s="249">
        <f>ROUND(E77*H77,2)</f>
        <v>0</v>
      </c>
      <c r="J77" s="248"/>
      <c r="K77" s="249">
        <f>ROUND(E77*J77,2)</f>
        <v>0</v>
      </c>
      <c r="L77" s="249">
        <v>15</v>
      </c>
      <c r="M77" s="249">
        <f>G77*(1+L77/100)</f>
        <v>0</v>
      </c>
      <c r="N77" s="249">
        <v>2.4000000000000001E-4</v>
      </c>
      <c r="O77" s="249">
        <f>ROUND(E77*N77,2)</f>
        <v>0</v>
      </c>
      <c r="P77" s="249">
        <v>0</v>
      </c>
      <c r="Q77" s="249">
        <f>ROUND(E77*P77,2)</f>
        <v>0</v>
      </c>
      <c r="R77" s="249"/>
      <c r="S77" s="249" t="s">
        <v>167</v>
      </c>
      <c r="T77" s="250" t="s">
        <v>168</v>
      </c>
      <c r="U77" s="224">
        <v>0.124</v>
      </c>
      <c r="V77" s="224">
        <f>ROUND(E77*U77,2)</f>
        <v>0.12</v>
      </c>
      <c r="W77" s="224"/>
      <c r="X77" s="224" t="s">
        <v>169</v>
      </c>
      <c r="Y77" s="215"/>
      <c r="Z77" s="215"/>
      <c r="AA77" s="215"/>
      <c r="AB77" s="215"/>
      <c r="AC77" s="215"/>
      <c r="AD77" s="215"/>
      <c r="AE77" s="215"/>
      <c r="AF77" s="215"/>
      <c r="AG77" s="215" t="s">
        <v>170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5">
      <c r="A78" s="244">
        <v>33</v>
      </c>
      <c r="B78" s="245" t="s">
        <v>324</v>
      </c>
      <c r="C78" s="257" t="s">
        <v>325</v>
      </c>
      <c r="D78" s="246" t="s">
        <v>220</v>
      </c>
      <c r="E78" s="247">
        <v>1</v>
      </c>
      <c r="F78" s="248"/>
      <c r="G78" s="249">
        <f>ROUND(E78*F78,2)</f>
        <v>0</v>
      </c>
      <c r="H78" s="248"/>
      <c r="I78" s="249">
        <f>ROUND(E78*H78,2)</f>
        <v>0</v>
      </c>
      <c r="J78" s="248"/>
      <c r="K78" s="249">
        <f>ROUND(E78*J78,2)</f>
        <v>0</v>
      </c>
      <c r="L78" s="249">
        <v>15</v>
      </c>
      <c r="M78" s="249">
        <f>G78*(1+L78/100)</f>
        <v>0</v>
      </c>
      <c r="N78" s="249">
        <v>0</v>
      </c>
      <c r="O78" s="249">
        <f>ROUND(E78*N78,2)</f>
        <v>0</v>
      </c>
      <c r="P78" s="249">
        <v>0</v>
      </c>
      <c r="Q78" s="249">
        <f>ROUND(E78*P78,2)</f>
        <v>0</v>
      </c>
      <c r="R78" s="249"/>
      <c r="S78" s="249" t="s">
        <v>167</v>
      </c>
      <c r="T78" s="250" t="s">
        <v>168</v>
      </c>
      <c r="U78" s="224">
        <v>0</v>
      </c>
      <c r="V78" s="224">
        <f>ROUND(E78*U78,2)</f>
        <v>0</v>
      </c>
      <c r="W78" s="224"/>
      <c r="X78" s="224" t="s">
        <v>278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279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5">
      <c r="A79" s="244">
        <v>34</v>
      </c>
      <c r="B79" s="245" t="s">
        <v>332</v>
      </c>
      <c r="C79" s="257" t="s">
        <v>333</v>
      </c>
      <c r="D79" s="246" t="s">
        <v>0</v>
      </c>
      <c r="E79" s="247">
        <v>34.085000000000001</v>
      </c>
      <c r="F79" s="248"/>
      <c r="G79" s="249">
        <f>ROUND(E79*F79,2)</f>
        <v>0</v>
      </c>
      <c r="H79" s="248"/>
      <c r="I79" s="249">
        <f>ROUND(E79*H79,2)</f>
        <v>0</v>
      </c>
      <c r="J79" s="248"/>
      <c r="K79" s="249">
        <f>ROUND(E79*J79,2)</f>
        <v>0</v>
      </c>
      <c r="L79" s="249">
        <v>15</v>
      </c>
      <c r="M79" s="249">
        <f>G79*(1+L79/100)</f>
        <v>0</v>
      </c>
      <c r="N79" s="249">
        <v>0</v>
      </c>
      <c r="O79" s="249">
        <f>ROUND(E79*N79,2)</f>
        <v>0</v>
      </c>
      <c r="P79" s="249">
        <v>0</v>
      </c>
      <c r="Q79" s="249">
        <f>ROUND(E79*P79,2)</f>
        <v>0</v>
      </c>
      <c r="R79" s="249"/>
      <c r="S79" s="249" t="s">
        <v>167</v>
      </c>
      <c r="T79" s="250" t="s">
        <v>168</v>
      </c>
      <c r="U79" s="224">
        <v>0</v>
      </c>
      <c r="V79" s="224">
        <f>ROUND(E79*U79,2)</f>
        <v>0</v>
      </c>
      <c r="W79" s="224"/>
      <c r="X79" s="224" t="s">
        <v>169</v>
      </c>
      <c r="Y79" s="215"/>
      <c r="Z79" s="215"/>
      <c r="AA79" s="215"/>
      <c r="AB79" s="215"/>
      <c r="AC79" s="215"/>
      <c r="AD79" s="215"/>
      <c r="AE79" s="215"/>
      <c r="AF79" s="215"/>
      <c r="AG79" s="215" t="s">
        <v>238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x14ac:dyDescent="0.25">
      <c r="A80" s="228" t="s">
        <v>162</v>
      </c>
      <c r="B80" s="229" t="s">
        <v>102</v>
      </c>
      <c r="C80" s="252" t="s">
        <v>103</v>
      </c>
      <c r="D80" s="230"/>
      <c r="E80" s="231"/>
      <c r="F80" s="232"/>
      <c r="G80" s="232">
        <f>SUMIF(AG81:AG89,"&lt;&gt;NOR",G81:G89)</f>
        <v>0</v>
      </c>
      <c r="H80" s="232"/>
      <c r="I80" s="232">
        <f>SUM(I81:I89)</f>
        <v>0</v>
      </c>
      <c r="J80" s="232"/>
      <c r="K80" s="232">
        <f>SUM(K81:K89)</f>
        <v>0</v>
      </c>
      <c r="L80" s="232"/>
      <c r="M80" s="232">
        <f>SUM(M81:M89)</f>
        <v>0</v>
      </c>
      <c r="N80" s="232"/>
      <c r="O80" s="232">
        <f>SUM(O81:O89)</f>
        <v>0</v>
      </c>
      <c r="P80" s="232"/>
      <c r="Q80" s="232">
        <f>SUM(Q81:Q89)</f>
        <v>0.01</v>
      </c>
      <c r="R80" s="232"/>
      <c r="S80" s="232"/>
      <c r="T80" s="233"/>
      <c r="U80" s="227"/>
      <c r="V80" s="227">
        <f>SUM(V81:V89)</f>
        <v>2.94</v>
      </c>
      <c r="W80" s="227"/>
      <c r="X80" s="227"/>
      <c r="AG80" t="s">
        <v>163</v>
      </c>
    </row>
    <row r="81" spans="1:60" ht="20.399999999999999" outlineLevel="1" x14ac:dyDescent="0.25">
      <c r="A81" s="244">
        <v>35</v>
      </c>
      <c r="B81" s="245" t="s">
        <v>334</v>
      </c>
      <c r="C81" s="257" t="s">
        <v>335</v>
      </c>
      <c r="D81" s="246" t="s">
        <v>220</v>
      </c>
      <c r="E81" s="247">
        <v>1</v>
      </c>
      <c r="F81" s="248"/>
      <c r="G81" s="249">
        <f>ROUND(E81*F81,2)</f>
        <v>0</v>
      </c>
      <c r="H81" s="248"/>
      <c r="I81" s="249">
        <f>ROUND(E81*H81,2)</f>
        <v>0</v>
      </c>
      <c r="J81" s="248"/>
      <c r="K81" s="249">
        <f>ROUND(E81*J81,2)</f>
        <v>0</v>
      </c>
      <c r="L81" s="249">
        <v>15</v>
      </c>
      <c r="M81" s="249">
        <f>G81*(1+L81/100)</f>
        <v>0</v>
      </c>
      <c r="N81" s="249">
        <v>3.0000000000000001E-5</v>
      </c>
      <c r="O81" s="249">
        <f>ROUND(E81*N81,2)</f>
        <v>0</v>
      </c>
      <c r="P81" s="249">
        <v>0</v>
      </c>
      <c r="Q81" s="249">
        <f>ROUND(E81*P81,2)</f>
        <v>0</v>
      </c>
      <c r="R81" s="249"/>
      <c r="S81" s="249" t="s">
        <v>167</v>
      </c>
      <c r="T81" s="250" t="s">
        <v>168</v>
      </c>
      <c r="U81" s="224">
        <v>0.33</v>
      </c>
      <c r="V81" s="224">
        <f>ROUND(E81*U81,2)</f>
        <v>0.33</v>
      </c>
      <c r="W81" s="224"/>
      <c r="X81" s="224" t="s">
        <v>169</v>
      </c>
      <c r="Y81" s="215"/>
      <c r="Z81" s="215"/>
      <c r="AA81" s="215"/>
      <c r="AB81" s="215"/>
      <c r="AC81" s="215"/>
      <c r="AD81" s="215"/>
      <c r="AE81" s="215"/>
      <c r="AF81" s="215"/>
      <c r="AG81" s="215" t="s">
        <v>170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5">
      <c r="A82" s="244">
        <v>36</v>
      </c>
      <c r="B82" s="245" t="s">
        <v>336</v>
      </c>
      <c r="C82" s="257" t="s">
        <v>337</v>
      </c>
      <c r="D82" s="246" t="s">
        <v>193</v>
      </c>
      <c r="E82" s="247">
        <v>0.5</v>
      </c>
      <c r="F82" s="248"/>
      <c r="G82" s="249">
        <f>ROUND(E82*F82,2)</f>
        <v>0</v>
      </c>
      <c r="H82" s="248"/>
      <c r="I82" s="249">
        <f>ROUND(E82*H82,2)</f>
        <v>0</v>
      </c>
      <c r="J82" s="248"/>
      <c r="K82" s="249">
        <f>ROUND(E82*J82,2)</f>
        <v>0</v>
      </c>
      <c r="L82" s="249">
        <v>15</v>
      </c>
      <c r="M82" s="249">
        <f>G82*(1+L82/100)</f>
        <v>0</v>
      </c>
      <c r="N82" s="249">
        <v>0</v>
      </c>
      <c r="O82" s="249">
        <f>ROUND(E82*N82,2)</f>
        <v>0</v>
      </c>
      <c r="P82" s="249">
        <v>0</v>
      </c>
      <c r="Q82" s="249">
        <f>ROUND(E82*P82,2)</f>
        <v>0</v>
      </c>
      <c r="R82" s="249"/>
      <c r="S82" s="249" t="s">
        <v>167</v>
      </c>
      <c r="T82" s="250" t="s">
        <v>168</v>
      </c>
      <c r="U82" s="224">
        <v>0.35</v>
      </c>
      <c r="V82" s="224">
        <f>ROUND(E82*U82,2)</f>
        <v>0.18</v>
      </c>
      <c r="W82" s="224"/>
      <c r="X82" s="224" t="s">
        <v>169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170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5">
      <c r="A83" s="244">
        <v>37</v>
      </c>
      <c r="B83" s="245" t="s">
        <v>338</v>
      </c>
      <c r="C83" s="257" t="s">
        <v>339</v>
      </c>
      <c r="D83" s="246" t="s">
        <v>220</v>
      </c>
      <c r="E83" s="247">
        <v>2</v>
      </c>
      <c r="F83" s="248"/>
      <c r="G83" s="249">
        <f>ROUND(E83*F83,2)</f>
        <v>0</v>
      </c>
      <c r="H83" s="248"/>
      <c r="I83" s="249">
        <f>ROUND(E83*H83,2)</f>
        <v>0</v>
      </c>
      <c r="J83" s="248"/>
      <c r="K83" s="249">
        <f>ROUND(E83*J83,2)</f>
        <v>0</v>
      </c>
      <c r="L83" s="249">
        <v>15</v>
      </c>
      <c r="M83" s="249">
        <f>G83*(1+L83/100)</f>
        <v>0</v>
      </c>
      <c r="N83" s="249">
        <v>0</v>
      </c>
      <c r="O83" s="249">
        <f>ROUND(E83*N83,2)</f>
        <v>0</v>
      </c>
      <c r="P83" s="249">
        <v>0</v>
      </c>
      <c r="Q83" s="249">
        <f>ROUND(E83*P83,2)</f>
        <v>0</v>
      </c>
      <c r="R83" s="249"/>
      <c r="S83" s="249" t="s">
        <v>167</v>
      </c>
      <c r="T83" s="250" t="s">
        <v>168</v>
      </c>
      <c r="U83" s="224">
        <v>0.75</v>
      </c>
      <c r="V83" s="224">
        <f>ROUND(E83*U83,2)</f>
        <v>1.5</v>
      </c>
      <c r="W83" s="224"/>
      <c r="X83" s="224" t="s">
        <v>169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170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5">
      <c r="A84" s="244">
        <v>38</v>
      </c>
      <c r="B84" s="245" t="s">
        <v>340</v>
      </c>
      <c r="C84" s="257" t="s">
        <v>341</v>
      </c>
      <c r="D84" s="246" t="s">
        <v>220</v>
      </c>
      <c r="E84" s="247">
        <v>1</v>
      </c>
      <c r="F84" s="248"/>
      <c r="G84" s="249">
        <f>ROUND(E84*F84,2)</f>
        <v>0</v>
      </c>
      <c r="H84" s="248"/>
      <c r="I84" s="249">
        <f>ROUND(E84*H84,2)</f>
        <v>0</v>
      </c>
      <c r="J84" s="248"/>
      <c r="K84" s="249">
        <f>ROUND(E84*J84,2)</f>
        <v>0</v>
      </c>
      <c r="L84" s="249">
        <v>15</v>
      </c>
      <c r="M84" s="249">
        <f>G84*(1+L84/100)</f>
        <v>0</v>
      </c>
      <c r="N84" s="249">
        <v>0</v>
      </c>
      <c r="O84" s="249">
        <f>ROUND(E84*N84,2)</f>
        <v>0</v>
      </c>
      <c r="P84" s="249">
        <v>0</v>
      </c>
      <c r="Q84" s="249">
        <f>ROUND(E84*P84,2)</f>
        <v>0</v>
      </c>
      <c r="R84" s="249"/>
      <c r="S84" s="249" t="s">
        <v>167</v>
      </c>
      <c r="T84" s="250" t="s">
        <v>168</v>
      </c>
      <c r="U84" s="224">
        <v>0.5</v>
      </c>
      <c r="V84" s="224">
        <f>ROUND(E84*U84,2)</f>
        <v>0.5</v>
      </c>
      <c r="W84" s="224"/>
      <c r="X84" s="224" t="s">
        <v>169</v>
      </c>
      <c r="Y84" s="215"/>
      <c r="Z84" s="215"/>
      <c r="AA84" s="215"/>
      <c r="AB84" s="215"/>
      <c r="AC84" s="215"/>
      <c r="AD84" s="215"/>
      <c r="AE84" s="215"/>
      <c r="AF84" s="215"/>
      <c r="AG84" s="215" t="s">
        <v>170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5">
      <c r="A85" s="244">
        <v>39</v>
      </c>
      <c r="B85" s="245" t="s">
        <v>342</v>
      </c>
      <c r="C85" s="257" t="s">
        <v>343</v>
      </c>
      <c r="D85" s="246" t="s">
        <v>220</v>
      </c>
      <c r="E85" s="247">
        <v>1</v>
      </c>
      <c r="F85" s="248"/>
      <c r="G85" s="249">
        <f>ROUND(E85*F85,2)</f>
        <v>0</v>
      </c>
      <c r="H85" s="248"/>
      <c r="I85" s="249">
        <f>ROUND(E85*H85,2)</f>
        <v>0</v>
      </c>
      <c r="J85" s="248"/>
      <c r="K85" s="249">
        <f>ROUND(E85*J85,2)</f>
        <v>0</v>
      </c>
      <c r="L85" s="249">
        <v>15</v>
      </c>
      <c r="M85" s="249">
        <f>G85*(1+L85/100)</f>
        <v>0</v>
      </c>
      <c r="N85" s="249">
        <v>0</v>
      </c>
      <c r="O85" s="249">
        <f>ROUND(E85*N85,2)</f>
        <v>0</v>
      </c>
      <c r="P85" s="249">
        <v>1.489E-2</v>
      </c>
      <c r="Q85" s="249">
        <f>ROUND(E85*P85,2)</f>
        <v>0.01</v>
      </c>
      <c r="R85" s="249"/>
      <c r="S85" s="249" t="s">
        <v>167</v>
      </c>
      <c r="T85" s="250" t="s">
        <v>168</v>
      </c>
      <c r="U85" s="224">
        <v>0.42899999999999999</v>
      </c>
      <c r="V85" s="224">
        <f>ROUND(E85*U85,2)</f>
        <v>0.43</v>
      </c>
      <c r="W85" s="224"/>
      <c r="X85" s="224" t="s">
        <v>169</v>
      </c>
      <c r="Y85" s="215"/>
      <c r="Z85" s="215"/>
      <c r="AA85" s="215"/>
      <c r="AB85" s="215"/>
      <c r="AC85" s="215"/>
      <c r="AD85" s="215"/>
      <c r="AE85" s="215"/>
      <c r="AF85" s="215"/>
      <c r="AG85" s="215" t="s">
        <v>170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5">
      <c r="A86" s="244">
        <v>40</v>
      </c>
      <c r="B86" s="245" t="s">
        <v>344</v>
      </c>
      <c r="C86" s="257" t="s">
        <v>345</v>
      </c>
      <c r="D86" s="246" t="s">
        <v>193</v>
      </c>
      <c r="E86" s="247">
        <v>0.5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15</v>
      </c>
      <c r="M86" s="249">
        <f>G86*(1+L86/100)</f>
        <v>0</v>
      </c>
      <c r="N86" s="249">
        <v>0</v>
      </c>
      <c r="O86" s="249">
        <f>ROUND(E86*N86,2)</f>
        <v>0</v>
      </c>
      <c r="P86" s="249">
        <v>0</v>
      </c>
      <c r="Q86" s="249">
        <f>ROUND(E86*P86,2)</f>
        <v>0</v>
      </c>
      <c r="R86" s="249"/>
      <c r="S86" s="249" t="s">
        <v>167</v>
      </c>
      <c r="T86" s="250" t="s">
        <v>168</v>
      </c>
      <c r="U86" s="224">
        <v>0</v>
      </c>
      <c r="V86" s="224">
        <f>ROUND(E86*U86,2)</f>
        <v>0</v>
      </c>
      <c r="W86" s="224"/>
      <c r="X86" s="224" t="s">
        <v>278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279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5">
      <c r="A87" s="244">
        <v>41</v>
      </c>
      <c r="B87" s="245" t="s">
        <v>346</v>
      </c>
      <c r="C87" s="257" t="s">
        <v>347</v>
      </c>
      <c r="D87" s="246" t="s">
        <v>220</v>
      </c>
      <c r="E87" s="247">
        <v>1</v>
      </c>
      <c r="F87" s="248"/>
      <c r="G87" s="249">
        <f>ROUND(E87*F87,2)</f>
        <v>0</v>
      </c>
      <c r="H87" s="248"/>
      <c r="I87" s="249">
        <f>ROUND(E87*H87,2)</f>
        <v>0</v>
      </c>
      <c r="J87" s="248"/>
      <c r="K87" s="249">
        <f>ROUND(E87*J87,2)</f>
        <v>0</v>
      </c>
      <c r="L87" s="249">
        <v>15</v>
      </c>
      <c r="M87" s="249">
        <f>G87*(1+L87/100)</f>
        <v>0</v>
      </c>
      <c r="N87" s="249">
        <v>5.9000000000000003E-4</v>
      </c>
      <c r="O87" s="249">
        <f>ROUND(E87*N87,2)</f>
        <v>0</v>
      </c>
      <c r="P87" s="249">
        <v>0</v>
      </c>
      <c r="Q87" s="249">
        <f>ROUND(E87*P87,2)</f>
        <v>0</v>
      </c>
      <c r="R87" s="249"/>
      <c r="S87" s="249" t="s">
        <v>167</v>
      </c>
      <c r="T87" s="250" t="s">
        <v>168</v>
      </c>
      <c r="U87" s="224">
        <v>0</v>
      </c>
      <c r="V87" s="224">
        <f>ROUND(E87*U87,2)</f>
        <v>0</v>
      </c>
      <c r="W87" s="224"/>
      <c r="X87" s="224" t="s">
        <v>278</v>
      </c>
      <c r="Y87" s="215"/>
      <c r="Z87" s="215"/>
      <c r="AA87" s="215"/>
      <c r="AB87" s="215"/>
      <c r="AC87" s="215"/>
      <c r="AD87" s="215"/>
      <c r="AE87" s="215"/>
      <c r="AF87" s="215"/>
      <c r="AG87" s="215" t="s">
        <v>279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5">
      <c r="A88" s="244">
        <v>42</v>
      </c>
      <c r="B88" s="245" t="s">
        <v>348</v>
      </c>
      <c r="C88" s="257" t="s">
        <v>349</v>
      </c>
      <c r="D88" s="246" t="s">
        <v>220</v>
      </c>
      <c r="E88" s="247">
        <v>2</v>
      </c>
      <c r="F88" s="248"/>
      <c r="G88" s="249">
        <f>ROUND(E88*F88,2)</f>
        <v>0</v>
      </c>
      <c r="H88" s="248"/>
      <c r="I88" s="249">
        <f>ROUND(E88*H88,2)</f>
        <v>0</v>
      </c>
      <c r="J88" s="248"/>
      <c r="K88" s="249">
        <f>ROUND(E88*J88,2)</f>
        <v>0</v>
      </c>
      <c r="L88" s="249">
        <v>15</v>
      </c>
      <c r="M88" s="249">
        <f>G88*(1+L88/100)</f>
        <v>0</v>
      </c>
      <c r="N88" s="249">
        <v>0</v>
      </c>
      <c r="O88" s="249">
        <f>ROUND(E88*N88,2)</f>
        <v>0</v>
      </c>
      <c r="P88" s="249">
        <v>0</v>
      </c>
      <c r="Q88" s="249">
        <f>ROUND(E88*P88,2)</f>
        <v>0</v>
      </c>
      <c r="R88" s="249"/>
      <c r="S88" s="249" t="s">
        <v>167</v>
      </c>
      <c r="T88" s="250" t="s">
        <v>168</v>
      </c>
      <c r="U88" s="224">
        <v>0</v>
      </c>
      <c r="V88" s="224">
        <f>ROUND(E88*U88,2)</f>
        <v>0</v>
      </c>
      <c r="W88" s="224"/>
      <c r="X88" s="224" t="s">
        <v>278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279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5">
      <c r="A89" s="244">
        <v>43</v>
      </c>
      <c r="B89" s="245" t="s">
        <v>350</v>
      </c>
      <c r="C89" s="257" t="s">
        <v>351</v>
      </c>
      <c r="D89" s="246" t="s">
        <v>0</v>
      </c>
      <c r="E89" s="247">
        <v>23.7</v>
      </c>
      <c r="F89" s="248"/>
      <c r="G89" s="249">
        <f>ROUND(E89*F89,2)</f>
        <v>0</v>
      </c>
      <c r="H89" s="248"/>
      <c r="I89" s="249">
        <f>ROUND(E89*H89,2)</f>
        <v>0</v>
      </c>
      <c r="J89" s="248"/>
      <c r="K89" s="249">
        <f>ROUND(E89*J89,2)</f>
        <v>0</v>
      </c>
      <c r="L89" s="249">
        <v>15</v>
      </c>
      <c r="M89" s="249">
        <f>G89*(1+L89/100)</f>
        <v>0</v>
      </c>
      <c r="N89" s="249">
        <v>0</v>
      </c>
      <c r="O89" s="249">
        <f>ROUND(E89*N89,2)</f>
        <v>0</v>
      </c>
      <c r="P89" s="249">
        <v>0</v>
      </c>
      <c r="Q89" s="249">
        <f>ROUND(E89*P89,2)</f>
        <v>0</v>
      </c>
      <c r="R89" s="249"/>
      <c r="S89" s="249" t="s">
        <v>167</v>
      </c>
      <c r="T89" s="250" t="s">
        <v>168</v>
      </c>
      <c r="U89" s="224">
        <v>0</v>
      </c>
      <c r="V89" s="224">
        <f>ROUND(E89*U89,2)</f>
        <v>0</v>
      </c>
      <c r="W89" s="224"/>
      <c r="X89" s="224" t="s">
        <v>169</v>
      </c>
      <c r="Y89" s="215"/>
      <c r="Z89" s="215"/>
      <c r="AA89" s="215"/>
      <c r="AB89" s="215"/>
      <c r="AC89" s="215"/>
      <c r="AD89" s="215"/>
      <c r="AE89" s="215"/>
      <c r="AF89" s="215"/>
      <c r="AG89" s="215" t="s">
        <v>238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x14ac:dyDescent="0.25">
      <c r="A90" s="228" t="s">
        <v>162</v>
      </c>
      <c r="B90" s="229" t="s">
        <v>109</v>
      </c>
      <c r="C90" s="252" t="s">
        <v>110</v>
      </c>
      <c r="D90" s="230"/>
      <c r="E90" s="231"/>
      <c r="F90" s="232"/>
      <c r="G90" s="232">
        <f>SUMIF(AG91:AG102,"&lt;&gt;NOR",G91:G102)</f>
        <v>0</v>
      </c>
      <c r="H90" s="232"/>
      <c r="I90" s="232">
        <f>SUM(I91:I102)</f>
        <v>0</v>
      </c>
      <c r="J90" s="232"/>
      <c r="K90" s="232">
        <f>SUM(K91:K102)</f>
        <v>0</v>
      </c>
      <c r="L90" s="232"/>
      <c r="M90" s="232">
        <f>SUM(M91:M102)</f>
        <v>0</v>
      </c>
      <c r="N90" s="232"/>
      <c r="O90" s="232">
        <f>SUM(O91:O102)</f>
        <v>0</v>
      </c>
      <c r="P90" s="232"/>
      <c r="Q90" s="232">
        <f>SUM(Q91:Q102)</f>
        <v>0.17</v>
      </c>
      <c r="R90" s="232"/>
      <c r="S90" s="232"/>
      <c r="T90" s="233"/>
      <c r="U90" s="227"/>
      <c r="V90" s="227">
        <f>SUM(V91:V102)</f>
        <v>12.07</v>
      </c>
      <c r="W90" s="227"/>
      <c r="X90" s="227"/>
      <c r="AG90" t="s">
        <v>163</v>
      </c>
    </row>
    <row r="91" spans="1:60" outlineLevel="1" x14ac:dyDescent="0.25">
      <c r="A91" s="244">
        <v>44</v>
      </c>
      <c r="B91" s="245" t="s">
        <v>375</v>
      </c>
      <c r="C91" s="257" t="s">
        <v>376</v>
      </c>
      <c r="D91" s="246" t="s">
        <v>220</v>
      </c>
      <c r="E91" s="247">
        <v>1</v>
      </c>
      <c r="F91" s="248"/>
      <c r="G91" s="249">
        <f>ROUND(E91*F91,2)</f>
        <v>0</v>
      </c>
      <c r="H91" s="248"/>
      <c r="I91" s="249">
        <f>ROUND(E91*H91,2)</f>
        <v>0</v>
      </c>
      <c r="J91" s="248"/>
      <c r="K91" s="249">
        <f>ROUND(E91*J91,2)</f>
        <v>0</v>
      </c>
      <c r="L91" s="249">
        <v>15</v>
      </c>
      <c r="M91" s="249">
        <f>G91*(1+L91/100)</f>
        <v>0</v>
      </c>
      <c r="N91" s="249">
        <v>0</v>
      </c>
      <c r="O91" s="249">
        <f>ROUND(E91*N91,2)</f>
        <v>0</v>
      </c>
      <c r="P91" s="249">
        <v>1.8E-3</v>
      </c>
      <c r="Q91" s="249">
        <f>ROUND(E91*P91,2)</f>
        <v>0</v>
      </c>
      <c r="R91" s="249"/>
      <c r="S91" s="249" t="s">
        <v>167</v>
      </c>
      <c r="T91" s="250" t="s">
        <v>168</v>
      </c>
      <c r="U91" s="224">
        <v>0.11</v>
      </c>
      <c r="V91" s="224">
        <f>ROUND(E91*U91,2)</f>
        <v>0.11</v>
      </c>
      <c r="W91" s="224"/>
      <c r="X91" s="224" t="s">
        <v>169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238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5">
      <c r="A92" s="234">
        <v>45</v>
      </c>
      <c r="B92" s="235" t="s">
        <v>377</v>
      </c>
      <c r="C92" s="253" t="s">
        <v>378</v>
      </c>
      <c r="D92" s="236" t="s">
        <v>220</v>
      </c>
      <c r="E92" s="237">
        <v>1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15</v>
      </c>
      <c r="M92" s="239">
        <f>G92*(1+L92/100)</f>
        <v>0</v>
      </c>
      <c r="N92" s="239">
        <v>1.0000000000000001E-5</v>
      </c>
      <c r="O92" s="239">
        <f>ROUND(E92*N92,2)</f>
        <v>0</v>
      </c>
      <c r="P92" s="239">
        <v>0</v>
      </c>
      <c r="Q92" s="239">
        <f>ROUND(E92*P92,2)</f>
        <v>0</v>
      </c>
      <c r="R92" s="239"/>
      <c r="S92" s="239" t="s">
        <v>167</v>
      </c>
      <c r="T92" s="240" t="s">
        <v>168</v>
      </c>
      <c r="U92" s="224">
        <v>0.28000000000000003</v>
      </c>
      <c r="V92" s="224">
        <f>ROUND(E92*U92,2)</f>
        <v>0.28000000000000003</v>
      </c>
      <c r="W92" s="224"/>
      <c r="X92" s="224" t="s">
        <v>169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238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5">
      <c r="A93" s="222"/>
      <c r="B93" s="223"/>
      <c r="C93" s="256" t="s">
        <v>810</v>
      </c>
      <c r="D93" s="225"/>
      <c r="E93" s="226">
        <v>1</v>
      </c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5"/>
      <c r="Z93" s="215"/>
      <c r="AA93" s="215"/>
      <c r="AB93" s="215"/>
      <c r="AC93" s="215"/>
      <c r="AD93" s="215"/>
      <c r="AE93" s="215"/>
      <c r="AF93" s="215"/>
      <c r="AG93" s="215" t="s">
        <v>177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ht="20.399999999999999" outlineLevel="1" x14ac:dyDescent="0.25">
      <c r="A94" s="234">
        <v>46</v>
      </c>
      <c r="B94" s="235" t="s">
        <v>688</v>
      </c>
      <c r="C94" s="253" t="s">
        <v>811</v>
      </c>
      <c r="D94" s="236" t="s">
        <v>220</v>
      </c>
      <c r="E94" s="237">
        <v>1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15</v>
      </c>
      <c r="M94" s="239">
        <f>G94*(1+L94/100)</f>
        <v>0</v>
      </c>
      <c r="N94" s="239">
        <v>0</v>
      </c>
      <c r="O94" s="239">
        <f>ROUND(E94*N94,2)</f>
        <v>0</v>
      </c>
      <c r="P94" s="239">
        <v>0</v>
      </c>
      <c r="Q94" s="239">
        <f>ROUND(E94*P94,2)</f>
        <v>0</v>
      </c>
      <c r="R94" s="239"/>
      <c r="S94" s="239" t="s">
        <v>167</v>
      </c>
      <c r="T94" s="240" t="s">
        <v>168</v>
      </c>
      <c r="U94" s="224">
        <v>10.73</v>
      </c>
      <c r="V94" s="224">
        <f>ROUND(E94*U94,2)</f>
        <v>10.73</v>
      </c>
      <c r="W94" s="224"/>
      <c r="X94" s="224" t="s">
        <v>169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170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5">
      <c r="A95" s="222"/>
      <c r="B95" s="223"/>
      <c r="C95" s="256" t="s">
        <v>812</v>
      </c>
      <c r="D95" s="225"/>
      <c r="E95" s="226">
        <v>1</v>
      </c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15"/>
      <c r="Z95" s="215"/>
      <c r="AA95" s="215"/>
      <c r="AB95" s="215"/>
      <c r="AC95" s="215"/>
      <c r="AD95" s="215"/>
      <c r="AE95" s="215"/>
      <c r="AF95" s="215"/>
      <c r="AG95" s="215" t="s">
        <v>177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5">
      <c r="A96" s="244">
        <v>47</v>
      </c>
      <c r="B96" s="245" t="s">
        <v>690</v>
      </c>
      <c r="C96" s="257" t="s">
        <v>691</v>
      </c>
      <c r="D96" s="246" t="s">
        <v>220</v>
      </c>
      <c r="E96" s="247">
        <v>1</v>
      </c>
      <c r="F96" s="248"/>
      <c r="G96" s="249">
        <f>ROUND(E96*F96,2)</f>
        <v>0</v>
      </c>
      <c r="H96" s="248"/>
      <c r="I96" s="249">
        <f>ROUND(E96*H96,2)</f>
        <v>0</v>
      </c>
      <c r="J96" s="248"/>
      <c r="K96" s="249">
        <f>ROUND(E96*J96,2)</f>
        <v>0</v>
      </c>
      <c r="L96" s="249">
        <v>15</v>
      </c>
      <c r="M96" s="249">
        <f>G96*(1+L96/100)</f>
        <v>0</v>
      </c>
      <c r="N96" s="249">
        <v>0</v>
      </c>
      <c r="O96" s="249">
        <f>ROUND(E96*N96,2)</f>
        <v>0</v>
      </c>
      <c r="P96" s="249">
        <v>0.17399999999999999</v>
      </c>
      <c r="Q96" s="249">
        <f>ROUND(E96*P96,2)</f>
        <v>0.17</v>
      </c>
      <c r="R96" s="249"/>
      <c r="S96" s="249" t="s">
        <v>167</v>
      </c>
      <c r="T96" s="250" t="s">
        <v>168</v>
      </c>
      <c r="U96" s="224">
        <v>0.95</v>
      </c>
      <c r="V96" s="224">
        <f>ROUND(E96*U96,2)</f>
        <v>0.95</v>
      </c>
      <c r="W96" s="224"/>
      <c r="X96" s="224" t="s">
        <v>169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170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5">
      <c r="A97" s="244">
        <v>48</v>
      </c>
      <c r="B97" s="245" t="s">
        <v>396</v>
      </c>
      <c r="C97" s="257" t="s">
        <v>813</v>
      </c>
      <c r="D97" s="246" t="s">
        <v>292</v>
      </c>
      <c r="E97" s="247">
        <v>1</v>
      </c>
      <c r="F97" s="248"/>
      <c r="G97" s="249">
        <f>ROUND(E97*F97,2)</f>
        <v>0</v>
      </c>
      <c r="H97" s="248"/>
      <c r="I97" s="249">
        <f>ROUND(E97*H97,2)</f>
        <v>0</v>
      </c>
      <c r="J97" s="248"/>
      <c r="K97" s="249">
        <f>ROUND(E97*J97,2)</f>
        <v>0</v>
      </c>
      <c r="L97" s="249">
        <v>15</v>
      </c>
      <c r="M97" s="249">
        <f>G97*(1+L97/100)</f>
        <v>0</v>
      </c>
      <c r="N97" s="249">
        <v>0</v>
      </c>
      <c r="O97" s="249">
        <f>ROUND(E97*N97,2)</f>
        <v>0</v>
      </c>
      <c r="P97" s="249">
        <v>0</v>
      </c>
      <c r="Q97" s="249">
        <f>ROUND(E97*P97,2)</f>
        <v>0</v>
      </c>
      <c r="R97" s="249"/>
      <c r="S97" s="249" t="s">
        <v>167</v>
      </c>
      <c r="T97" s="250" t="s">
        <v>168</v>
      </c>
      <c r="U97" s="224">
        <v>0</v>
      </c>
      <c r="V97" s="224">
        <f>ROUND(E97*U97,2)</f>
        <v>0</v>
      </c>
      <c r="W97" s="224"/>
      <c r="X97" s="224" t="s">
        <v>169</v>
      </c>
      <c r="Y97" s="215"/>
      <c r="Z97" s="215"/>
      <c r="AA97" s="215"/>
      <c r="AB97" s="215"/>
      <c r="AC97" s="215"/>
      <c r="AD97" s="215"/>
      <c r="AE97" s="215"/>
      <c r="AF97" s="215"/>
      <c r="AG97" s="215" t="s">
        <v>170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5">
      <c r="A98" s="244">
        <v>49</v>
      </c>
      <c r="B98" s="245" t="s">
        <v>398</v>
      </c>
      <c r="C98" s="257" t="s">
        <v>399</v>
      </c>
      <c r="D98" s="246" t="s">
        <v>220</v>
      </c>
      <c r="E98" s="247">
        <v>2</v>
      </c>
      <c r="F98" s="248"/>
      <c r="G98" s="249">
        <f>ROUND(E98*F98,2)</f>
        <v>0</v>
      </c>
      <c r="H98" s="248"/>
      <c r="I98" s="249">
        <f>ROUND(E98*H98,2)</f>
        <v>0</v>
      </c>
      <c r="J98" s="248"/>
      <c r="K98" s="249">
        <f>ROUND(E98*J98,2)</f>
        <v>0</v>
      </c>
      <c r="L98" s="249">
        <v>15</v>
      </c>
      <c r="M98" s="249">
        <f>G98*(1+L98/100)</f>
        <v>0</v>
      </c>
      <c r="N98" s="249">
        <v>0</v>
      </c>
      <c r="O98" s="249">
        <f>ROUND(E98*N98,2)</f>
        <v>0</v>
      </c>
      <c r="P98" s="249">
        <v>0</v>
      </c>
      <c r="Q98" s="249">
        <f>ROUND(E98*P98,2)</f>
        <v>0</v>
      </c>
      <c r="R98" s="249"/>
      <c r="S98" s="249" t="s">
        <v>167</v>
      </c>
      <c r="T98" s="250" t="s">
        <v>168</v>
      </c>
      <c r="U98" s="224">
        <v>0</v>
      </c>
      <c r="V98" s="224">
        <f>ROUND(E98*U98,2)</f>
        <v>0</v>
      </c>
      <c r="W98" s="224"/>
      <c r="X98" s="224" t="s">
        <v>169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170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5">
      <c r="A99" s="244">
        <v>50</v>
      </c>
      <c r="B99" s="245" t="s">
        <v>400</v>
      </c>
      <c r="C99" s="257" t="s">
        <v>814</v>
      </c>
      <c r="D99" s="246" t="s">
        <v>292</v>
      </c>
      <c r="E99" s="247">
        <v>1</v>
      </c>
      <c r="F99" s="248"/>
      <c r="G99" s="249">
        <f>ROUND(E99*F99,2)</f>
        <v>0</v>
      </c>
      <c r="H99" s="248"/>
      <c r="I99" s="249">
        <f>ROUND(E99*H99,2)</f>
        <v>0</v>
      </c>
      <c r="J99" s="248"/>
      <c r="K99" s="249">
        <f>ROUND(E99*J99,2)</f>
        <v>0</v>
      </c>
      <c r="L99" s="249">
        <v>15</v>
      </c>
      <c r="M99" s="249">
        <f>G99*(1+L99/100)</f>
        <v>0</v>
      </c>
      <c r="N99" s="249">
        <v>0</v>
      </c>
      <c r="O99" s="249">
        <f>ROUND(E99*N99,2)</f>
        <v>0</v>
      </c>
      <c r="P99" s="249">
        <v>0</v>
      </c>
      <c r="Q99" s="249">
        <f>ROUND(E99*P99,2)</f>
        <v>0</v>
      </c>
      <c r="R99" s="249"/>
      <c r="S99" s="249" t="s">
        <v>167</v>
      </c>
      <c r="T99" s="250" t="s">
        <v>168</v>
      </c>
      <c r="U99" s="224">
        <v>0</v>
      </c>
      <c r="V99" s="224">
        <f>ROUND(E99*U99,2)</f>
        <v>0</v>
      </c>
      <c r="W99" s="224"/>
      <c r="X99" s="224" t="s">
        <v>169</v>
      </c>
      <c r="Y99" s="215"/>
      <c r="Z99" s="215"/>
      <c r="AA99" s="215"/>
      <c r="AB99" s="215"/>
      <c r="AC99" s="215"/>
      <c r="AD99" s="215"/>
      <c r="AE99" s="215"/>
      <c r="AF99" s="215"/>
      <c r="AG99" s="215" t="s">
        <v>170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5">
      <c r="A100" s="234">
        <v>51</v>
      </c>
      <c r="B100" s="235" t="s">
        <v>696</v>
      </c>
      <c r="C100" s="253" t="s">
        <v>697</v>
      </c>
      <c r="D100" s="236" t="s">
        <v>220</v>
      </c>
      <c r="E100" s="237">
        <v>1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15</v>
      </c>
      <c r="M100" s="239">
        <f>G100*(1+L100/100)</f>
        <v>0</v>
      </c>
      <c r="N100" s="239">
        <v>1.2099999999999999E-3</v>
      </c>
      <c r="O100" s="239">
        <f>ROUND(E100*N100,2)</f>
        <v>0</v>
      </c>
      <c r="P100" s="239">
        <v>0</v>
      </c>
      <c r="Q100" s="239">
        <f>ROUND(E100*P100,2)</f>
        <v>0</v>
      </c>
      <c r="R100" s="239"/>
      <c r="S100" s="239" t="s">
        <v>167</v>
      </c>
      <c r="T100" s="240" t="s">
        <v>168</v>
      </c>
      <c r="U100" s="224">
        <v>0</v>
      </c>
      <c r="V100" s="224">
        <f>ROUND(E100*U100,2)</f>
        <v>0</v>
      </c>
      <c r="W100" s="224"/>
      <c r="X100" s="224" t="s">
        <v>278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404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5">
      <c r="A101" s="222"/>
      <c r="B101" s="223"/>
      <c r="C101" s="256" t="s">
        <v>810</v>
      </c>
      <c r="D101" s="225"/>
      <c r="E101" s="226">
        <v>1</v>
      </c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177</v>
      </c>
      <c r="AH101" s="215">
        <v>0</v>
      </c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5">
      <c r="A102" s="244">
        <v>52</v>
      </c>
      <c r="B102" s="245" t="s">
        <v>411</v>
      </c>
      <c r="C102" s="257" t="s">
        <v>412</v>
      </c>
      <c r="D102" s="246" t="s">
        <v>0</v>
      </c>
      <c r="E102" s="247">
        <v>124.13500000000001</v>
      </c>
      <c r="F102" s="248"/>
      <c r="G102" s="249">
        <f>ROUND(E102*F102,2)</f>
        <v>0</v>
      </c>
      <c r="H102" s="248"/>
      <c r="I102" s="249">
        <f>ROUND(E102*H102,2)</f>
        <v>0</v>
      </c>
      <c r="J102" s="248"/>
      <c r="K102" s="249">
        <f>ROUND(E102*J102,2)</f>
        <v>0</v>
      </c>
      <c r="L102" s="249">
        <v>15</v>
      </c>
      <c r="M102" s="249">
        <f>G102*(1+L102/100)</f>
        <v>0</v>
      </c>
      <c r="N102" s="249">
        <v>0</v>
      </c>
      <c r="O102" s="249">
        <f>ROUND(E102*N102,2)</f>
        <v>0</v>
      </c>
      <c r="P102" s="249">
        <v>0</v>
      </c>
      <c r="Q102" s="249">
        <f>ROUND(E102*P102,2)</f>
        <v>0</v>
      </c>
      <c r="R102" s="249"/>
      <c r="S102" s="249" t="s">
        <v>167</v>
      </c>
      <c r="T102" s="250" t="s">
        <v>168</v>
      </c>
      <c r="U102" s="224">
        <v>0</v>
      </c>
      <c r="V102" s="224">
        <f>ROUND(E102*U102,2)</f>
        <v>0</v>
      </c>
      <c r="W102" s="224"/>
      <c r="X102" s="224" t="s">
        <v>169</v>
      </c>
      <c r="Y102" s="215"/>
      <c r="Z102" s="215"/>
      <c r="AA102" s="215"/>
      <c r="AB102" s="215"/>
      <c r="AC102" s="215"/>
      <c r="AD102" s="215"/>
      <c r="AE102" s="215"/>
      <c r="AF102" s="215"/>
      <c r="AG102" s="215" t="s">
        <v>238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x14ac:dyDescent="0.25">
      <c r="A103" s="228" t="s">
        <v>162</v>
      </c>
      <c r="B103" s="229" t="s">
        <v>113</v>
      </c>
      <c r="C103" s="252" t="s">
        <v>114</v>
      </c>
      <c r="D103" s="230"/>
      <c r="E103" s="231"/>
      <c r="F103" s="232"/>
      <c r="G103" s="232">
        <f>SUMIF(AG104:AG104,"&lt;&gt;NOR",G104:G104)</f>
        <v>0</v>
      </c>
      <c r="H103" s="232"/>
      <c r="I103" s="232">
        <f>SUM(I104:I104)</f>
        <v>0</v>
      </c>
      <c r="J103" s="232"/>
      <c r="K103" s="232">
        <f>SUM(K104:K104)</f>
        <v>0</v>
      </c>
      <c r="L103" s="232"/>
      <c r="M103" s="232">
        <f>SUM(M104:M104)</f>
        <v>0</v>
      </c>
      <c r="N103" s="232"/>
      <c r="O103" s="232">
        <f>SUM(O104:O104)</f>
        <v>0</v>
      </c>
      <c r="P103" s="232"/>
      <c r="Q103" s="232">
        <f>SUM(Q104:Q104)</f>
        <v>0</v>
      </c>
      <c r="R103" s="232"/>
      <c r="S103" s="232"/>
      <c r="T103" s="233"/>
      <c r="U103" s="227"/>
      <c r="V103" s="227">
        <f>SUM(V104:V104)</f>
        <v>3.13</v>
      </c>
      <c r="W103" s="227"/>
      <c r="X103" s="227"/>
      <c r="AG103" t="s">
        <v>163</v>
      </c>
    </row>
    <row r="104" spans="1:60" outlineLevel="1" x14ac:dyDescent="0.25">
      <c r="A104" s="244">
        <v>53</v>
      </c>
      <c r="B104" s="245" t="s">
        <v>732</v>
      </c>
      <c r="C104" s="257" t="s">
        <v>733</v>
      </c>
      <c r="D104" s="246" t="s">
        <v>193</v>
      </c>
      <c r="E104" s="247">
        <v>22.8</v>
      </c>
      <c r="F104" s="248"/>
      <c r="G104" s="249">
        <f>ROUND(E104*F104,2)</f>
        <v>0</v>
      </c>
      <c r="H104" s="248"/>
      <c r="I104" s="249">
        <f>ROUND(E104*H104,2)</f>
        <v>0</v>
      </c>
      <c r="J104" s="248"/>
      <c r="K104" s="249">
        <f>ROUND(E104*J104,2)</f>
        <v>0</v>
      </c>
      <c r="L104" s="249">
        <v>15</v>
      </c>
      <c r="M104" s="249">
        <f>G104*(1+L104/100)</f>
        <v>0</v>
      </c>
      <c r="N104" s="249">
        <v>8.0000000000000007E-5</v>
      </c>
      <c r="O104" s="249">
        <f>ROUND(E104*N104,2)</f>
        <v>0</v>
      </c>
      <c r="P104" s="249">
        <v>0</v>
      </c>
      <c r="Q104" s="249">
        <f>ROUND(E104*P104,2)</f>
        <v>0</v>
      </c>
      <c r="R104" s="249"/>
      <c r="S104" s="249" t="s">
        <v>167</v>
      </c>
      <c r="T104" s="250" t="s">
        <v>168</v>
      </c>
      <c r="U104" s="224">
        <v>0.13719999999999999</v>
      </c>
      <c r="V104" s="224">
        <f>ROUND(E104*U104,2)</f>
        <v>3.13</v>
      </c>
      <c r="W104" s="224"/>
      <c r="X104" s="224" t="s">
        <v>169</v>
      </c>
      <c r="Y104" s="215"/>
      <c r="Z104" s="215"/>
      <c r="AA104" s="215"/>
      <c r="AB104" s="215"/>
      <c r="AC104" s="215"/>
      <c r="AD104" s="215"/>
      <c r="AE104" s="215"/>
      <c r="AF104" s="215"/>
      <c r="AG104" s="215" t="s">
        <v>170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x14ac:dyDescent="0.25">
      <c r="A105" s="228" t="s">
        <v>162</v>
      </c>
      <c r="B105" s="229" t="s">
        <v>117</v>
      </c>
      <c r="C105" s="252" t="s">
        <v>118</v>
      </c>
      <c r="D105" s="230"/>
      <c r="E105" s="231"/>
      <c r="F105" s="232"/>
      <c r="G105" s="232">
        <f>SUMIF(AG106:AG113,"&lt;&gt;NOR",G106:G113)</f>
        <v>0</v>
      </c>
      <c r="H105" s="232"/>
      <c r="I105" s="232">
        <f>SUM(I106:I113)</f>
        <v>0</v>
      </c>
      <c r="J105" s="232"/>
      <c r="K105" s="232">
        <f>SUM(K106:K113)</f>
        <v>0</v>
      </c>
      <c r="L105" s="232"/>
      <c r="M105" s="232">
        <f>SUM(M106:M113)</f>
        <v>0</v>
      </c>
      <c r="N105" s="232"/>
      <c r="O105" s="232">
        <f>SUM(O106:O113)</f>
        <v>0</v>
      </c>
      <c r="P105" s="232"/>
      <c r="Q105" s="232">
        <f>SUM(Q106:Q113)</f>
        <v>0</v>
      </c>
      <c r="R105" s="232"/>
      <c r="S105" s="232"/>
      <c r="T105" s="233"/>
      <c r="U105" s="227"/>
      <c r="V105" s="227">
        <f>SUM(V106:V113)</f>
        <v>6.25</v>
      </c>
      <c r="W105" s="227"/>
      <c r="X105" s="227"/>
      <c r="AG105" t="s">
        <v>163</v>
      </c>
    </row>
    <row r="106" spans="1:60" outlineLevel="1" x14ac:dyDescent="0.25">
      <c r="A106" s="234">
        <v>54</v>
      </c>
      <c r="B106" s="235" t="s">
        <v>438</v>
      </c>
      <c r="C106" s="253" t="s">
        <v>439</v>
      </c>
      <c r="D106" s="236" t="s">
        <v>166</v>
      </c>
      <c r="E106" s="237">
        <v>7.2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15</v>
      </c>
      <c r="M106" s="239">
        <f>G106*(1+L106/100)</f>
        <v>0</v>
      </c>
      <c r="N106" s="239">
        <v>3.6999999999999999E-4</v>
      </c>
      <c r="O106" s="239">
        <f>ROUND(E106*N106,2)</f>
        <v>0</v>
      </c>
      <c r="P106" s="239">
        <v>0</v>
      </c>
      <c r="Q106" s="239">
        <f>ROUND(E106*P106,2)</f>
        <v>0</v>
      </c>
      <c r="R106" s="239"/>
      <c r="S106" s="239" t="s">
        <v>167</v>
      </c>
      <c r="T106" s="240" t="s">
        <v>168</v>
      </c>
      <c r="U106" s="224">
        <v>0.13900000000000001</v>
      </c>
      <c r="V106" s="224">
        <f>ROUND(E106*U106,2)</f>
        <v>1</v>
      </c>
      <c r="W106" s="224"/>
      <c r="X106" s="224" t="s">
        <v>169</v>
      </c>
      <c r="Y106" s="215"/>
      <c r="Z106" s="215"/>
      <c r="AA106" s="215"/>
      <c r="AB106" s="215"/>
      <c r="AC106" s="215"/>
      <c r="AD106" s="215"/>
      <c r="AE106" s="215"/>
      <c r="AF106" s="215"/>
      <c r="AG106" s="215" t="s">
        <v>170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5">
      <c r="A107" s="222"/>
      <c r="B107" s="223"/>
      <c r="C107" s="256" t="s">
        <v>815</v>
      </c>
      <c r="D107" s="225"/>
      <c r="E107" s="226">
        <v>7.2</v>
      </c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177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5">
      <c r="A108" s="234">
        <v>55</v>
      </c>
      <c r="B108" s="235" t="s">
        <v>441</v>
      </c>
      <c r="C108" s="253" t="s">
        <v>442</v>
      </c>
      <c r="D108" s="236" t="s">
        <v>166</v>
      </c>
      <c r="E108" s="237">
        <v>8.35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15</v>
      </c>
      <c r="M108" s="239">
        <f>G108*(1+L108/100)</f>
        <v>0</v>
      </c>
      <c r="N108" s="239">
        <v>2.4000000000000001E-4</v>
      </c>
      <c r="O108" s="239">
        <f>ROUND(E108*N108,2)</f>
        <v>0</v>
      </c>
      <c r="P108" s="239">
        <v>0</v>
      </c>
      <c r="Q108" s="239">
        <f>ROUND(E108*P108,2)</f>
        <v>0</v>
      </c>
      <c r="R108" s="239"/>
      <c r="S108" s="239" t="s">
        <v>167</v>
      </c>
      <c r="T108" s="240" t="s">
        <v>168</v>
      </c>
      <c r="U108" s="224">
        <v>0.28999999999999998</v>
      </c>
      <c r="V108" s="224">
        <f>ROUND(E108*U108,2)</f>
        <v>2.42</v>
      </c>
      <c r="W108" s="224"/>
      <c r="X108" s="224" t="s">
        <v>169</v>
      </c>
      <c r="Y108" s="215"/>
      <c r="Z108" s="215"/>
      <c r="AA108" s="215"/>
      <c r="AB108" s="215"/>
      <c r="AC108" s="215"/>
      <c r="AD108" s="215"/>
      <c r="AE108" s="215"/>
      <c r="AF108" s="215"/>
      <c r="AG108" s="215" t="s">
        <v>170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5">
      <c r="A109" s="222"/>
      <c r="B109" s="223"/>
      <c r="C109" s="254" t="s">
        <v>443</v>
      </c>
      <c r="D109" s="241"/>
      <c r="E109" s="241"/>
      <c r="F109" s="241"/>
      <c r="G109" s="241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172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5">
      <c r="A110" s="222"/>
      <c r="B110" s="223"/>
      <c r="C110" s="256" t="s">
        <v>749</v>
      </c>
      <c r="D110" s="225"/>
      <c r="E110" s="226">
        <v>8.35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5"/>
      <c r="Z110" s="215"/>
      <c r="AA110" s="215"/>
      <c r="AB110" s="215"/>
      <c r="AC110" s="215"/>
      <c r="AD110" s="215"/>
      <c r="AE110" s="215"/>
      <c r="AF110" s="215"/>
      <c r="AG110" s="215" t="s">
        <v>177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5">
      <c r="A111" s="244">
        <v>56</v>
      </c>
      <c r="B111" s="245" t="s">
        <v>750</v>
      </c>
      <c r="C111" s="257" t="s">
        <v>751</v>
      </c>
      <c r="D111" s="246" t="s">
        <v>193</v>
      </c>
      <c r="E111" s="247">
        <v>18</v>
      </c>
      <c r="F111" s="248"/>
      <c r="G111" s="249">
        <f>ROUND(E111*F111,2)</f>
        <v>0</v>
      </c>
      <c r="H111" s="248"/>
      <c r="I111" s="249">
        <f>ROUND(E111*H111,2)</f>
        <v>0</v>
      </c>
      <c r="J111" s="248"/>
      <c r="K111" s="249">
        <f>ROUND(E111*J111,2)</f>
        <v>0</v>
      </c>
      <c r="L111" s="249">
        <v>15</v>
      </c>
      <c r="M111" s="249">
        <f>G111*(1+L111/100)</f>
        <v>0</v>
      </c>
      <c r="N111" s="249">
        <v>9.0000000000000006E-5</v>
      </c>
      <c r="O111" s="249">
        <f>ROUND(E111*N111,2)</f>
        <v>0</v>
      </c>
      <c r="P111" s="249">
        <v>0</v>
      </c>
      <c r="Q111" s="249">
        <f>ROUND(E111*P111,2)</f>
        <v>0</v>
      </c>
      <c r="R111" s="249"/>
      <c r="S111" s="249" t="s">
        <v>167</v>
      </c>
      <c r="T111" s="250" t="s">
        <v>168</v>
      </c>
      <c r="U111" s="224">
        <v>0.11600000000000001</v>
      </c>
      <c r="V111" s="224">
        <f>ROUND(E111*U111,2)</f>
        <v>2.09</v>
      </c>
      <c r="W111" s="224"/>
      <c r="X111" s="224" t="s">
        <v>169</v>
      </c>
      <c r="Y111" s="215"/>
      <c r="Z111" s="215"/>
      <c r="AA111" s="215"/>
      <c r="AB111" s="215"/>
      <c r="AC111" s="215"/>
      <c r="AD111" s="215"/>
      <c r="AE111" s="215"/>
      <c r="AF111" s="215"/>
      <c r="AG111" s="215" t="s">
        <v>170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 x14ac:dyDescent="0.25">
      <c r="A112" s="234">
        <v>57</v>
      </c>
      <c r="B112" s="235" t="s">
        <v>445</v>
      </c>
      <c r="C112" s="253" t="s">
        <v>446</v>
      </c>
      <c r="D112" s="236" t="s">
        <v>166</v>
      </c>
      <c r="E112" s="237">
        <v>2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15</v>
      </c>
      <c r="M112" s="239">
        <f>G112*(1+L112/100)</f>
        <v>0</v>
      </c>
      <c r="N112" s="239">
        <v>2.5999999999999998E-4</v>
      </c>
      <c r="O112" s="239">
        <f>ROUND(E112*N112,2)</f>
        <v>0</v>
      </c>
      <c r="P112" s="239">
        <v>0</v>
      </c>
      <c r="Q112" s="239">
        <f>ROUND(E112*P112,2)</f>
        <v>0</v>
      </c>
      <c r="R112" s="239"/>
      <c r="S112" s="239" t="s">
        <v>167</v>
      </c>
      <c r="T112" s="240" t="s">
        <v>168</v>
      </c>
      <c r="U112" s="224">
        <v>0.37</v>
      </c>
      <c r="V112" s="224">
        <f>ROUND(E112*U112,2)</f>
        <v>0.74</v>
      </c>
      <c r="W112" s="224"/>
      <c r="X112" s="224" t="s">
        <v>169</v>
      </c>
      <c r="Y112" s="215"/>
      <c r="Z112" s="215"/>
      <c r="AA112" s="215"/>
      <c r="AB112" s="215"/>
      <c r="AC112" s="215"/>
      <c r="AD112" s="215"/>
      <c r="AE112" s="215"/>
      <c r="AF112" s="215"/>
      <c r="AG112" s="215" t="s">
        <v>170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5">
      <c r="A113" s="222"/>
      <c r="B113" s="223"/>
      <c r="C113" s="256" t="s">
        <v>447</v>
      </c>
      <c r="D113" s="225"/>
      <c r="E113" s="226">
        <v>2</v>
      </c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15"/>
      <c r="Z113" s="215"/>
      <c r="AA113" s="215"/>
      <c r="AB113" s="215"/>
      <c r="AC113" s="215"/>
      <c r="AD113" s="215"/>
      <c r="AE113" s="215"/>
      <c r="AF113" s="215"/>
      <c r="AG113" s="215" t="s">
        <v>177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x14ac:dyDescent="0.25">
      <c r="A114" s="228" t="s">
        <v>162</v>
      </c>
      <c r="B114" s="229" t="s">
        <v>119</v>
      </c>
      <c r="C114" s="252" t="s">
        <v>120</v>
      </c>
      <c r="D114" s="230"/>
      <c r="E114" s="231"/>
      <c r="F114" s="232"/>
      <c r="G114" s="232">
        <f>SUMIF(AG115:AG143,"&lt;&gt;NOR",G115:G143)</f>
        <v>0</v>
      </c>
      <c r="H114" s="232"/>
      <c r="I114" s="232">
        <f>SUM(I115:I143)</f>
        <v>0</v>
      </c>
      <c r="J114" s="232"/>
      <c r="K114" s="232">
        <f>SUM(K115:K143)</f>
        <v>0</v>
      </c>
      <c r="L114" s="232"/>
      <c r="M114" s="232">
        <f>SUM(M115:M143)</f>
        <v>0</v>
      </c>
      <c r="N114" s="232"/>
      <c r="O114" s="232">
        <f>SUM(O115:O143)</f>
        <v>0.03</v>
      </c>
      <c r="P114" s="232"/>
      <c r="Q114" s="232">
        <f>SUM(Q115:Q143)</f>
        <v>0</v>
      </c>
      <c r="R114" s="232"/>
      <c r="S114" s="232"/>
      <c r="T114" s="233"/>
      <c r="U114" s="227"/>
      <c r="V114" s="227">
        <f>SUM(V115:V143)</f>
        <v>36.22</v>
      </c>
      <c r="W114" s="227"/>
      <c r="X114" s="227"/>
      <c r="AG114" t="s">
        <v>163</v>
      </c>
    </row>
    <row r="115" spans="1:60" outlineLevel="1" x14ac:dyDescent="0.25">
      <c r="A115" s="234">
        <v>58</v>
      </c>
      <c r="B115" s="235" t="s">
        <v>448</v>
      </c>
      <c r="C115" s="253" t="s">
        <v>449</v>
      </c>
      <c r="D115" s="236" t="s">
        <v>166</v>
      </c>
      <c r="E115" s="237">
        <v>243.71639999999999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15</v>
      </c>
      <c r="M115" s="239">
        <f>G115*(1+L115/100)</f>
        <v>0</v>
      </c>
      <c r="N115" s="239">
        <v>0</v>
      </c>
      <c r="O115" s="239">
        <f>ROUND(E115*N115,2)</f>
        <v>0</v>
      </c>
      <c r="P115" s="239">
        <v>0</v>
      </c>
      <c r="Q115" s="239">
        <f>ROUND(E115*P115,2)</f>
        <v>0</v>
      </c>
      <c r="R115" s="239"/>
      <c r="S115" s="239" t="s">
        <v>167</v>
      </c>
      <c r="T115" s="240" t="s">
        <v>168</v>
      </c>
      <c r="U115" s="224">
        <v>0.04</v>
      </c>
      <c r="V115" s="224">
        <f>ROUND(E115*U115,2)</f>
        <v>9.75</v>
      </c>
      <c r="W115" s="224"/>
      <c r="X115" s="224" t="s">
        <v>169</v>
      </c>
      <c r="Y115" s="215"/>
      <c r="Z115" s="215"/>
      <c r="AA115" s="215"/>
      <c r="AB115" s="215"/>
      <c r="AC115" s="215"/>
      <c r="AD115" s="215"/>
      <c r="AE115" s="215"/>
      <c r="AF115" s="215"/>
      <c r="AG115" s="215" t="s">
        <v>170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5">
      <c r="A116" s="222"/>
      <c r="B116" s="223"/>
      <c r="C116" s="256" t="s">
        <v>755</v>
      </c>
      <c r="D116" s="225"/>
      <c r="E116" s="226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15"/>
      <c r="Z116" s="215"/>
      <c r="AA116" s="215"/>
      <c r="AB116" s="215"/>
      <c r="AC116" s="215"/>
      <c r="AD116" s="215"/>
      <c r="AE116" s="215"/>
      <c r="AF116" s="215"/>
      <c r="AG116" s="215" t="s">
        <v>177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5">
      <c r="A117" s="222"/>
      <c r="B117" s="223"/>
      <c r="C117" s="256" t="s">
        <v>788</v>
      </c>
      <c r="D117" s="225"/>
      <c r="E117" s="226">
        <v>2.7</v>
      </c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177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5">
      <c r="A118" s="222"/>
      <c r="B118" s="223"/>
      <c r="C118" s="256" t="s">
        <v>789</v>
      </c>
      <c r="D118" s="225"/>
      <c r="E118" s="226">
        <v>8.81</v>
      </c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15"/>
      <c r="Z118" s="215"/>
      <c r="AA118" s="215"/>
      <c r="AB118" s="215"/>
      <c r="AC118" s="215"/>
      <c r="AD118" s="215"/>
      <c r="AE118" s="215"/>
      <c r="AF118" s="215"/>
      <c r="AG118" s="215" t="s">
        <v>177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5">
      <c r="A119" s="222"/>
      <c r="B119" s="223"/>
      <c r="C119" s="256" t="s">
        <v>790</v>
      </c>
      <c r="D119" s="225"/>
      <c r="E119" s="226">
        <v>7.5</v>
      </c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15"/>
      <c r="Z119" s="215"/>
      <c r="AA119" s="215"/>
      <c r="AB119" s="215"/>
      <c r="AC119" s="215"/>
      <c r="AD119" s="215"/>
      <c r="AE119" s="215"/>
      <c r="AF119" s="215"/>
      <c r="AG119" s="215" t="s">
        <v>177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5">
      <c r="A120" s="222"/>
      <c r="B120" s="223"/>
      <c r="C120" s="256" t="s">
        <v>791</v>
      </c>
      <c r="D120" s="225"/>
      <c r="E120" s="226">
        <v>4.3099999999999996</v>
      </c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177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5">
      <c r="A121" s="222"/>
      <c r="B121" s="223"/>
      <c r="C121" s="256" t="s">
        <v>792</v>
      </c>
      <c r="D121" s="225"/>
      <c r="E121" s="226">
        <v>19.89</v>
      </c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15"/>
      <c r="Z121" s="215"/>
      <c r="AA121" s="215"/>
      <c r="AB121" s="215"/>
      <c r="AC121" s="215"/>
      <c r="AD121" s="215"/>
      <c r="AE121" s="215"/>
      <c r="AF121" s="215"/>
      <c r="AG121" s="215" t="s">
        <v>177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5">
      <c r="A122" s="222"/>
      <c r="B122" s="223"/>
      <c r="C122" s="256" t="s">
        <v>793</v>
      </c>
      <c r="D122" s="225"/>
      <c r="E122" s="226">
        <v>1.65</v>
      </c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177</v>
      </c>
      <c r="AH122" s="215">
        <v>0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5">
      <c r="A123" s="222"/>
      <c r="B123" s="223"/>
      <c r="C123" s="256" t="s">
        <v>794</v>
      </c>
      <c r="D123" s="225"/>
      <c r="E123" s="226">
        <v>6.32</v>
      </c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15"/>
      <c r="Z123" s="215"/>
      <c r="AA123" s="215"/>
      <c r="AB123" s="215"/>
      <c r="AC123" s="215"/>
      <c r="AD123" s="215"/>
      <c r="AE123" s="215"/>
      <c r="AF123" s="215"/>
      <c r="AG123" s="215" t="s">
        <v>177</v>
      </c>
      <c r="AH123" s="215">
        <v>0</v>
      </c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5">
      <c r="A124" s="222"/>
      <c r="B124" s="223"/>
      <c r="C124" s="256" t="s">
        <v>451</v>
      </c>
      <c r="D124" s="225"/>
      <c r="E124" s="226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15"/>
      <c r="Z124" s="215"/>
      <c r="AA124" s="215"/>
      <c r="AB124" s="215"/>
      <c r="AC124" s="215"/>
      <c r="AD124" s="215"/>
      <c r="AE124" s="215"/>
      <c r="AF124" s="215"/>
      <c r="AG124" s="215" t="s">
        <v>177</v>
      </c>
      <c r="AH124" s="215">
        <v>0</v>
      </c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5">
      <c r="A125" s="222"/>
      <c r="B125" s="223"/>
      <c r="C125" s="256" t="s">
        <v>816</v>
      </c>
      <c r="D125" s="225"/>
      <c r="E125" s="226">
        <v>17.36</v>
      </c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15"/>
      <c r="Z125" s="215"/>
      <c r="AA125" s="215"/>
      <c r="AB125" s="215"/>
      <c r="AC125" s="215"/>
      <c r="AD125" s="215"/>
      <c r="AE125" s="215"/>
      <c r="AF125" s="215"/>
      <c r="AG125" s="215" t="s">
        <v>177</v>
      </c>
      <c r="AH125" s="215">
        <v>0</v>
      </c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5">
      <c r="A126" s="222"/>
      <c r="B126" s="223"/>
      <c r="C126" s="256" t="s">
        <v>817</v>
      </c>
      <c r="D126" s="225"/>
      <c r="E126" s="226">
        <v>38.04</v>
      </c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15"/>
      <c r="Z126" s="215"/>
      <c r="AA126" s="215"/>
      <c r="AB126" s="215"/>
      <c r="AC126" s="215"/>
      <c r="AD126" s="215"/>
      <c r="AE126" s="215"/>
      <c r="AF126" s="215"/>
      <c r="AG126" s="215" t="s">
        <v>177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5">
      <c r="A127" s="222"/>
      <c r="B127" s="223"/>
      <c r="C127" s="256" t="s">
        <v>818</v>
      </c>
      <c r="D127" s="225"/>
      <c r="E127" s="226">
        <v>30.39</v>
      </c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15"/>
      <c r="Z127" s="215"/>
      <c r="AA127" s="215"/>
      <c r="AB127" s="215"/>
      <c r="AC127" s="215"/>
      <c r="AD127" s="215"/>
      <c r="AE127" s="215"/>
      <c r="AF127" s="215"/>
      <c r="AG127" s="215" t="s">
        <v>177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5">
      <c r="A128" s="222"/>
      <c r="B128" s="223"/>
      <c r="C128" s="256" t="s">
        <v>204</v>
      </c>
      <c r="D128" s="225"/>
      <c r="E128" s="226">
        <v>6.72</v>
      </c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177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5">
      <c r="A129" s="222"/>
      <c r="B129" s="223"/>
      <c r="C129" s="256" t="s">
        <v>819</v>
      </c>
      <c r="D129" s="225"/>
      <c r="E129" s="226">
        <v>50.4</v>
      </c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15"/>
      <c r="Z129" s="215"/>
      <c r="AA129" s="215"/>
      <c r="AB129" s="215"/>
      <c r="AC129" s="215"/>
      <c r="AD129" s="215"/>
      <c r="AE129" s="215"/>
      <c r="AF129" s="215"/>
      <c r="AG129" s="215" t="s">
        <v>177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5">
      <c r="A130" s="222"/>
      <c r="B130" s="223"/>
      <c r="C130" s="256" t="s">
        <v>820</v>
      </c>
      <c r="D130" s="225"/>
      <c r="E130" s="226">
        <v>20.52</v>
      </c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15"/>
      <c r="Z130" s="215"/>
      <c r="AA130" s="215"/>
      <c r="AB130" s="215"/>
      <c r="AC130" s="215"/>
      <c r="AD130" s="215"/>
      <c r="AE130" s="215"/>
      <c r="AF130" s="215"/>
      <c r="AG130" s="215" t="s">
        <v>177</v>
      </c>
      <c r="AH130" s="215">
        <v>0</v>
      </c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 x14ac:dyDescent="0.25">
      <c r="A131" s="222"/>
      <c r="B131" s="223"/>
      <c r="C131" s="256" t="s">
        <v>821</v>
      </c>
      <c r="D131" s="225"/>
      <c r="E131" s="226">
        <v>29.1</v>
      </c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15"/>
      <c r="Z131" s="215"/>
      <c r="AA131" s="215"/>
      <c r="AB131" s="215"/>
      <c r="AC131" s="215"/>
      <c r="AD131" s="215"/>
      <c r="AE131" s="215"/>
      <c r="AF131" s="215"/>
      <c r="AG131" s="215" t="s">
        <v>177</v>
      </c>
      <c r="AH131" s="215">
        <v>0</v>
      </c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5">
      <c r="A132" s="244">
        <v>59</v>
      </c>
      <c r="B132" s="245" t="s">
        <v>456</v>
      </c>
      <c r="C132" s="257" t="s">
        <v>457</v>
      </c>
      <c r="D132" s="246" t="s">
        <v>166</v>
      </c>
      <c r="E132" s="247">
        <v>53</v>
      </c>
      <c r="F132" s="248"/>
      <c r="G132" s="249">
        <f>ROUND(E132*F132,2)</f>
        <v>0</v>
      </c>
      <c r="H132" s="248"/>
      <c r="I132" s="249">
        <f>ROUND(E132*H132,2)</f>
        <v>0</v>
      </c>
      <c r="J132" s="248"/>
      <c r="K132" s="249">
        <f>ROUND(E132*J132,2)</f>
        <v>0</v>
      </c>
      <c r="L132" s="249">
        <v>15</v>
      </c>
      <c r="M132" s="249">
        <f>G132*(1+L132/100)</f>
        <v>0</v>
      </c>
      <c r="N132" s="249">
        <v>6.9999999999999994E-5</v>
      </c>
      <c r="O132" s="249">
        <f>ROUND(E132*N132,2)</f>
        <v>0</v>
      </c>
      <c r="P132" s="249">
        <v>0</v>
      </c>
      <c r="Q132" s="249">
        <f>ROUND(E132*P132,2)</f>
        <v>0</v>
      </c>
      <c r="R132" s="249"/>
      <c r="S132" s="249" t="s">
        <v>167</v>
      </c>
      <c r="T132" s="250" t="s">
        <v>168</v>
      </c>
      <c r="U132" s="224">
        <v>0.03</v>
      </c>
      <c r="V132" s="224">
        <f>ROUND(E132*U132,2)</f>
        <v>1.59</v>
      </c>
      <c r="W132" s="224"/>
      <c r="X132" s="224" t="s">
        <v>169</v>
      </c>
      <c r="Y132" s="215"/>
      <c r="Z132" s="215"/>
      <c r="AA132" s="215"/>
      <c r="AB132" s="215"/>
      <c r="AC132" s="215"/>
      <c r="AD132" s="215"/>
      <c r="AE132" s="215"/>
      <c r="AF132" s="215"/>
      <c r="AG132" s="215" t="s">
        <v>238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5">
      <c r="A133" s="234">
        <v>60</v>
      </c>
      <c r="B133" s="235" t="s">
        <v>458</v>
      </c>
      <c r="C133" s="253" t="s">
        <v>459</v>
      </c>
      <c r="D133" s="236" t="s">
        <v>166</v>
      </c>
      <c r="E133" s="237">
        <v>243.71639999999999</v>
      </c>
      <c r="F133" s="238"/>
      <c r="G133" s="239">
        <f>ROUND(E133*F133,2)</f>
        <v>0</v>
      </c>
      <c r="H133" s="238"/>
      <c r="I133" s="239">
        <f>ROUND(E133*H133,2)</f>
        <v>0</v>
      </c>
      <c r="J133" s="238"/>
      <c r="K133" s="239">
        <f>ROUND(E133*J133,2)</f>
        <v>0</v>
      </c>
      <c r="L133" s="239">
        <v>15</v>
      </c>
      <c r="M133" s="239">
        <f>G133*(1+L133/100)</f>
        <v>0</v>
      </c>
      <c r="N133" s="239">
        <v>1.3999999999999999E-4</v>
      </c>
      <c r="O133" s="239">
        <f>ROUND(E133*N133,2)</f>
        <v>0.03</v>
      </c>
      <c r="P133" s="239">
        <v>0</v>
      </c>
      <c r="Q133" s="239">
        <f>ROUND(E133*P133,2)</f>
        <v>0</v>
      </c>
      <c r="R133" s="239"/>
      <c r="S133" s="239" t="s">
        <v>167</v>
      </c>
      <c r="T133" s="240" t="s">
        <v>168</v>
      </c>
      <c r="U133" s="224">
        <v>0.1</v>
      </c>
      <c r="V133" s="224">
        <f>ROUND(E133*U133,2)</f>
        <v>24.37</v>
      </c>
      <c r="W133" s="224"/>
      <c r="X133" s="224" t="s">
        <v>169</v>
      </c>
      <c r="Y133" s="215"/>
      <c r="Z133" s="215"/>
      <c r="AA133" s="215"/>
      <c r="AB133" s="215"/>
      <c r="AC133" s="215"/>
      <c r="AD133" s="215"/>
      <c r="AE133" s="215"/>
      <c r="AF133" s="215"/>
      <c r="AG133" s="215" t="s">
        <v>238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5">
      <c r="A134" s="222"/>
      <c r="B134" s="223"/>
      <c r="C134" s="254" t="s">
        <v>460</v>
      </c>
      <c r="D134" s="241"/>
      <c r="E134" s="241"/>
      <c r="F134" s="241"/>
      <c r="G134" s="241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15"/>
      <c r="Z134" s="215"/>
      <c r="AA134" s="215"/>
      <c r="AB134" s="215"/>
      <c r="AC134" s="215"/>
      <c r="AD134" s="215"/>
      <c r="AE134" s="215"/>
      <c r="AF134" s="215"/>
      <c r="AG134" s="215" t="s">
        <v>172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5">
      <c r="A135" s="222"/>
      <c r="B135" s="223"/>
      <c r="C135" s="255" t="s">
        <v>461</v>
      </c>
      <c r="D135" s="242"/>
      <c r="E135" s="242"/>
      <c r="F135" s="242"/>
      <c r="G135" s="242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15"/>
      <c r="Z135" s="215"/>
      <c r="AA135" s="215"/>
      <c r="AB135" s="215"/>
      <c r="AC135" s="215"/>
      <c r="AD135" s="215"/>
      <c r="AE135" s="215"/>
      <c r="AF135" s="215"/>
      <c r="AG135" s="215" t="s">
        <v>172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5">
      <c r="A136" s="234">
        <v>61</v>
      </c>
      <c r="B136" s="235" t="s">
        <v>462</v>
      </c>
      <c r="C136" s="253" t="s">
        <v>463</v>
      </c>
      <c r="D136" s="236" t="s">
        <v>166</v>
      </c>
      <c r="E136" s="237">
        <v>51.18</v>
      </c>
      <c r="F136" s="238"/>
      <c r="G136" s="239">
        <f>ROUND(E136*F136,2)</f>
        <v>0</v>
      </c>
      <c r="H136" s="238"/>
      <c r="I136" s="239">
        <f>ROUND(E136*H136,2)</f>
        <v>0</v>
      </c>
      <c r="J136" s="238"/>
      <c r="K136" s="239">
        <f>ROUND(E136*J136,2)</f>
        <v>0</v>
      </c>
      <c r="L136" s="239">
        <v>15</v>
      </c>
      <c r="M136" s="239">
        <f>G136*(1+L136/100)</f>
        <v>0</v>
      </c>
      <c r="N136" s="239">
        <v>0</v>
      </c>
      <c r="O136" s="239">
        <f>ROUND(E136*N136,2)</f>
        <v>0</v>
      </c>
      <c r="P136" s="239">
        <v>0</v>
      </c>
      <c r="Q136" s="239">
        <f>ROUND(E136*P136,2)</f>
        <v>0</v>
      </c>
      <c r="R136" s="239"/>
      <c r="S136" s="239" t="s">
        <v>167</v>
      </c>
      <c r="T136" s="240" t="s">
        <v>168</v>
      </c>
      <c r="U136" s="224">
        <v>0.01</v>
      </c>
      <c r="V136" s="224">
        <f>ROUND(E136*U136,2)</f>
        <v>0.51</v>
      </c>
      <c r="W136" s="224"/>
      <c r="X136" s="224" t="s">
        <v>169</v>
      </c>
      <c r="Y136" s="215"/>
      <c r="Z136" s="215"/>
      <c r="AA136" s="215"/>
      <c r="AB136" s="215"/>
      <c r="AC136" s="215"/>
      <c r="AD136" s="215"/>
      <c r="AE136" s="215"/>
      <c r="AF136" s="215"/>
      <c r="AG136" s="215" t="s">
        <v>170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 x14ac:dyDescent="0.25">
      <c r="A137" s="222"/>
      <c r="B137" s="223"/>
      <c r="C137" s="256" t="s">
        <v>788</v>
      </c>
      <c r="D137" s="225"/>
      <c r="E137" s="226">
        <v>2.7</v>
      </c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15"/>
      <c r="Z137" s="215"/>
      <c r="AA137" s="215"/>
      <c r="AB137" s="215"/>
      <c r="AC137" s="215"/>
      <c r="AD137" s="215"/>
      <c r="AE137" s="215"/>
      <c r="AF137" s="215"/>
      <c r="AG137" s="215" t="s">
        <v>177</v>
      </c>
      <c r="AH137" s="215">
        <v>0</v>
      </c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 x14ac:dyDescent="0.25">
      <c r="A138" s="222"/>
      <c r="B138" s="223"/>
      <c r="C138" s="256" t="s">
        <v>789</v>
      </c>
      <c r="D138" s="225"/>
      <c r="E138" s="226">
        <v>8.81</v>
      </c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15"/>
      <c r="Z138" s="215"/>
      <c r="AA138" s="215"/>
      <c r="AB138" s="215"/>
      <c r="AC138" s="215"/>
      <c r="AD138" s="215"/>
      <c r="AE138" s="215"/>
      <c r="AF138" s="215"/>
      <c r="AG138" s="215" t="s">
        <v>177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5">
      <c r="A139" s="222"/>
      <c r="B139" s="223"/>
      <c r="C139" s="256" t="s">
        <v>790</v>
      </c>
      <c r="D139" s="225"/>
      <c r="E139" s="226">
        <v>7.5</v>
      </c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15"/>
      <c r="Z139" s="215"/>
      <c r="AA139" s="215"/>
      <c r="AB139" s="215"/>
      <c r="AC139" s="215"/>
      <c r="AD139" s="215"/>
      <c r="AE139" s="215"/>
      <c r="AF139" s="215"/>
      <c r="AG139" s="215" t="s">
        <v>177</v>
      </c>
      <c r="AH139" s="215">
        <v>0</v>
      </c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5">
      <c r="A140" s="222"/>
      <c r="B140" s="223"/>
      <c r="C140" s="256" t="s">
        <v>791</v>
      </c>
      <c r="D140" s="225"/>
      <c r="E140" s="226">
        <v>4.3099999999999996</v>
      </c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15"/>
      <c r="Z140" s="215"/>
      <c r="AA140" s="215"/>
      <c r="AB140" s="215"/>
      <c r="AC140" s="215"/>
      <c r="AD140" s="215"/>
      <c r="AE140" s="215"/>
      <c r="AF140" s="215"/>
      <c r="AG140" s="215" t="s">
        <v>177</v>
      </c>
      <c r="AH140" s="215">
        <v>0</v>
      </c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5">
      <c r="A141" s="222"/>
      <c r="B141" s="223"/>
      <c r="C141" s="256" t="s">
        <v>792</v>
      </c>
      <c r="D141" s="225"/>
      <c r="E141" s="226">
        <v>19.89</v>
      </c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15"/>
      <c r="Z141" s="215"/>
      <c r="AA141" s="215"/>
      <c r="AB141" s="215"/>
      <c r="AC141" s="215"/>
      <c r="AD141" s="215"/>
      <c r="AE141" s="215"/>
      <c r="AF141" s="215"/>
      <c r="AG141" s="215" t="s">
        <v>177</v>
      </c>
      <c r="AH141" s="215">
        <v>0</v>
      </c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5">
      <c r="A142" s="222"/>
      <c r="B142" s="223"/>
      <c r="C142" s="256" t="s">
        <v>793</v>
      </c>
      <c r="D142" s="225"/>
      <c r="E142" s="226">
        <v>1.65</v>
      </c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15"/>
      <c r="Z142" s="215"/>
      <c r="AA142" s="215"/>
      <c r="AB142" s="215"/>
      <c r="AC142" s="215"/>
      <c r="AD142" s="215"/>
      <c r="AE142" s="215"/>
      <c r="AF142" s="215"/>
      <c r="AG142" s="215" t="s">
        <v>177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 x14ac:dyDescent="0.25">
      <c r="A143" s="222"/>
      <c r="B143" s="223"/>
      <c r="C143" s="256" t="s">
        <v>794</v>
      </c>
      <c r="D143" s="225"/>
      <c r="E143" s="226">
        <v>6.32</v>
      </c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15"/>
      <c r="Z143" s="215"/>
      <c r="AA143" s="215"/>
      <c r="AB143" s="215"/>
      <c r="AC143" s="215"/>
      <c r="AD143" s="215"/>
      <c r="AE143" s="215"/>
      <c r="AF143" s="215"/>
      <c r="AG143" s="215" t="s">
        <v>177</v>
      </c>
      <c r="AH143" s="215">
        <v>0</v>
      </c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x14ac:dyDescent="0.25">
      <c r="A144" s="228" t="s">
        <v>162</v>
      </c>
      <c r="B144" s="229" t="s">
        <v>121</v>
      </c>
      <c r="C144" s="252" t="s">
        <v>122</v>
      </c>
      <c r="D144" s="230"/>
      <c r="E144" s="231"/>
      <c r="F144" s="232"/>
      <c r="G144" s="232">
        <f>SUMIF(AG145:AG147,"&lt;&gt;NOR",G145:G147)</f>
        <v>0</v>
      </c>
      <c r="H144" s="232"/>
      <c r="I144" s="232">
        <f>SUM(I145:I147)</f>
        <v>0</v>
      </c>
      <c r="J144" s="232"/>
      <c r="K144" s="232">
        <f>SUM(K145:K147)</f>
        <v>0</v>
      </c>
      <c r="L144" s="232"/>
      <c r="M144" s="232">
        <f>SUM(M145:M147)</f>
        <v>0</v>
      </c>
      <c r="N144" s="232"/>
      <c r="O144" s="232">
        <f>SUM(O145:O147)</f>
        <v>0</v>
      </c>
      <c r="P144" s="232"/>
      <c r="Q144" s="232">
        <f>SUM(Q145:Q147)</f>
        <v>0</v>
      </c>
      <c r="R144" s="232"/>
      <c r="S144" s="232"/>
      <c r="T144" s="233"/>
      <c r="U144" s="227"/>
      <c r="V144" s="227">
        <f>SUM(V145:V147)</f>
        <v>1.26</v>
      </c>
      <c r="W144" s="227"/>
      <c r="X144" s="227"/>
      <c r="AG144" t="s">
        <v>163</v>
      </c>
    </row>
    <row r="145" spans="1:60" outlineLevel="1" x14ac:dyDescent="0.25">
      <c r="A145" s="234">
        <v>62</v>
      </c>
      <c r="B145" s="235" t="s">
        <v>762</v>
      </c>
      <c r="C145" s="253" t="s">
        <v>763</v>
      </c>
      <c r="D145" s="236" t="s">
        <v>166</v>
      </c>
      <c r="E145" s="237">
        <v>14</v>
      </c>
      <c r="F145" s="238"/>
      <c r="G145" s="239">
        <f>ROUND(E145*F145,2)</f>
        <v>0</v>
      </c>
      <c r="H145" s="238"/>
      <c r="I145" s="239">
        <f>ROUND(E145*H145,2)</f>
        <v>0</v>
      </c>
      <c r="J145" s="238"/>
      <c r="K145" s="239">
        <f>ROUND(E145*J145,2)</f>
        <v>0</v>
      </c>
      <c r="L145" s="239">
        <v>15</v>
      </c>
      <c r="M145" s="239">
        <f>G145*(1+L145/100)</f>
        <v>0</v>
      </c>
      <c r="N145" s="239">
        <v>0</v>
      </c>
      <c r="O145" s="239">
        <f>ROUND(E145*N145,2)</f>
        <v>0</v>
      </c>
      <c r="P145" s="239">
        <v>0</v>
      </c>
      <c r="Q145" s="239">
        <f>ROUND(E145*P145,2)</f>
        <v>0</v>
      </c>
      <c r="R145" s="239"/>
      <c r="S145" s="239" t="s">
        <v>167</v>
      </c>
      <c r="T145" s="240" t="s">
        <v>168</v>
      </c>
      <c r="U145" s="224">
        <v>0.09</v>
      </c>
      <c r="V145" s="224">
        <f>ROUND(E145*U145,2)</f>
        <v>1.26</v>
      </c>
      <c r="W145" s="224"/>
      <c r="X145" s="224" t="s">
        <v>169</v>
      </c>
      <c r="Y145" s="215"/>
      <c r="Z145" s="215"/>
      <c r="AA145" s="215"/>
      <c r="AB145" s="215"/>
      <c r="AC145" s="215"/>
      <c r="AD145" s="215"/>
      <c r="AE145" s="215"/>
      <c r="AF145" s="215"/>
      <c r="AG145" s="215" t="s">
        <v>170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5">
      <c r="A146" s="222"/>
      <c r="B146" s="223"/>
      <c r="C146" s="256" t="s">
        <v>822</v>
      </c>
      <c r="D146" s="225"/>
      <c r="E146" s="226">
        <v>6</v>
      </c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15"/>
      <c r="Z146" s="215"/>
      <c r="AA146" s="215"/>
      <c r="AB146" s="215"/>
      <c r="AC146" s="215"/>
      <c r="AD146" s="215"/>
      <c r="AE146" s="215"/>
      <c r="AF146" s="215"/>
      <c r="AG146" s="215" t="s">
        <v>177</v>
      </c>
      <c r="AH146" s="215">
        <v>0</v>
      </c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5">
      <c r="A147" s="222"/>
      <c r="B147" s="223"/>
      <c r="C147" s="256" t="s">
        <v>823</v>
      </c>
      <c r="D147" s="225"/>
      <c r="E147" s="226">
        <v>8</v>
      </c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15"/>
      <c r="Z147" s="215"/>
      <c r="AA147" s="215"/>
      <c r="AB147" s="215"/>
      <c r="AC147" s="215"/>
      <c r="AD147" s="215"/>
      <c r="AE147" s="215"/>
      <c r="AF147" s="215"/>
      <c r="AG147" s="215" t="s">
        <v>177</v>
      </c>
      <c r="AH147" s="215">
        <v>0</v>
      </c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x14ac:dyDescent="0.25">
      <c r="A148" s="228" t="s">
        <v>162</v>
      </c>
      <c r="B148" s="229" t="s">
        <v>123</v>
      </c>
      <c r="C148" s="252" t="s">
        <v>124</v>
      </c>
      <c r="D148" s="230"/>
      <c r="E148" s="231"/>
      <c r="F148" s="232"/>
      <c r="G148" s="232">
        <f>SUMIF(AG149:AG149,"&lt;&gt;NOR",G149:G149)</f>
        <v>0</v>
      </c>
      <c r="H148" s="232"/>
      <c r="I148" s="232">
        <f>SUM(I149:I149)</f>
        <v>0</v>
      </c>
      <c r="J148" s="232"/>
      <c r="K148" s="232">
        <f>SUM(K149:K149)</f>
        <v>0</v>
      </c>
      <c r="L148" s="232"/>
      <c r="M148" s="232">
        <f>SUM(M149:M149)</f>
        <v>0</v>
      </c>
      <c r="N148" s="232"/>
      <c r="O148" s="232">
        <f>SUM(O149:O149)</f>
        <v>0</v>
      </c>
      <c r="P148" s="232"/>
      <c r="Q148" s="232">
        <f>SUM(Q149:Q149)</f>
        <v>0.02</v>
      </c>
      <c r="R148" s="232"/>
      <c r="S148" s="232"/>
      <c r="T148" s="233"/>
      <c r="U148" s="227"/>
      <c r="V148" s="227">
        <f>SUM(V149:V149)</f>
        <v>0.63</v>
      </c>
      <c r="W148" s="227"/>
      <c r="X148" s="227"/>
      <c r="AG148" t="s">
        <v>163</v>
      </c>
    </row>
    <row r="149" spans="1:60" outlineLevel="1" x14ac:dyDescent="0.25">
      <c r="A149" s="244">
        <v>63</v>
      </c>
      <c r="B149" s="245" t="s">
        <v>824</v>
      </c>
      <c r="C149" s="257" t="s">
        <v>825</v>
      </c>
      <c r="D149" s="246" t="s">
        <v>220</v>
      </c>
      <c r="E149" s="247">
        <v>1</v>
      </c>
      <c r="F149" s="248"/>
      <c r="G149" s="249">
        <f>ROUND(E149*F149,2)</f>
        <v>0</v>
      </c>
      <c r="H149" s="248"/>
      <c r="I149" s="249">
        <f>ROUND(E149*H149,2)</f>
        <v>0</v>
      </c>
      <c r="J149" s="248"/>
      <c r="K149" s="249">
        <f>ROUND(E149*J149,2)</f>
        <v>0</v>
      </c>
      <c r="L149" s="249">
        <v>15</v>
      </c>
      <c r="M149" s="249">
        <f>G149*(1+L149/100)</f>
        <v>0</v>
      </c>
      <c r="N149" s="249">
        <v>0</v>
      </c>
      <c r="O149" s="249">
        <f>ROUND(E149*N149,2)</f>
        <v>0</v>
      </c>
      <c r="P149" s="249">
        <v>1.6E-2</v>
      </c>
      <c r="Q149" s="249">
        <f>ROUND(E149*P149,2)</f>
        <v>0.02</v>
      </c>
      <c r="R149" s="249"/>
      <c r="S149" s="249" t="s">
        <v>167</v>
      </c>
      <c r="T149" s="250" t="s">
        <v>168</v>
      </c>
      <c r="U149" s="224">
        <v>0.63390000000000002</v>
      </c>
      <c r="V149" s="224">
        <f>ROUND(E149*U149,2)</f>
        <v>0.63</v>
      </c>
      <c r="W149" s="224"/>
      <c r="X149" s="224" t="s">
        <v>169</v>
      </c>
      <c r="Y149" s="215"/>
      <c r="Z149" s="215"/>
      <c r="AA149" s="215"/>
      <c r="AB149" s="215"/>
      <c r="AC149" s="215"/>
      <c r="AD149" s="215"/>
      <c r="AE149" s="215"/>
      <c r="AF149" s="215"/>
      <c r="AG149" s="215" t="s">
        <v>170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x14ac:dyDescent="0.25">
      <c r="A150" s="228" t="s">
        <v>162</v>
      </c>
      <c r="B150" s="229" t="s">
        <v>125</v>
      </c>
      <c r="C150" s="252" t="s">
        <v>126</v>
      </c>
      <c r="D150" s="230"/>
      <c r="E150" s="231"/>
      <c r="F150" s="232"/>
      <c r="G150" s="232">
        <f>SUMIF(AG151:AG152,"&lt;&gt;NOR",G151:G152)</f>
        <v>0</v>
      </c>
      <c r="H150" s="232"/>
      <c r="I150" s="232">
        <f>SUM(I151:I152)</f>
        <v>0</v>
      </c>
      <c r="J150" s="232"/>
      <c r="K150" s="232">
        <f>SUM(K151:K152)</f>
        <v>0</v>
      </c>
      <c r="L150" s="232"/>
      <c r="M150" s="232">
        <f>SUM(M151:M152)</f>
        <v>0</v>
      </c>
      <c r="N150" s="232"/>
      <c r="O150" s="232">
        <f>SUM(O151:O152)</f>
        <v>0</v>
      </c>
      <c r="P150" s="232"/>
      <c r="Q150" s="232">
        <f>SUM(Q151:Q152)</f>
        <v>0</v>
      </c>
      <c r="R150" s="232"/>
      <c r="S150" s="232"/>
      <c r="T150" s="233"/>
      <c r="U150" s="227"/>
      <c r="V150" s="227">
        <f>SUM(V151:V152)</f>
        <v>2.7</v>
      </c>
      <c r="W150" s="227"/>
      <c r="X150" s="227"/>
      <c r="AG150" t="s">
        <v>163</v>
      </c>
    </row>
    <row r="151" spans="1:60" outlineLevel="1" x14ac:dyDescent="0.25">
      <c r="A151" s="234">
        <v>64</v>
      </c>
      <c r="B151" s="235" t="s">
        <v>826</v>
      </c>
      <c r="C151" s="253" t="s">
        <v>827</v>
      </c>
      <c r="D151" s="236" t="s">
        <v>220</v>
      </c>
      <c r="E151" s="237">
        <v>1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15</v>
      </c>
      <c r="M151" s="239">
        <f>G151*(1+L151/100)</f>
        <v>0</v>
      </c>
      <c r="N151" s="239">
        <v>8.0000000000000007E-5</v>
      </c>
      <c r="O151" s="239">
        <f>ROUND(E151*N151,2)</f>
        <v>0</v>
      </c>
      <c r="P151" s="239">
        <v>0</v>
      </c>
      <c r="Q151" s="239">
        <f>ROUND(E151*P151,2)</f>
        <v>0</v>
      </c>
      <c r="R151" s="239"/>
      <c r="S151" s="239" t="s">
        <v>167</v>
      </c>
      <c r="T151" s="240" t="s">
        <v>168</v>
      </c>
      <c r="U151" s="224">
        <v>2.7</v>
      </c>
      <c r="V151" s="224">
        <f>ROUND(E151*U151,2)</f>
        <v>2.7</v>
      </c>
      <c r="W151" s="224"/>
      <c r="X151" s="224" t="s">
        <v>169</v>
      </c>
      <c r="Y151" s="215"/>
      <c r="Z151" s="215"/>
      <c r="AA151" s="215"/>
      <c r="AB151" s="215"/>
      <c r="AC151" s="215"/>
      <c r="AD151" s="215"/>
      <c r="AE151" s="215"/>
      <c r="AF151" s="215"/>
      <c r="AG151" s="215" t="s">
        <v>170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 x14ac:dyDescent="0.25">
      <c r="A152" s="222"/>
      <c r="B152" s="223"/>
      <c r="C152" s="254" t="s">
        <v>321</v>
      </c>
      <c r="D152" s="241"/>
      <c r="E152" s="241"/>
      <c r="F152" s="241"/>
      <c r="G152" s="241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15"/>
      <c r="Z152" s="215"/>
      <c r="AA152" s="215"/>
      <c r="AB152" s="215"/>
      <c r="AC152" s="215"/>
      <c r="AD152" s="215"/>
      <c r="AE152" s="215"/>
      <c r="AF152" s="215"/>
      <c r="AG152" s="215" t="s">
        <v>172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x14ac:dyDescent="0.25">
      <c r="A153" s="228" t="s">
        <v>162</v>
      </c>
      <c r="B153" s="229" t="s">
        <v>127</v>
      </c>
      <c r="C153" s="252" t="s">
        <v>128</v>
      </c>
      <c r="D153" s="230"/>
      <c r="E153" s="231"/>
      <c r="F153" s="232"/>
      <c r="G153" s="232">
        <f>SUMIF(AG154:AG191,"&lt;&gt;NOR",G154:G191)</f>
        <v>0</v>
      </c>
      <c r="H153" s="232"/>
      <c r="I153" s="232">
        <f>SUM(I154:I191)</f>
        <v>0</v>
      </c>
      <c r="J153" s="232"/>
      <c r="K153" s="232">
        <f>SUM(K154:K191)</f>
        <v>0</v>
      </c>
      <c r="L153" s="232"/>
      <c r="M153" s="232">
        <f>SUM(M154:M191)</f>
        <v>0</v>
      </c>
      <c r="N153" s="232"/>
      <c r="O153" s="232">
        <f>SUM(O154:O191)</f>
        <v>30.1</v>
      </c>
      <c r="P153" s="232"/>
      <c r="Q153" s="232">
        <f>SUM(Q154:Q191)</f>
        <v>0</v>
      </c>
      <c r="R153" s="232"/>
      <c r="S153" s="232"/>
      <c r="T153" s="233"/>
      <c r="U153" s="227"/>
      <c r="V153" s="227">
        <f>SUM(V154:V191)</f>
        <v>37.29</v>
      </c>
      <c r="W153" s="227"/>
      <c r="X153" s="227"/>
      <c r="AG153" t="s">
        <v>163</v>
      </c>
    </row>
    <row r="154" spans="1:60" outlineLevel="1" x14ac:dyDescent="0.25">
      <c r="A154" s="244">
        <v>65</v>
      </c>
      <c r="B154" s="245" t="s">
        <v>464</v>
      </c>
      <c r="C154" s="257" t="s">
        <v>465</v>
      </c>
      <c r="D154" s="246" t="s">
        <v>220</v>
      </c>
      <c r="E154" s="247">
        <v>6</v>
      </c>
      <c r="F154" s="248"/>
      <c r="G154" s="249">
        <f>ROUND(E154*F154,2)</f>
        <v>0</v>
      </c>
      <c r="H154" s="248"/>
      <c r="I154" s="249">
        <f>ROUND(E154*H154,2)</f>
        <v>0</v>
      </c>
      <c r="J154" s="248"/>
      <c r="K154" s="249">
        <f>ROUND(E154*J154,2)</f>
        <v>0</v>
      </c>
      <c r="L154" s="249">
        <v>15</v>
      </c>
      <c r="M154" s="249">
        <f>G154*(1+L154/100)</f>
        <v>0</v>
      </c>
      <c r="N154" s="249">
        <v>0</v>
      </c>
      <c r="O154" s="249">
        <f>ROUND(E154*N154,2)</f>
        <v>0</v>
      </c>
      <c r="P154" s="249">
        <v>0</v>
      </c>
      <c r="Q154" s="249">
        <f>ROUND(E154*P154,2)</f>
        <v>0</v>
      </c>
      <c r="R154" s="249"/>
      <c r="S154" s="249" t="s">
        <v>167</v>
      </c>
      <c r="T154" s="250" t="s">
        <v>168</v>
      </c>
      <c r="U154" s="224">
        <v>5.0500000000000003E-2</v>
      </c>
      <c r="V154" s="224">
        <f>ROUND(E154*U154,2)</f>
        <v>0.3</v>
      </c>
      <c r="W154" s="224"/>
      <c r="X154" s="224" t="s">
        <v>169</v>
      </c>
      <c r="Y154" s="215"/>
      <c r="Z154" s="215"/>
      <c r="AA154" s="215"/>
      <c r="AB154" s="215"/>
      <c r="AC154" s="215"/>
      <c r="AD154" s="215"/>
      <c r="AE154" s="215"/>
      <c r="AF154" s="215"/>
      <c r="AG154" s="215" t="s">
        <v>466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 x14ac:dyDescent="0.25">
      <c r="A155" s="244">
        <v>66</v>
      </c>
      <c r="B155" s="245" t="s">
        <v>467</v>
      </c>
      <c r="C155" s="257" t="s">
        <v>468</v>
      </c>
      <c r="D155" s="246" t="s">
        <v>220</v>
      </c>
      <c r="E155" s="247">
        <v>1</v>
      </c>
      <c r="F155" s="248"/>
      <c r="G155" s="249">
        <f>ROUND(E155*F155,2)</f>
        <v>0</v>
      </c>
      <c r="H155" s="248"/>
      <c r="I155" s="249">
        <f>ROUND(E155*H155,2)</f>
        <v>0</v>
      </c>
      <c r="J155" s="248"/>
      <c r="K155" s="249">
        <f>ROUND(E155*J155,2)</f>
        <v>0</v>
      </c>
      <c r="L155" s="249">
        <v>15</v>
      </c>
      <c r="M155" s="249">
        <f>G155*(1+L155/100)</f>
        <v>0</v>
      </c>
      <c r="N155" s="249">
        <v>0</v>
      </c>
      <c r="O155" s="249">
        <f>ROUND(E155*N155,2)</f>
        <v>0</v>
      </c>
      <c r="P155" s="249">
        <v>0</v>
      </c>
      <c r="Q155" s="249">
        <f>ROUND(E155*P155,2)</f>
        <v>0</v>
      </c>
      <c r="R155" s="249"/>
      <c r="S155" s="249" t="s">
        <v>167</v>
      </c>
      <c r="T155" s="250" t="s">
        <v>168</v>
      </c>
      <c r="U155" s="224">
        <v>0.06</v>
      </c>
      <c r="V155" s="224">
        <f>ROUND(E155*U155,2)</f>
        <v>0.06</v>
      </c>
      <c r="W155" s="224"/>
      <c r="X155" s="224" t="s">
        <v>169</v>
      </c>
      <c r="Y155" s="215"/>
      <c r="Z155" s="215"/>
      <c r="AA155" s="215"/>
      <c r="AB155" s="215"/>
      <c r="AC155" s="215"/>
      <c r="AD155" s="215"/>
      <c r="AE155" s="215"/>
      <c r="AF155" s="215"/>
      <c r="AG155" s="215" t="s">
        <v>466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5">
      <c r="A156" s="244">
        <v>67</v>
      </c>
      <c r="B156" s="245" t="s">
        <v>469</v>
      </c>
      <c r="C156" s="257" t="s">
        <v>470</v>
      </c>
      <c r="D156" s="246" t="s">
        <v>220</v>
      </c>
      <c r="E156" s="247">
        <v>9</v>
      </c>
      <c r="F156" s="248"/>
      <c r="G156" s="249">
        <f>ROUND(E156*F156,2)</f>
        <v>0</v>
      </c>
      <c r="H156" s="248"/>
      <c r="I156" s="249">
        <f>ROUND(E156*H156,2)</f>
        <v>0</v>
      </c>
      <c r="J156" s="248"/>
      <c r="K156" s="249">
        <f>ROUND(E156*J156,2)</f>
        <v>0</v>
      </c>
      <c r="L156" s="249">
        <v>15</v>
      </c>
      <c r="M156" s="249">
        <f>G156*(1+L156/100)</f>
        <v>0</v>
      </c>
      <c r="N156" s="249">
        <v>0</v>
      </c>
      <c r="O156" s="249">
        <f>ROUND(E156*N156,2)</f>
        <v>0</v>
      </c>
      <c r="P156" s="249">
        <v>0</v>
      </c>
      <c r="Q156" s="249">
        <f>ROUND(E156*P156,2)</f>
        <v>0</v>
      </c>
      <c r="R156" s="249"/>
      <c r="S156" s="249" t="s">
        <v>167</v>
      </c>
      <c r="T156" s="250" t="s">
        <v>168</v>
      </c>
      <c r="U156" s="224">
        <v>0.30567</v>
      </c>
      <c r="V156" s="224">
        <f>ROUND(E156*U156,2)</f>
        <v>2.75</v>
      </c>
      <c r="W156" s="224"/>
      <c r="X156" s="224" t="s">
        <v>169</v>
      </c>
      <c r="Y156" s="215"/>
      <c r="Z156" s="215"/>
      <c r="AA156" s="215"/>
      <c r="AB156" s="215"/>
      <c r="AC156" s="215"/>
      <c r="AD156" s="215"/>
      <c r="AE156" s="215"/>
      <c r="AF156" s="215"/>
      <c r="AG156" s="215" t="s">
        <v>466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ht="20.399999999999999" outlineLevel="1" x14ac:dyDescent="0.25">
      <c r="A157" s="244">
        <v>68</v>
      </c>
      <c r="B157" s="245" t="s">
        <v>471</v>
      </c>
      <c r="C157" s="257" t="s">
        <v>472</v>
      </c>
      <c r="D157" s="246" t="s">
        <v>220</v>
      </c>
      <c r="E157" s="247">
        <v>11</v>
      </c>
      <c r="F157" s="248"/>
      <c r="G157" s="249">
        <f>ROUND(E157*F157,2)</f>
        <v>0</v>
      </c>
      <c r="H157" s="248"/>
      <c r="I157" s="249">
        <f>ROUND(E157*H157,2)</f>
        <v>0</v>
      </c>
      <c r="J157" s="248"/>
      <c r="K157" s="249">
        <f>ROUND(E157*J157,2)</f>
        <v>0</v>
      </c>
      <c r="L157" s="249">
        <v>15</v>
      </c>
      <c r="M157" s="249">
        <f>G157*(1+L157/100)</f>
        <v>0</v>
      </c>
      <c r="N157" s="249">
        <v>1E-4</v>
      </c>
      <c r="O157" s="249">
        <f>ROUND(E157*N157,2)</f>
        <v>0</v>
      </c>
      <c r="P157" s="249">
        <v>0</v>
      </c>
      <c r="Q157" s="249">
        <f>ROUND(E157*P157,2)</f>
        <v>0</v>
      </c>
      <c r="R157" s="249"/>
      <c r="S157" s="249" t="s">
        <v>167</v>
      </c>
      <c r="T157" s="250" t="s">
        <v>168</v>
      </c>
      <c r="U157" s="224">
        <v>0.249</v>
      </c>
      <c r="V157" s="224">
        <f>ROUND(E157*U157,2)</f>
        <v>2.74</v>
      </c>
      <c r="W157" s="224"/>
      <c r="X157" s="224" t="s">
        <v>169</v>
      </c>
      <c r="Y157" s="215"/>
      <c r="Z157" s="215"/>
      <c r="AA157" s="215"/>
      <c r="AB157" s="215"/>
      <c r="AC157" s="215"/>
      <c r="AD157" s="215"/>
      <c r="AE157" s="215"/>
      <c r="AF157" s="215"/>
      <c r="AG157" s="215" t="s">
        <v>466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 x14ac:dyDescent="0.25">
      <c r="A158" s="244">
        <v>69</v>
      </c>
      <c r="B158" s="245" t="s">
        <v>473</v>
      </c>
      <c r="C158" s="257" t="s">
        <v>474</v>
      </c>
      <c r="D158" s="246" t="s">
        <v>220</v>
      </c>
      <c r="E158" s="247">
        <v>10</v>
      </c>
      <c r="F158" s="248"/>
      <c r="G158" s="249">
        <f>ROUND(E158*F158,2)</f>
        <v>0</v>
      </c>
      <c r="H158" s="248"/>
      <c r="I158" s="249">
        <f>ROUND(E158*H158,2)</f>
        <v>0</v>
      </c>
      <c r="J158" s="248"/>
      <c r="K158" s="249">
        <f>ROUND(E158*J158,2)</f>
        <v>0</v>
      </c>
      <c r="L158" s="249">
        <v>15</v>
      </c>
      <c r="M158" s="249">
        <f>G158*(1+L158/100)</f>
        <v>0</v>
      </c>
      <c r="N158" s="249">
        <v>0</v>
      </c>
      <c r="O158" s="249">
        <f>ROUND(E158*N158,2)</f>
        <v>0</v>
      </c>
      <c r="P158" s="249">
        <v>0</v>
      </c>
      <c r="Q158" s="249">
        <f>ROUND(E158*P158,2)</f>
        <v>0</v>
      </c>
      <c r="R158" s="249"/>
      <c r="S158" s="249" t="s">
        <v>167</v>
      </c>
      <c r="T158" s="250" t="s">
        <v>168</v>
      </c>
      <c r="U158" s="224">
        <v>0.34</v>
      </c>
      <c r="V158" s="224">
        <f>ROUND(E158*U158,2)</f>
        <v>3.4</v>
      </c>
      <c r="W158" s="224"/>
      <c r="X158" s="224" t="s">
        <v>169</v>
      </c>
      <c r="Y158" s="215"/>
      <c r="Z158" s="215"/>
      <c r="AA158" s="215"/>
      <c r="AB158" s="215"/>
      <c r="AC158" s="215"/>
      <c r="AD158" s="215"/>
      <c r="AE158" s="215"/>
      <c r="AF158" s="215"/>
      <c r="AG158" s="215" t="s">
        <v>466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 x14ac:dyDescent="0.25">
      <c r="A159" s="244">
        <v>70</v>
      </c>
      <c r="B159" s="245" t="s">
        <v>475</v>
      </c>
      <c r="C159" s="257" t="s">
        <v>476</v>
      </c>
      <c r="D159" s="246" t="s">
        <v>220</v>
      </c>
      <c r="E159" s="247">
        <v>1</v>
      </c>
      <c r="F159" s="248"/>
      <c r="G159" s="249">
        <f>ROUND(E159*F159,2)</f>
        <v>0</v>
      </c>
      <c r="H159" s="248"/>
      <c r="I159" s="249">
        <f>ROUND(E159*H159,2)</f>
        <v>0</v>
      </c>
      <c r="J159" s="248"/>
      <c r="K159" s="249">
        <f>ROUND(E159*J159,2)</f>
        <v>0</v>
      </c>
      <c r="L159" s="249">
        <v>15</v>
      </c>
      <c r="M159" s="249">
        <f>G159*(1+L159/100)</f>
        <v>0</v>
      </c>
      <c r="N159" s="249">
        <v>0</v>
      </c>
      <c r="O159" s="249">
        <f>ROUND(E159*N159,2)</f>
        <v>0</v>
      </c>
      <c r="P159" s="249">
        <v>0</v>
      </c>
      <c r="Q159" s="249">
        <f>ROUND(E159*P159,2)</f>
        <v>0</v>
      </c>
      <c r="R159" s="249"/>
      <c r="S159" s="249" t="s">
        <v>167</v>
      </c>
      <c r="T159" s="250" t="s">
        <v>168</v>
      </c>
      <c r="U159" s="224">
        <v>0.45350000000000001</v>
      </c>
      <c r="V159" s="224">
        <f>ROUND(E159*U159,2)</f>
        <v>0.45</v>
      </c>
      <c r="W159" s="224"/>
      <c r="X159" s="224" t="s">
        <v>169</v>
      </c>
      <c r="Y159" s="215"/>
      <c r="Z159" s="215"/>
      <c r="AA159" s="215"/>
      <c r="AB159" s="215"/>
      <c r="AC159" s="215"/>
      <c r="AD159" s="215"/>
      <c r="AE159" s="215"/>
      <c r="AF159" s="215"/>
      <c r="AG159" s="215" t="s">
        <v>466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 x14ac:dyDescent="0.25">
      <c r="A160" s="244">
        <v>71</v>
      </c>
      <c r="B160" s="245" t="s">
        <v>477</v>
      </c>
      <c r="C160" s="257" t="s">
        <v>478</v>
      </c>
      <c r="D160" s="246" t="s">
        <v>220</v>
      </c>
      <c r="E160" s="247">
        <v>1</v>
      </c>
      <c r="F160" s="248"/>
      <c r="G160" s="249">
        <f>ROUND(E160*F160,2)</f>
        <v>0</v>
      </c>
      <c r="H160" s="248"/>
      <c r="I160" s="249">
        <f>ROUND(E160*H160,2)</f>
        <v>0</v>
      </c>
      <c r="J160" s="248"/>
      <c r="K160" s="249">
        <f>ROUND(E160*J160,2)</f>
        <v>0</v>
      </c>
      <c r="L160" s="249">
        <v>15</v>
      </c>
      <c r="M160" s="249">
        <f>G160*(1+L160/100)</f>
        <v>0</v>
      </c>
      <c r="N160" s="249">
        <v>0</v>
      </c>
      <c r="O160" s="249">
        <f>ROUND(E160*N160,2)</f>
        <v>0</v>
      </c>
      <c r="P160" s="249">
        <v>0</v>
      </c>
      <c r="Q160" s="249">
        <f>ROUND(E160*P160,2)</f>
        <v>0</v>
      </c>
      <c r="R160" s="249"/>
      <c r="S160" s="249" t="s">
        <v>167</v>
      </c>
      <c r="T160" s="250" t="s">
        <v>168</v>
      </c>
      <c r="U160" s="224">
        <v>0.36199999999999999</v>
      </c>
      <c r="V160" s="224">
        <f>ROUND(E160*U160,2)</f>
        <v>0.36</v>
      </c>
      <c r="W160" s="224"/>
      <c r="X160" s="224" t="s">
        <v>169</v>
      </c>
      <c r="Y160" s="215"/>
      <c r="Z160" s="215"/>
      <c r="AA160" s="215"/>
      <c r="AB160" s="215"/>
      <c r="AC160" s="215"/>
      <c r="AD160" s="215"/>
      <c r="AE160" s="215"/>
      <c r="AF160" s="215"/>
      <c r="AG160" s="215" t="s">
        <v>466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 x14ac:dyDescent="0.25">
      <c r="A161" s="244">
        <v>72</v>
      </c>
      <c r="B161" s="245" t="s">
        <v>479</v>
      </c>
      <c r="C161" s="257" t="s">
        <v>480</v>
      </c>
      <c r="D161" s="246" t="s">
        <v>220</v>
      </c>
      <c r="E161" s="247">
        <v>11</v>
      </c>
      <c r="F161" s="248"/>
      <c r="G161" s="249">
        <f>ROUND(E161*F161,2)</f>
        <v>0</v>
      </c>
      <c r="H161" s="248"/>
      <c r="I161" s="249">
        <f>ROUND(E161*H161,2)</f>
        <v>0</v>
      </c>
      <c r="J161" s="248"/>
      <c r="K161" s="249">
        <f>ROUND(E161*J161,2)</f>
        <v>0</v>
      </c>
      <c r="L161" s="249">
        <v>15</v>
      </c>
      <c r="M161" s="249">
        <f>G161*(1+L161/100)</f>
        <v>0</v>
      </c>
      <c r="N161" s="249">
        <v>0</v>
      </c>
      <c r="O161" s="249">
        <f>ROUND(E161*N161,2)</f>
        <v>0</v>
      </c>
      <c r="P161" s="249">
        <v>0</v>
      </c>
      <c r="Q161" s="249">
        <f>ROUND(E161*P161,2)</f>
        <v>0</v>
      </c>
      <c r="R161" s="249"/>
      <c r="S161" s="249" t="s">
        <v>167</v>
      </c>
      <c r="T161" s="250" t="s">
        <v>168</v>
      </c>
      <c r="U161" s="224">
        <v>0.43</v>
      </c>
      <c r="V161" s="224">
        <f>ROUND(E161*U161,2)</f>
        <v>4.7300000000000004</v>
      </c>
      <c r="W161" s="224"/>
      <c r="X161" s="224" t="s">
        <v>169</v>
      </c>
      <c r="Y161" s="215"/>
      <c r="Z161" s="215"/>
      <c r="AA161" s="215"/>
      <c r="AB161" s="215"/>
      <c r="AC161" s="215"/>
      <c r="AD161" s="215"/>
      <c r="AE161" s="215"/>
      <c r="AF161" s="215"/>
      <c r="AG161" s="215" t="s">
        <v>466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 x14ac:dyDescent="0.25">
      <c r="A162" s="244">
        <v>73</v>
      </c>
      <c r="B162" s="245" t="s">
        <v>481</v>
      </c>
      <c r="C162" s="257" t="s">
        <v>482</v>
      </c>
      <c r="D162" s="246" t="s">
        <v>193</v>
      </c>
      <c r="E162" s="247">
        <v>12</v>
      </c>
      <c r="F162" s="248"/>
      <c r="G162" s="249">
        <f>ROUND(E162*F162,2)</f>
        <v>0</v>
      </c>
      <c r="H162" s="248"/>
      <c r="I162" s="249">
        <f>ROUND(E162*H162,2)</f>
        <v>0</v>
      </c>
      <c r="J162" s="248"/>
      <c r="K162" s="249">
        <f>ROUND(E162*J162,2)</f>
        <v>0</v>
      </c>
      <c r="L162" s="249">
        <v>15</v>
      </c>
      <c r="M162" s="249">
        <f>G162*(1+L162/100)</f>
        <v>0</v>
      </c>
      <c r="N162" s="249">
        <v>0</v>
      </c>
      <c r="O162" s="249">
        <f>ROUND(E162*N162,2)</f>
        <v>0</v>
      </c>
      <c r="P162" s="249">
        <v>0</v>
      </c>
      <c r="Q162" s="249">
        <f>ROUND(E162*P162,2)</f>
        <v>0</v>
      </c>
      <c r="R162" s="249"/>
      <c r="S162" s="249" t="s">
        <v>167</v>
      </c>
      <c r="T162" s="250" t="s">
        <v>168</v>
      </c>
      <c r="U162" s="224">
        <v>6.4149999999999999E-2</v>
      </c>
      <c r="V162" s="224">
        <f>ROUND(E162*U162,2)</f>
        <v>0.77</v>
      </c>
      <c r="W162" s="224"/>
      <c r="X162" s="224" t="s">
        <v>169</v>
      </c>
      <c r="Y162" s="215"/>
      <c r="Z162" s="215"/>
      <c r="AA162" s="215"/>
      <c r="AB162" s="215"/>
      <c r="AC162" s="215"/>
      <c r="AD162" s="215"/>
      <c r="AE162" s="215"/>
      <c r="AF162" s="215"/>
      <c r="AG162" s="215" t="s">
        <v>466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1" x14ac:dyDescent="0.25">
      <c r="A163" s="244">
        <v>74</v>
      </c>
      <c r="B163" s="245" t="s">
        <v>483</v>
      </c>
      <c r="C163" s="257" t="s">
        <v>484</v>
      </c>
      <c r="D163" s="246" t="s">
        <v>193</v>
      </c>
      <c r="E163" s="247">
        <v>2</v>
      </c>
      <c r="F163" s="248"/>
      <c r="G163" s="249">
        <f>ROUND(E163*F163,2)</f>
        <v>0</v>
      </c>
      <c r="H163" s="248"/>
      <c r="I163" s="249">
        <f>ROUND(E163*H163,2)</f>
        <v>0</v>
      </c>
      <c r="J163" s="248"/>
      <c r="K163" s="249">
        <f>ROUND(E163*J163,2)</f>
        <v>0</v>
      </c>
      <c r="L163" s="249">
        <v>15</v>
      </c>
      <c r="M163" s="249">
        <f>G163*(1+L163/100)</f>
        <v>0</v>
      </c>
      <c r="N163" s="249">
        <v>0</v>
      </c>
      <c r="O163" s="249">
        <f>ROUND(E163*N163,2)</f>
        <v>0</v>
      </c>
      <c r="P163" s="249">
        <v>0</v>
      </c>
      <c r="Q163" s="249">
        <f>ROUND(E163*P163,2)</f>
        <v>0</v>
      </c>
      <c r="R163" s="249"/>
      <c r="S163" s="249" t="s">
        <v>167</v>
      </c>
      <c r="T163" s="250" t="s">
        <v>168</v>
      </c>
      <c r="U163" s="224">
        <v>0.14868000000000001</v>
      </c>
      <c r="V163" s="224">
        <f>ROUND(E163*U163,2)</f>
        <v>0.3</v>
      </c>
      <c r="W163" s="224"/>
      <c r="X163" s="224" t="s">
        <v>169</v>
      </c>
      <c r="Y163" s="215"/>
      <c r="Z163" s="215"/>
      <c r="AA163" s="215"/>
      <c r="AB163" s="215"/>
      <c r="AC163" s="215"/>
      <c r="AD163" s="215"/>
      <c r="AE163" s="215"/>
      <c r="AF163" s="215"/>
      <c r="AG163" s="215" t="s">
        <v>466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5">
      <c r="A164" s="244">
        <v>75</v>
      </c>
      <c r="B164" s="245" t="s">
        <v>485</v>
      </c>
      <c r="C164" s="257" t="s">
        <v>486</v>
      </c>
      <c r="D164" s="246" t="s">
        <v>193</v>
      </c>
      <c r="E164" s="247">
        <v>100</v>
      </c>
      <c r="F164" s="248"/>
      <c r="G164" s="249">
        <f>ROUND(E164*F164,2)</f>
        <v>0</v>
      </c>
      <c r="H164" s="248"/>
      <c r="I164" s="249">
        <f>ROUND(E164*H164,2)</f>
        <v>0</v>
      </c>
      <c r="J164" s="248"/>
      <c r="K164" s="249">
        <f>ROUND(E164*J164,2)</f>
        <v>0</v>
      </c>
      <c r="L164" s="249">
        <v>15</v>
      </c>
      <c r="M164" s="249">
        <f>G164*(1+L164/100)</f>
        <v>0</v>
      </c>
      <c r="N164" s="249">
        <v>1.6000000000000001E-4</v>
      </c>
      <c r="O164" s="249">
        <f>ROUND(E164*N164,2)</f>
        <v>0.02</v>
      </c>
      <c r="P164" s="249">
        <v>0</v>
      </c>
      <c r="Q164" s="249">
        <f>ROUND(E164*P164,2)</f>
        <v>0</v>
      </c>
      <c r="R164" s="249"/>
      <c r="S164" s="249" t="s">
        <v>167</v>
      </c>
      <c r="T164" s="250" t="s">
        <v>168</v>
      </c>
      <c r="U164" s="224">
        <v>7.0000000000000007E-2</v>
      </c>
      <c r="V164" s="224">
        <f>ROUND(E164*U164,2)</f>
        <v>7</v>
      </c>
      <c r="W164" s="224"/>
      <c r="X164" s="224" t="s">
        <v>169</v>
      </c>
      <c r="Y164" s="215"/>
      <c r="Z164" s="215"/>
      <c r="AA164" s="215"/>
      <c r="AB164" s="215"/>
      <c r="AC164" s="215"/>
      <c r="AD164" s="215"/>
      <c r="AE164" s="215"/>
      <c r="AF164" s="215"/>
      <c r="AG164" s="215" t="s">
        <v>466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5">
      <c r="A165" s="244">
        <v>76</v>
      </c>
      <c r="B165" s="245" t="s">
        <v>487</v>
      </c>
      <c r="C165" s="257" t="s">
        <v>488</v>
      </c>
      <c r="D165" s="246" t="s">
        <v>193</v>
      </c>
      <c r="E165" s="247">
        <v>80</v>
      </c>
      <c r="F165" s="248"/>
      <c r="G165" s="249">
        <f>ROUND(E165*F165,2)</f>
        <v>0</v>
      </c>
      <c r="H165" s="248"/>
      <c r="I165" s="249">
        <f>ROUND(E165*H165,2)</f>
        <v>0</v>
      </c>
      <c r="J165" s="248"/>
      <c r="K165" s="249">
        <f>ROUND(E165*J165,2)</f>
        <v>0</v>
      </c>
      <c r="L165" s="249">
        <v>15</v>
      </c>
      <c r="M165" s="249">
        <f>G165*(1+L165/100)</f>
        <v>0</v>
      </c>
      <c r="N165" s="249">
        <v>2.1000000000000001E-4</v>
      </c>
      <c r="O165" s="249">
        <f>ROUND(E165*N165,2)</f>
        <v>0.02</v>
      </c>
      <c r="P165" s="249">
        <v>0</v>
      </c>
      <c r="Q165" s="249">
        <f>ROUND(E165*P165,2)</f>
        <v>0</v>
      </c>
      <c r="R165" s="249"/>
      <c r="S165" s="249" t="s">
        <v>167</v>
      </c>
      <c r="T165" s="250" t="s">
        <v>168</v>
      </c>
      <c r="U165" s="224">
        <v>7.0000000000000007E-2</v>
      </c>
      <c r="V165" s="224">
        <f>ROUND(E165*U165,2)</f>
        <v>5.6</v>
      </c>
      <c r="W165" s="224"/>
      <c r="X165" s="224" t="s">
        <v>169</v>
      </c>
      <c r="Y165" s="215"/>
      <c r="Z165" s="215"/>
      <c r="AA165" s="215"/>
      <c r="AB165" s="215"/>
      <c r="AC165" s="215"/>
      <c r="AD165" s="215"/>
      <c r="AE165" s="215"/>
      <c r="AF165" s="215"/>
      <c r="AG165" s="215" t="s">
        <v>466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 x14ac:dyDescent="0.25">
      <c r="A166" s="244">
        <v>77</v>
      </c>
      <c r="B166" s="245" t="s">
        <v>489</v>
      </c>
      <c r="C166" s="257" t="s">
        <v>490</v>
      </c>
      <c r="D166" s="246" t="s">
        <v>193</v>
      </c>
      <c r="E166" s="247">
        <v>15</v>
      </c>
      <c r="F166" s="248"/>
      <c r="G166" s="249">
        <f>ROUND(E166*F166,2)</f>
        <v>0</v>
      </c>
      <c r="H166" s="248"/>
      <c r="I166" s="249">
        <f>ROUND(E166*H166,2)</f>
        <v>0</v>
      </c>
      <c r="J166" s="248"/>
      <c r="K166" s="249">
        <f>ROUND(E166*J166,2)</f>
        <v>0</v>
      </c>
      <c r="L166" s="249">
        <v>15</v>
      </c>
      <c r="M166" s="249">
        <f>G166*(1+L166/100)</f>
        <v>0</v>
      </c>
      <c r="N166" s="249">
        <v>5.5999999999999995E-4</v>
      </c>
      <c r="O166" s="249">
        <f>ROUND(E166*N166,2)</f>
        <v>0.01</v>
      </c>
      <c r="P166" s="249">
        <v>0</v>
      </c>
      <c r="Q166" s="249">
        <f>ROUND(E166*P166,2)</f>
        <v>0</v>
      </c>
      <c r="R166" s="249"/>
      <c r="S166" s="249" t="s">
        <v>167</v>
      </c>
      <c r="T166" s="250" t="s">
        <v>168</v>
      </c>
      <c r="U166" s="224">
        <v>7.3679999999999995E-2</v>
      </c>
      <c r="V166" s="224">
        <f>ROUND(E166*U166,2)</f>
        <v>1.1100000000000001</v>
      </c>
      <c r="W166" s="224"/>
      <c r="X166" s="224" t="s">
        <v>169</v>
      </c>
      <c r="Y166" s="215"/>
      <c r="Z166" s="215"/>
      <c r="AA166" s="215"/>
      <c r="AB166" s="215"/>
      <c r="AC166" s="215"/>
      <c r="AD166" s="215"/>
      <c r="AE166" s="215"/>
      <c r="AF166" s="215"/>
      <c r="AG166" s="215" t="s">
        <v>170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 x14ac:dyDescent="0.25">
      <c r="A167" s="244">
        <v>78</v>
      </c>
      <c r="B167" s="245" t="s">
        <v>491</v>
      </c>
      <c r="C167" s="257" t="s">
        <v>492</v>
      </c>
      <c r="D167" s="246" t="s">
        <v>220</v>
      </c>
      <c r="E167" s="247">
        <v>20</v>
      </c>
      <c r="F167" s="248"/>
      <c r="G167" s="249">
        <f>ROUND(E167*F167,2)</f>
        <v>0</v>
      </c>
      <c r="H167" s="248"/>
      <c r="I167" s="249">
        <f>ROUND(E167*H167,2)</f>
        <v>0</v>
      </c>
      <c r="J167" s="248"/>
      <c r="K167" s="249">
        <f>ROUND(E167*J167,2)</f>
        <v>0</v>
      </c>
      <c r="L167" s="249">
        <v>15</v>
      </c>
      <c r="M167" s="249">
        <f>G167*(1+L167/100)</f>
        <v>0</v>
      </c>
      <c r="N167" s="249">
        <v>0</v>
      </c>
      <c r="O167" s="249">
        <f>ROUND(E167*N167,2)</f>
        <v>0</v>
      </c>
      <c r="P167" s="249">
        <v>0</v>
      </c>
      <c r="Q167" s="249">
        <f>ROUND(E167*P167,2)</f>
        <v>0</v>
      </c>
      <c r="R167" s="249"/>
      <c r="S167" s="249" t="s">
        <v>167</v>
      </c>
      <c r="T167" s="250" t="s">
        <v>168</v>
      </c>
      <c r="U167" s="224">
        <v>0.33050000000000002</v>
      </c>
      <c r="V167" s="224">
        <f>ROUND(E167*U167,2)</f>
        <v>6.61</v>
      </c>
      <c r="W167" s="224"/>
      <c r="X167" s="224" t="s">
        <v>169</v>
      </c>
      <c r="Y167" s="215"/>
      <c r="Z167" s="215"/>
      <c r="AA167" s="215"/>
      <c r="AB167" s="215"/>
      <c r="AC167" s="215"/>
      <c r="AD167" s="215"/>
      <c r="AE167" s="215"/>
      <c r="AF167" s="215"/>
      <c r="AG167" s="215" t="s">
        <v>466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5">
      <c r="A168" s="244">
        <v>79</v>
      </c>
      <c r="B168" s="245" t="s">
        <v>493</v>
      </c>
      <c r="C168" s="257" t="s">
        <v>494</v>
      </c>
      <c r="D168" s="246" t="s">
        <v>220</v>
      </c>
      <c r="E168" s="247">
        <v>1</v>
      </c>
      <c r="F168" s="248"/>
      <c r="G168" s="249">
        <f>ROUND(E168*F168,2)</f>
        <v>0</v>
      </c>
      <c r="H168" s="248"/>
      <c r="I168" s="249">
        <f>ROUND(E168*H168,2)</f>
        <v>0</v>
      </c>
      <c r="J168" s="248"/>
      <c r="K168" s="249">
        <f>ROUND(E168*J168,2)</f>
        <v>0</v>
      </c>
      <c r="L168" s="249">
        <v>15</v>
      </c>
      <c r="M168" s="249">
        <f>G168*(1+L168/100)</f>
        <v>0</v>
      </c>
      <c r="N168" s="249">
        <v>0</v>
      </c>
      <c r="O168" s="249">
        <f>ROUND(E168*N168,2)</f>
        <v>0</v>
      </c>
      <c r="P168" s="249">
        <v>0</v>
      </c>
      <c r="Q168" s="249">
        <f>ROUND(E168*P168,2)</f>
        <v>0</v>
      </c>
      <c r="R168" s="249"/>
      <c r="S168" s="249" t="s">
        <v>167</v>
      </c>
      <c r="T168" s="250" t="s">
        <v>168</v>
      </c>
      <c r="U168" s="224">
        <v>0.35</v>
      </c>
      <c r="V168" s="224">
        <f>ROUND(E168*U168,2)</f>
        <v>0.35</v>
      </c>
      <c r="W168" s="224"/>
      <c r="X168" s="224" t="s">
        <v>169</v>
      </c>
      <c r="Y168" s="215"/>
      <c r="Z168" s="215"/>
      <c r="AA168" s="215"/>
      <c r="AB168" s="215"/>
      <c r="AC168" s="215"/>
      <c r="AD168" s="215"/>
      <c r="AE168" s="215"/>
      <c r="AF168" s="215"/>
      <c r="AG168" s="215" t="s">
        <v>466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5">
      <c r="A169" s="244">
        <v>80</v>
      </c>
      <c r="B169" s="245" t="s">
        <v>495</v>
      </c>
      <c r="C169" s="257" t="s">
        <v>496</v>
      </c>
      <c r="D169" s="246" t="s">
        <v>220</v>
      </c>
      <c r="E169" s="247">
        <v>1</v>
      </c>
      <c r="F169" s="248"/>
      <c r="G169" s="249">
        <f>ROUND(E169*F169,2)</f>
        <v>0</v>
      </c>
      <c r="H169" s="248"/>
      <c r="I169" s="249">
        <f>ROUND(E169*H169,2)</f>
        <v>0</v>
      </c>
      <c r="J169" s="248"/>
      <c r="K169" s="249">
        <f>ROUND(E169*J169,2)</f>
        <v>0</v>
      </c>
      <c r="L169" s="249">
        <v>15</v>
      </c>
      <c r="M169" s="249">
        <f>G169*(1+L169/100)</f>
        <v>0</v>
      </c>
      <c r="N169" s="249">
        <v>0</v>
      </c>
      <c r="O169" s="249">
        <f>ROUND(E169*N169,2)</f>
        <v>0</v>
      </c>
      <c r="P169" s="249">
        <v>0</v>
      </c>
      <c r="Q169" s="249">
        <f>ROUND(E169*P169,2)</f>
        <v>0</v>
      </c>
      <c r="R169" s="249"/>
      <c r="S169" s="249" t="s">
        <v>167</v>
      </c>
      <c r="T169" s="250" t="s">
        <v>168</v>
      </c>
      <c r="U169" s="224">
        <v>0.76</v>
      </c>
      <c r="V169" s="224">
        <f>ROUND(E169*U169,2)</f>
        <v>0.76</v>
      </c>
      <c r="W169" s="224"/>
      <c r="X169" s="224" t="s">
        <v>169</v>
      </c>
      <c r="Y169" s="215"/>
      <c r="Z169" s="215"/>
      <c r="AA169" s="215"/>
      <c r="AB169" s="215"/>
      <c r="AC169" s="215"/>
      <c r="AD169" s="215"/>
      <c r="AE169" s="215"/>
      <c r="AF169" s="215"/>
      <c r="AG169" s="215" t="s">
        <v>170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5">
      <c r="A170" s="244">
        <v>81</v>
      </c>
      <c r="B170" s="245" t="s">
        <v>497</v>
      </c>
      <c r="C170" s="257" t="s">
        <v>498</v>
      </c>
      <c r="D170" s="246" t="s">
        <v>292</v>
      </c>
      <c r="E170" s="247">
        <v>1</v>
      </c>
      <c r="F170" s="248"/>
      <c r="G170" s="249">
        <f>ROUND(E170*F170,2)</f>
        <v>0</v>
      </c>
      <c r="H170" s="248"/>
      <c r="I170" s="249">
        <f>ROUND(E170*H170,2)</f>
        <v>0</v>
      </c>
      <c r="J170" s="248"/>
      <c r="K170" s="249">
        <f>ROUND(E170*J170,2)</f>
        <v>0</v>
      </c>
      <c r="L170" s="249">
        <v>15</v>
      </c>
      <c r="M170" s="249">
        <f>G170*(1+L170/100)</f>
        <v>0</v>
      </c>
      <c r="N170" s="249">
        <v>0</v>
      </c>
      <c r="O170" s="249">
        <f>ROUND(E170*N170,2)</f>
        <v>0</v>
      </c>
      <c r="P170" s="249">
        <v>0</v>
      </c>
      <c r="Q170" s="249">
        <f>ROUND(E170*P170,2)</f>
        <v>0</v>
      </c>
      <c r="R170" s="249"/>
      <c r="S170" s="249" t="s">
        <v>167</v>
      </c>
      <c r="T170" s="250" t="s">
        <v>168</v>
      </c>
      <c r="U170" s="224">
        <v>0</v>
      </c>
      <c r="V170" s="224">
        <f>ROUND(E170*U170,2)</f>
        <v>0</v>
      </c>
      <c r="W170" s="224"/>
      <c r="X170" s="224" t="s">
        <v>169</v>
      </c>
      <c r="Y170" s="215"/>
      <c r="Z170" s="215"/>
      <c r="AA170" s="215"/>
      <c r="AB170" s="215"/>
      <c r="AC170" s="215"/>
      <c r="AD170" s="215"/>
      <c r="AE170" s="215"/>
      <c r="AF170" s="215"/>
      <c r="AG170" s="215" t="s">
        <v>466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5">
      <c r="A171" s="244">
        <v>82</v>
      </c>
      <c r="B171" s="245" t="s">
        <v>499</v>
      </c>
      <c r="C171" s="257" t="s">
        <v>500</v>
      </c>
      <c r="D171" s="246" t="s">
        <v>245</v>
      </c>
      <c r="E171" s="247">
        <v>6</v>
      </c>
      <c r="F171" s="248"/>
      <c r="G171" s="249">
        <f>ROUND(E171*F171,2)</f>
        <v>0</v>
      </c>
      <c r="H171" s="248"/>
      <c r="I171" s="249">
        <f>ROUND(E171*H171,2)</f>
        <v>0</v>
      </c>
      <c r="J171" s="248"/>
      <c r="K171" s="249">
        <f>ROUND(E171*J171,2)</f>
        <v>0</v>
      </c>
      <c r="L171" s="249">
        <v>15</v>
      </c>
      <c r="M171" s="249">
        <f>G171*(1+L171/100)</f>
        <v>0</v>
      </c>
      <c r="N171" s="249">
        <v>0</v>
      </c>
      <c r="O171" s="249">
        <f>ROUND(E171*N171,2)</f>
        <v>0</v>
      </c>
      <c r="P171" s="249">
        <v>0</v>
      </c>
      <c r="Q171" s="249">
        <f>ROUND(E171*P171,2)</f>
        <v>0</v>
      </c>
      <c r="R171" s="249"/>
      <c r="S171" s="249" t="s">
        <v>167</v>
      </c>
      <c r="T171" s="250" t="s">
        <v>168</v>
      </c>
      <c r="U171" s="224">
        <v>0</v>
      </c>
      <c r="V171" s="224">
        <f>ROUND(E171*U171,2)</f>
        <v>0</v>
      </c>
      <c r="W171" s="224"/>
      <c r="X171" s="224" t="s">
        <v>169</v>
      </c>
      <c r="Y171" s="215"/>
      <c r="Z171" s="215"/>
      <c r="AA171" s="215"/>
      <c r="AB171" s="215"/>
      <c r="AC171" s="215"/>
      <c r="AD171" s="215"/>
      <c r="AE171" s="215"/>
      <c r="AF171" s="215"/>
      <c r="AG171" s="215" t="s">
        <v>466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 x14ac:dyDescent="0.25">
      <c r="A172" s="244">
        <v>83</v>
      </c>
      <c r="B172" s="245" t="s">
        <v>501</v>
      </c>
      <c r="C172" s="257" t="s">
        <v>502</v>
      </c>
      <c r="D172" s="246" t="s">
        <v>245</v>
      </c>
      <c r="E172" s="247">
        <v>5</v>
      </c>
      <c r="F172" s="248"/>
      <c r="G172" s="249">
        <f>ROUND(E172*F172,2)</f>
        <v>0</v>
      </c>
      <c r="H172" s="248"/>
      <c r="I172" s="249">
        <f>ROUND(E172*H172,2)</f>
        <v>0</v>
      </c>
      <c r="J172" s="248"/>
      <c r="K172" s="249">
        <f>ROUND(E172*J172,2)</f>
        <v>0</v>
      </c>
      <c r="L172" s="249">
        <v>15</v>
      </c>
      <c r="M172" s="249">
        <f>G172*(1+L172/100)</f>
        <v>0</v>
      </c>
      <c r="N172" s="249">
        <v>0</v>
      </c>
      <c r="O172" s="249">
        <f>ROUND(E172*N172,2)</f>
        <v>0</v>
      </c>
      <c r="P172" s="249">
        <v>0</v>
      </c>
      <c r="Q172" s="249">
        <f>ROUND(E172*P172,2)</f>
        <v>0</v>
      </c>
      <c r="R172" s="249"/>
      <c r="S172" s="249" t="s">
        <v>167</v>
      </c>
      <c r="T172" s="250" t="s">
        <v>168</v>
      </c>
      <c r="U172" s="224">
        <v>0</v>
      </c>
      <c r="V172" s="224">
        <f>ROUND(E172*U172,2)</f>
        <v>0</v>
      </c>
      <c r="W172" s="224"/>
      <c r="X172" s="224" t="s">
        <v>169</v>
      </c>
      <c r="Y172" s="215"/>
      <c r="Z172" s="215"/>
      <c r="AA172" s="215"/>
      <c r="AB172" s="215"/>
      <c r="AC172" s="215"/>
      <c r="AD172" s="215"/>
      <c r="AE172" s="215"/>
      <c r="AF172" s="215"/>
      <c r="AG172" s="215" t="s">
        <v>466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5">
      <c r="A173" s="244">
        <v>84</v>
      </c>
      <c r="B173" s="245" t="s">
        <v>503</v>
      </c>
      <c r="C173" s="257" t="s">
        <v>504</v>
      </c>
      <c r="D173" s="246" t="s">
        <v>292</v>
      </c>
      <c r="E173" s="247">
        <v>1</v>
      </c>
      <c r="F173" s="248"/>
      <c r="G173" s="249">
        <f>ROUND(E173*F173,2)</f>
        <v>0</v>
      </c>
      <c r="H173" s="248"/>
      <c r="I173" s="249">
        <f>ROUND(E173*H173,2)</f>
        <v>0</v>
      </c>
      <c r="J173" s="248"/>
      <c r="K173" s="249">
        <f>ROUND(E173*J173,2)</f>
        <v>0</v>
      </c>
      <c r="L173" s="249">
        <v>15</v>
      </c>
      <c r="M173" s="249">
        <f>G173*(1+L173/100)</f>
        <v>0</v>
      </c>
      <c r="N173" s="249">
        <v>0</v>
      </c>
      <c r="O173" s="249">
        <f>ROUND(E173*N173,2)</f>
        <v>0</v>
      </c>
      <c r="P173" s="249">
        <v>0</v>
      </c>
      <c r="Q173" s="249">
        <f>ROUND(E173*P173,2)</f>
        <v>0</v>
      </c>
      <c r="R173" s="249"/>
      <c r="S173" s="249" t="s">
        <v>167</v>
      </c>
      <c r="T173" s="250" t="s">
        <v>168</v>
      </c>
      <c r="U173" s="224">
        <v>0</v>
      </c>
      <c r="V173" s="224">
        <f>ROUND(E173*U173,2)</f>
        <v>0</v>
      </c>
      <c r="W173" s="224"/>
      <c r="X173" s="224" t="s">
        <v>169</v>
      </c>
      <c r="Y173" s="215"/>
      <c r="Z173" s="215"/>
      <c r="AA173" s="215"/>
      <c r="AB173" s="215"/>
      <c r="AC173" s="215"/>
      <c r="AD173" s="215"/>
      <c r="AE173" s="215"/>
      <c r="AF173" s="215"/>
      <c r="AG173" s="215" t="s">
        <v>466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 x14ac:dyDescent="0.25">
      <c r="A174" s="244">
        <v>85</v>
      </c>
      <c r="B174" s="245" t="s">
        <v>505</v>
      </c>
      <c r="C174" s="257" t="s">
        <v>506</v>
      </c>
      <c r="D174" s="246" t="s">
        <v>193</v>
      </c>
      <c r="E174" s="247">
        <v>12</v>
      </c>
      <c r="F174" s="248"/>
      <c r="G174" s="249">
        <f>ROUND(E174*F174,2)</f>
        <v>0</v>
      </c>
      <c r="H174" s="248"/>
      <c r="I174" s="249">
        <f>ROUND(E174*H174,2)</f>
        <v>0</v>
      </c>
      <c r="J174" s="248"/>
      <c r="K174" s="249">
        <f>ROUND(E174*J174,2)</f>
        <v>0</v>
      </c>
      <c r="L174" s="249">
        <v>15</v>
      </c>
      <c r="M174" s="249">
        <f>G174*(1+L174/100)</f>
        <v>0</v>
      </c>
      <c r="N174" s="249">
        <v>8.0000000000000007E-5</v>
      </c>
      <c r="O174" s="249">
        <f>ROUND(E174*N174,2)</f>
        <v>0</v>
      </c>
      <c r="P174" s="249">
        <v>0</v>
      </c>
      <c r="Q174" s="249">
        <f>ROUND(E174*P174,2)</f>
        <v>0</v>
      </c>
      <c r="R174" s="249"/>
      <c r="S174" s="249" t="s">
        <v>167</v>
      </c>
      <c r="T174" s="250" t="s">
        <v>168</v>
      </c>
      <c r="U174" s="224">
        <v>0</v>
      </c>
      <c r="V174" s="224">
        <f>ROUND(E174*U174,2)</f>
        <v>0</v>
      </c>
      <c r="W174" s="224"/>
      <c r="X174" s="224" t="s">
        <v>278</v>
      </c>
      <c r="Y174" s="215"/>
      <c r="Z174" s="215"/>
      <c r="AA174" s="215"/>
      <c r="AB174" s="215"/>
      <c r="AC174" s="215"/>
      <c r="AD174" s="215"/>
      <c r="AE174" s="215"/>
      <c r="AF174" s="215"/>
      <c r="AG174" s="215" t="s">
        <v>404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 x14ac:dyDescent="0.25">
      <c r="A175" s="244">
        <v>86</v>
      </c>
      <c r="B175" s="245" t="s">
        <v>507</v>
      </c>
      <c r="C175" s="257" t="s">
        <v>508</v>
      </c>
      <c r="D175" s="246" t="s">
        <v>193</v>
      </c>
      <c r="E175" s="247">
        <v>2</v>
      </c>
      <c r="F175" s="248"/>
      <c r="G175" s="249">
        <f>ROUND(E175*F175,2)</f>
        <v>0</v>
      </c>
      <c r="H175" s="248"/>
      <c r="I175" s="249">
        <f>ROUND(E175*H175,2)</f>
        <v>0</v>
      </c>
      <c r="J175" s="248"/>
      <c r="K175" s="249">
        <f>ROUND(E175*J175,2)</f>
        <v>0</v>
      </c>
      <c r="L175" s="249">
        <v>15</v>
      </c>
      <c r="M175" s="249">
        <f>G175*(1+L175/100)</f>
        <v>0</v>
      </c>
      <c r="N175" s="249">
        <v>6.0000000000000002E-5</v>
      </c>
      <c r="O175" s="249">
        <f>ROUND(E175*N175,2)</f>
        <v>0</v>
      </c>
      <c r="P175" s="249">
        <v>0</v>
      </c>
      <c r="Q175" s="249">
        <f>ROUND(E175*P175,2)</f>
        <v>0</v>
      </c>
      <c r="R175" s="249"/>
      <c r="S175" s="249" t="s">
        <v>167</v>
      </c>
      <c r="T175" s="250" t="s">
        <v>168</v>
      </c>
      <c r="U175" s="224">
        <v>0</v>
      </c>
      <c r="V175" s="224">
        <f>ROUND(E175*U175,2)</f>
        <v>0</v>
      </c>
      <c r="W175" s="224"/>
      <c r="X175" s="224" t="s">
        <v>278</v>
      </c>
      <c r="Y175" s="215"/>
      <c r="Z175" s="215"/>
      <c r="AA175" s="215"/>
      <c r="AB175" s="215"/>
      <c r="AC175" s="215"/>
      <c r="AD175" s="215"/>
      <c r="AE175" s="215"/>
      <c r="AF175" s="215"/>
      <c r="AG175" s="215" t="s">
        <v>404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5">
      <c r="A176" s="244">
        <v>87</v>
      </c>
      <c r="B176" s="245" t="s">
        <v>509</v>
      </c>
      <c r="C176" s="257" t="s">
        <v>510</v>
      </c>
      <c r="D176" s="246" t="s">
        <v>220</v>
      </c>
      <c r="E176" s="247">
        <v>9</v>
      </c>
      <c r="F176" s="248"/>
      <c r="G176" s="249">
        <f>ROUND(E176*F176,2)</f>
        <v>0</v>
      </c>
      <c r="H176" s="248"/>
      <c r="I176" s="249">
        <f>ROUND(E176*H176,2)</f>
        <v>0</v>
      </c>
      <c r="J176" s="248"/>
      <c r="K176" s="249">
        <f>ROUND(E176*J176,2)</f>
        <v>0</v>
      </c>
      <c r="L176" s="249">
        <v>15</v>
      </c>
      <c r="M176" s="249">
        <f>G176*(1+L176/100)</f>
        <v>0</v>
      </c>
      <c r="N176" s="249">
        <v>1.0000000000000001E-5</v>
      </c>
      <c r="O176" s="249">
        <f>ROUND(E176*N176,2)</f>
        <v>0</v>
      </c>
      <c r="P176" s="249">
        <v>0</v>
      </c>
      <c r="Q176" s="249">
        <f>ROUND(E176*P176,2)</f>
        <v>0</v>
      </c>
      <c r="R176" s="249"/>
      <c r="S176" s="249" t="s">
        <v>167</v>
      </c>
      <c r="T176" s="250" t="s">
        <v>168</v>
      </c>
      <c r="U176" s="224">
        <v>0</v>
      </c>
      <c r="V176" s="224">
        <f>ROUND(E176*U176,2)</f>
        <v>0</v>
      </c>
      <c r="W176" s="224"/>
      <c r="X176" s="224" t="s">
        <v>278</v>
      </c>
      <c r="Y176" s="215"/>
      <c r="Z176" s="215"/>
      <c r="AA176" s="215"/>
      <c r="AB176" s="215"/>
      <c r="AC176" s="215"/>
      <c r="AD176" s="215"/>
      <c r="AE176" s="215"/>
      <c r="AF176" s="215"/>
      <c r="AG176" s="215" t="s">
        <v>404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5">
      <c r="A177" s="244">
        <v>88</v>
      </c>
      <c r="B177" s="245" t="s">
        <v>511</v>
      </c>
      <c r="C177" s="257" t="s">
        <v>512</v>
      </c>
      <c r="D177" s="246" t="s">
        <v>220</v>
      </c>
      <c r="E177" s="247">
        <v>1</v>
      </c>
      <c r="F177" s="248"/>
      <c r="G177" s="249">
        <f>ROUND(E177*F177,2)</f>
        <v>0</v>
      </c>
      <c r="H177" s="248"/>
      <c r="I177" s="249">
        <f>ROUND(E177*H177,2)</f>
        <v>0</v>
      </c>
      <c r="J177" s="248"/>
      <c r="K177" s="249">
        <f>ROUND(E177*J177,2)</f>
        <v>0</v>
      </c>
      <c r="L177" s="249">
        <v>15</v>
      </c>
      <c r="M177" s="249">
        <f>G177*(1+L177/100)</f>
        <v>0</v>
      </c>
      <c r="N177" s="249">
        <v>2.4000000000000001E-4</v>
      </c>
      <c r="O177" s="249">
        <f>ROUND(E177*N177,2)</f>
        <v>0</v>
      </c>
      <c r="P177" s="249">
        <v>0</v>
      </c>
      <c r="Q177" s="249">
        <f>ROUND(E177*P177,2)</f>
        <v>0</v>
      </c>
      <c r="R177" s="249"/>
      <c r="S177" s="249" t="s">
        <v>167</v>
      </c>
      <c r="T177" s="250" t="s">
        <v>168</v>
      </c>
      <c r="U177" s="224">
        <v>0</v>
      </c>
      <c r="V177" s="224">
        <f>ROUND(E177*U177,2)</f>
        <v>0</v>
      </c>
      <c r="W177" s="224"/>
      <c r="X177" s="224" t="s">
        <v>278</v>
      </c>
      <c r="Y177" s="215"/>
      <c r="Z177" s="215"/>
      <c r="AA177" s="215"/>
      <c r="AB177" s="215"/>
      <c r="AC177" s="215"/>
      <c r="AD177" s="215"/>
      <c r="AE177" s="215"/>
      <c r="AF177" s="215"/>
      <c r="AG177" s="215" t="s">
        <v>404</v>
      </c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 x14ac:dyDescent="0.25">
      <c r="A178" s="244">
        <v>89</v>
      </c>
      <c r="B178" s="245" t="s">
        <v>513</v>
      </c>
      <c r="C178" s="257" t="s">
        <v>514</v>
      </c>
      <c r="D178" s="246" t="s">
        <v>220</v>
      </c>
      <c r="E178" s="247">
        <v>10</v>
      </c>
      <c r="F178" s="248"/>
      <c r="G178" s="249">
        <f>ROUND(E178*F178,2)</f>
        <v>0</v>
      </c>
      <c r="H178" s="248"/>
      <c r="I178" s="249">
        <f>ROUND(E178*H178,2)</f>
        <v>0</v>
      </c>
      <c r="J178" s="248"/>
      <c r="K178" s="249">
        <f>ROUND(E178*J178,2)</f>
        <v>0</v>
      </c>
      <c r="L178" s="249">
        <v>15</v>
      </c>
      <c r="M178" s="249">
        <f>G178*(1+L178/100)</f>
        <v>0</v>
      </c>
      <c r="N178" s="249">
        <v>1.0000000000000001E-5</v>
      </c>
      <c r="O178" s="249">
        <f>ROUND(E178*N178,2)</f>
        <v>0</v>
      </c>
      <c r="P178" s="249">
        <v>0</v>
      </c>
      <c r="Q178" s="249">
        <f>ROUND(E178*P178,2)</f>
        <v>0</v>
      </c>
      <c r="R178" s="249"/>
      <c r="S178" s="249" t="s">
        <v>167</v>
      </c>
      <c r="T178" s="250" t="s">
        <v>168</v>
      </c>
      <c r="U178" s="224">
        <v>0</v>
      </c>
      <c r="V178" s="224">
        <f>ROUND(E178*U178,2)</f>
        <v>0</v>
      </c>
      <c r="W178" s="224"/>
      <c r="X178" s="224" t="s">
        <v>278</v>
      </c>
      <c r="Y178" s="215"/>
      <c r="Z178" s="215"/>
      <c r="AA178" s="215"/>
      <c r="AB178" s="215"/>
      <c r="AC178" s="215"/>
      <c r="AD178" s="215"/>
      <c r="AE178" s="215"/>
      <c r="AF178" s="215"/>
      <c r="AG178" s="215" t="s">
        <v>404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5">
      <c r="A179" s="244">
        <v>90</v>
      </c>
      <c r="B179" s="245" t="s">
        <v>515</v>
      </c>
      <c r="C179" s="257" t="s">
        <v>516</v>
      </c>
      <c r="D179" s="246" t="s">
        <v>220</v>
      </c>
      <c r="E179" s="247">
        <v>10</v>
      </c>
      <c r="F179" s="248"/>
      <c r="G179" s="249">
        <f>ROUND(E179*F179,2)</f>
        <v>0</v>
      </c>
      <c r="H179" s="248"/>
      <c r="I179" s="249">
        <f>ROUND(E179*H179,2)</f>
        <v>0</v>
      </c>
      <c r="J179" s="248"/>
      <c r="K179" s="249">
        <f>ROUND(E179*J179,2)</f>
        <v>0</v>
      </c>
      <c r="L179" s="249">
        <v>15</v>
      </c>
      <c r="M179" s="249">
        <f>G179*(1+L179/100)</f>
        <v>0</v>
      </c>
      <c r="N179" s="249">
        <v>5.0000000000000002E-5</v>
      </c>
      <c r="O179" s="249">
        <f>ROUND(E179*N179,2)</f>
        <v>0</v>
      </c>
      <c r="P179" s="249">
        <v>0</v>
      </c>
      <c r="Q179" s="249">
        <f>ROUND(E179*P179,2)</f>
        <v>0</v>
      </c>
      <c r="R179" s="249"/>
      <c r="S179" s="249" t="s">
        <v>167</v>
      </c>
      <c r="T179" s="250" t="s">
        <v>168</v>
      </c>
      <c r="U179" s="224">
        <v>0</v>
      </c>
      <c r="V179" s="224">
        <f>ROUND(E179*U179,2)</f>
        <v>0</v>
      </c>
      <c r="W179" s="224"/>
      <c r="X179" s="224" t="s">
        <v>278</v>
      </c>
      <c r="Y179" s="215"/>
      <c r="Z179" s="215"/>
      <c r="AA179" s="215"/>
      <c r="AB179" s="215"/>
      <c r="AC179" s="215"/>
      <c r="AD179" s="215"/>
      <c r="AE179" s="215"/>
      <c r="AF179" s="215"/>
      <c r="AG179" s="215" t="s">
        <v>404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5">
      <c r="A180" s="244">
        <v>91</v>
      </c>
      <c r="B180" s="245" t="s">
        <v>517</v>
      </c>
      <c r="C180" s="257" t="s">
        <v>518</v>
      </c>
      <c r="D180" s="246" t="s">
        <v>220</v>
      </c>
      <c r="E180" s="247">
        <v>2</v>
      </c>
      <c r="F180" s="248"/>
      <c r="G180" s="249">
        <f>ROUND(E180*F180,2)</f>
        <v>0</v>
      </c>
      <c r="H180" s="248"/>
      <c r="I180" s="249">
        <f>ROUND(E180*H180,2)</f>
        <v>0</v>
      </c>
      <c r="J180" s="248"/>
      <c r="K180" s="249">
        <f>ROUND(E180*J180,2)</f>
        <v>0</v>
      </c>
      <c r="L180" s="249">
        <v>15</v>
      </c>
      <c r="M180" s="249">
        <f>G180*(1+L180/100)</f>
        <v>0</v>
      </c>
      <c r="N180" s="249">
        <v>0</v>
      </c>
      <c r="O180" s="249">
        <f>ROUND(E180*N180,2)</f>
        <v>0</v>
      </c>
      <c r="P180" s="249">
        <v>0</v>
      </c>
      <c r="Q180" s="249">
        <f>ROUND(E180*P180,2)</f>
        <v>0</v>
      </c>
      <c r="R180" s="249"/>
      <c r="S180" s="249" t="s">
        <v>167</v>
      </c>
      <c r="T180" s="250" t="s">
        <v>168</v>
      </c>
      <c r="U180" s="224">
        <v>0</v>
      </c>
      <c r="V180" s="224">
        <f>ROUND(E180*U180,2)</f>
        <v>0</v>
      </c>
      <c r="W180" s="224"/>
      <c r="X180" s="224" t="s">
        <v>278</v>
      </c>
      <c r="Y180" s="215"/>
      <c r="Z180" s="215"/>
      <c r="AA180" s="215"/>
      <c r="AB180" s="215"/>
      <c r="AC180" s="215"/>
      <c r="AD180" s="215"/>
      <c r="AE180" s="215"/>
      <c r="AF180" s="215"/>
      <c r="AG180" s="215" t="s">
        <v>404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5">
      <c r="A181" s="244">
        <v>92</v>
      </c>
      <c r="B181" s="245" t="s">
        <v>519</v>
      </c>
      <c r="C181" s="257" t="s">
        <v>520</v>
      </c>
      <c r="D181" s="246" t="s">
        <v>220</v>
      </c>
      <c r="E181" s="247">
        <v>20</v>
      </c>
      <c r="F181" s="248"/>
      <c r="G181" s="249">
        <f>ROUND(E181*F181,2)</f>
        <v>0</v>
      </c>
      <c r="H181" s="248"/>
      <c r="I181" s="249">
        <f>ROUND(E181*H181,2)</f>
        <v>0</v>
      </c>
      <c r="J181" s="248"/>
      <c r="K181" s="249">
        <f>ROUND(E181*J181,2)</f>
        <v>0</v>
      </c>
      <c r="L181" s="249">
        <v>15</v>
      </c>
      <c r="M181" s="249">
        <f>G181*(1+L181/100)</f>
        <v>0</v>
      </c>
      <c r="N181" s="249">
        <v>4.0000000000000003E-5</v>
      </c>
      <c r="O181" s="249">
        <f>ROUND(E181*N181,2)</f>
        <v>0</v>
      </c>
      <c r="P181" s="249">
        <v>0</v>
      </c>
      <c r="Q181" s="249">
        <f>ROUND(E181*P181,2)</f>
        <v>0</v>
      </c>
      <c r="R181" s="249"/>
      <c r="S181" s="249" t="s">
        <v>167</v>
      </c>
      <c r="T181" s="250" t="s">
        <v>168</v>
      </c>
      <c r="U181" s="224">
        <v>0</v>
      </c>
      <c r="V181" s="224">
        <f>ROUND(E181*U181,2)</f>
        <v>0</v>
      </c>
      <c r="W181" s="224"/>
      <c r="X181" s="224" t="s">
        <v>278</v>
      </c>
      <c r="Y181" s="215"/>
      <c r="Z181" s="215"/>
      <c r="AA181" s="215"/>
      <c r="AB181" s="215"/>
      <c r="AC181" s="215"/>
      <c r="AD181" s="215"/>
      <c r="AE181" s="215"/>
      <c r="AF181" s="215"/>
      <c r="AG181" s="215" t="s">
        <v>404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 x14ac:dyDescent="0.25">
      <c r="A182" s="244">
        <v>93</v>
      </c>
      <c r="B182" s="245" t="s">
        <v>521</v>
      </c>
      <c r="C182" s="257" t="s">
        <v>522</v>
      </c>
      <c r="D182" s="246" t="s">
        <v>220</v>
      </c>
      <c r="E182" s="247">
        <v>6</v>
      </c>
      <c r="F182" s="248"/>
      <c r="G182" s="249">
        <f>ROUND(E182*F182,2)</f>
        <v>0</v>
      </c>
      <c r="H182" s="248"/>
      <c r="I182" s="249">
        <f>ROUND(E182*H182,2)</f>
        <v>0</v>
      </c>
      <c r="J182" s="248"/>
      <c r="K182" s="249">
        <f>ROUND(E182*J182,2)</f>
        <v>0</v>
      </c>
      <c r="L182" s="249">
        <v>15</v>
      </c>
      <c r="M182" s="249">
        <f>G182*(1+L182/100)</f>
        <v>0</v>
      </c>
      <c r="N182" s="249">
        <v>4.0000000000000001E-3</v>
      </c>
      <c r="O182" s="249">
        <f>ROUND(E182*N182,2)</f>
        <v>0.02</v>
      </c>
      <c r="P182" s="249">
        <v>0</v>
      </c>
      <c r="Q182" s="249">
        <f>ROUND(E182*P182,2)</f>
        <v>0</v>
      </c>
      <c r="R182" s="249"/>
      <c r="S182" s="249" t="s">
        <v>167</v>
      </c>
      <c r="T182" s="250" t="s">
        <v>168</v>
      </c>
      <c r="U182" s="224">
        <v>0</v>
      </c>
      <c r="V182" s="224">
        <f>ROUND(E182*U182,2)</f>
        <v>0</v>
      </c>
      <c r="W182" s="224"/>
      <c r="X182" s="224" t="s">
        <v>278</v>
      </c>
      <c r="Y182" s="215"/>
      <c r="Z182" s="215"/>
      <c r="AA182" s="215"/>
      <c r="AB182" s="215"/>
      <c r="AC182" s="215"/>
      <c r="AD182" s="215"/>
      <c r="AE182" s="215"/>
      <c r="AF182" s="215"/>
      <c r="AG182" s="215" t="s">
        <v>279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 x14ac:dyDescent="0.25">
      <c r="A183" s="244">
        <v>94</v>
      </c>
      <c r="B183" s="245" t="s">
        <v>523</v>
      </c>
      <c r="C183" s="257" t="s">
        <v>524</v>
      </c>
      <c r="D183" s="246" t="s">
        <v>220</v>
      </c>
      <c r="E183" s="247">
        <v>1</v>
      </c>
      <c r="F183" s="248"/>
      <c r="G183" s="249">
        <f>ROUND(E183*F183,2)</f>
        <v>0</v>
      </c>
      <c r="H183" s="248"/>
      <c r="I183" s="249">
        <f>ROUND(E183*H183,2)</f>
        <v>0</v>
      </c>
      <c r="J183" s="248"/>
      <c r="K183" s="249">
        <f>ROUND(E183*J183,2)</f>
        <v>0</v>
      </c>
      <c r="L183" s="249">
        <v>15</v>
      </c>
      <c r="M183" s="249">
        <f>G183*(1+L183/100)</f>
        <v>0</v>
      </c>
      <c r="N183" s="249">
        <v>4.0000000000000001E-3</v>
      </c>
      <c r="O183" s="249">
        <f>ROUND(E183*N183,2)</f>
        <v>0</v>
      </c>
      <c r="P183" s="249">
        <v>0</v>
      </c>
      <c r="Q183" s="249">
        <f>ROUND(E183*P183,2)</f>
        <v>0</v>
      </c>
      <c r="R183" s="249"/>
      <c r="S183" s="249" t="s">
        <v>167</v>
      </c>
      <c r="T183" s="250" t="s">
        <v>168</v>
      </c>
      <c r="U183" s="224">
        <v>0</v>
      </c>
      <c r="V183" s="224">
        <f>ROUND(E183*U183,2)</f>
        <v>0</v>
      </c>
      <c r="W183" s="224"/>
      <c r="X183" s="224" t="s">
        <v>278</v>
      </c>
      <c r="Y183" s="215"/>
      <c r="Z183" s="215"/>
      <c r="AA183" s="215"/>
      <c r="AB183" s="215"/>
      <c r="AC183" s="215"/>
      <c r="AD183" s="215"/>
      <c r="AE183" s="215"/>
      <c r="AF183" s="215"/>
      <c r="AG183" s="215" t="s">
        <v>404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 x14ac:dyDescent="0.25">
      <c r="A184" s="244">
        <v>95</v>
      </c>
      <c r="B184" s="245" t="s">
        <v>525</v>
      </c>
      <c r="C184" s="257" t="s">
        <v>526</v>
      </c>
      <c r="D184" s="246" t="s">
        <v>220</v>
      </c>
      <c r="E184" s="247">
        <v>1</v>
      </c>
      <c r="F184" s="248"/>
      <c r="G184" s="249">
        <f>ROUND(E184*F184,2)</f>
        <v>0</v>
      </c>
      <c r="H184" s="248"/>
      <c r="I184" s="249">
        <f>ROUND(E184*H184,2)</f>
        <v>0</v>
      </c>
      <c r="J184" s="248"/>
      <c r="K184" s="249">
        <f>ROUND(E184*J184,2)</f>
        <v>0</v>
      </c>
      <c r="L184" s="249">
        <v>15</v>
      </c>
      <c r="M184" s="249">
        <f>G184*(1+L184/100)</f>
        <v>0</v>
      </c>
      <c r="N184" s="249">
        <v>2.63E-2</v>
      </c>
      <c r="O184" s="249">
        <f>ROUND(E184*N184,2)</f>
        <v>0.03</v>
      </c>
      <c r="P184" s="249">
        <v>0</v>
      </c>
      <c r="Q184" s="249">
        <f>ROUND(E184*P184,2)</f>
        <v>0</v>
      </c>
      <c r="R184" s="249"/>
      <c r="S184" s="249" t="s">
        <v>167</v>
      </c>
      <c r="T184" s="250" t="s">
        <v>168</v>
      </c>
      <c r="U184" s="224">
        <v>0</v>
      </c>
      <c r="V184" s="224">
        <f>ROUND(E184*U184,2)</f>
        <v>0</v>
      </c>
      <c r="W184" s="224"/>
      <c r="X184" s="224" t="s">
        <v>278</v>
      </c>
      <c r="Y184" s="215"/>
      <c r="Z184" s="215"/>
      <c r="AA184" s="215"/>
      <c r="AB184" s="215"/>
      <c r="AC184" s="215"/>
      <c r="AD184" s="215"/>
      <c r="AE184" s="215"/>
      <c r="AF184" s="215"/>
      <c r="AG184" s="215" t="s">
        <v>404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 x14ac:dyDescent="0.25">
      <c r="A185" s="244">
        <v>96</v>
      </c>
      <c r="B185" s="245" t="s">
        <v>527</v>
      </c>
      <c r="C185" s="257" t="s">
        <v>528</v>
      </c>
      <c r="D185" s="246" t="s">
        <v>220</v>
      </c>
      <c r="E185" s="247">
        <v>2</v>
      </c>
      <c r="F185" s="248"/>
      <c r="G185" s="249">
        <f>ROUND(E185*F185,2)</f>
        <v>0</v>
      </c>
      <c r="H185" s="248"/>
      <c r="I185" s="249">
        <f>ROUND(E185*H185,2)</f>
        <v>0</v>
      </c>
      <c r="J185" s="248"/>
      <c r="K185" s="249">
        <f>ROUND(E185*J185,2)</f>
        <v>0</v>
      </c>
      <c r="L185" s="249">
        <v>15</v>
      </c>
      <c r="M185" s="249">
        <f>G185*(1+L185/100)</f>
        <v>0</v>
      </c>
      <c r="N185" s="249">
        <v>1.8000000000000001E-4</v>
      </c>
      <c r="O185" s="249">
        <f>ROUND(E185*N185,2)</f>
        <v>0</v>
      </c>
      <c r="P185" s="249">
        <v>0</v>
      </c>
      <c r="Q185" s="249">
        <f>ROUND(E185*P185,2)</f>
        <v>0</v>
      </c>
      <c r="R185" s="249"/>
      <c r="S185" s="249" t="s">
        <v>167</v>
      </c>
      <c r="T185" s="250" t="s">
        <v>168</v>
      </c>
      <c r="U185" s="224">
        <v>0</v>
      </c>
      <c r="V185" s="224">
        <f>ROUND(E185*U185,2)</f>
        <v>0</v>
      </c>
      <c r="W185" s="224"/>
      <c r="X185" s="224" t="s">
        <v>278</v>
      </c>
      <c r="Y185" s="215"/>
      <c r="Z185" s="215"/>
      <c r="AA185" s="215"/>
      <c r="AB185" s="215"/>
      <c r="AC185" s="215"/>
      <c r="AD185" s="215"/>
      <c r="AE185" s="215"/>
      <c r="AF185" s="215"/>
      <c r="AG185" s="215" t="s">
        <v>404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 x14ac:dyDescent="0.25">
      <c r="A186" s="244">
        <v>97</v>
      </c>
      <c r="B186" s="245" t="s">
        <v>529</v>
      </c>
      <c r="C186" s="257" t="s">
        <v>530</v>
      </c>
      <c r="D186" s="246" t="s">
        <v>220</v>
      </c>
      <c r="E186" s="247">
        <v>3</v>
      </c>
      <c r="F186" s="248"/>
      <c r="G186" s="249">
        <f>ROUND(E186*F186,2)</f>
        <v>0</v>
      </c>
      <c r="H186" s="248"/>
      <c r="I186" s="249">
        <f>ROUND(E186*H186,2)</f>
        <v>0</v>
      </c>
      <c r="J186" s="248"/>
      <c r="K186" s="249">
        <f>ROUND(E186*J186,2)</f>
        <v>0</v>
      </c>
      <c r="L186" s="249">
        <v>15</v>
      </c>
      <c r="M186" s="249">
        <f>G186*(1+L186/100)</f>
        <v>0</v>
      </c>
      <c r="N186" s="249">
        <v>1.8000000000000001E-4</v>
      </c>
      <c r="O186" s="249">
        <f>ROUND(E186*N186,2)</f>
        <v>0</v>
      </c>
      <c r="P186" s="249">
        <v>0</v>
      </c>
      <c r="Q186" s="249">
        <f>ROUND(E186*P186,2)</f>
        <v>0</v>
      </c>
      <c r="R186" s="249"/>
      <c r="S186" s="249" t="s">
        <v>167</v>
      </c>
      <c r="T186" s="250" t="s">
        <v>168</v>
      </c>
      <c r="U186" s="224">
        <v>0</v>
      </c>
      <c r="V186" s="224">
        <f>ROUND(E186*U186,2)</f>
        <v>0</v>
      </c>
      <c r="W186" s="224"/>
      <c r="X186" s="224" t="s">
        <v>278</v>
      </c>
      <c r="Y186" s="215"/>
      <c r="Z186" s="215"/>
      <c r="AA186" s="215"/>
      <c r="AB186" s="215"/>
      <c r="AC186" s="215"/>
      <c r="AD186" s="215"/>
      <c r="AE186" s="215"/>
      <c r="AF186" s="215"/>
      <c r="AG186" s="215" t="s">
        <v>404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5">
      <c r="A187" s="244">
        <v>98</v>
      </c>
      <c r="B187" s="245" t="s">
        <v>531</v>
      </c>
      <c r="C187" s="257" t="s">
        <v>532</v>
      </c>
      <c r="D187" s="246" t="s">
        <v>220</v>
      </c>
      <c r="E187" s="247">
        <v>3</v>
      </c>
      <c r="F187" s="248"/>
      <c r="G187" s="249">
        <f>ROUND(E187*F187,2)</f>
        <v>0</v>
      </c>
      <c r="H187" s="248"/>
      <c r="I187" s="249">
        <f>ROUND(E187*H187,2)</f>
        <v>0</v>
      </c>
      <c r="J187" s="248"/>
      <c r="K187" s="249">
        <f>ROUND(E187*J187,2)</f>
        <v>0</v>
      </c>
      <c r="L187" s="249">
        <v>15</v>
      </c>
      <c r="M187" s="249">
        <f>G187*(1+L187/100)</f>
        <v>0</v>
      </c>
      <c r="N187" s="249">
        <v>1.8000000000000001E-4</v>
      </c>
      <c r="O187" s="249">
        <f>ROUND(E187*N187,2)</f>
        <v>0</v>
      </c>
      <c r="P187" s="249">
        <v>0</v>
      </c>
      <c r="Q187" s="249">
        <f>ROUND(E187*P187,2)</f>
        <v>0</v>
      </c>
      <c r="R187" s="249"/>
      <c r="S187" s="249" t="s">
        <v>167</v>
      </c>
      <c r="T187" s="250" t="s">
        <v>168</v>
      </c>
      <c r="U187" s="224">
        <v>0</v>
      </c>
      <c r="V187" s="224">
        <f>ROUND(E187*U187,2)</f>
        <v>0</v>
      </c>
      <c r="W187" s="224"/>
      <c r="X187" s="224" t="s">
        <v>278</v>
      </c>
      <c r="Y187" s="215"/>
      <c r="Z187" s="215"/>
      <c r="AA187" s="215"/>
      <c r="AB187" s="215"/>
      <c r="AC187" s="215"/>
      <c r="AD187" s="215"/>
      <c r="AE187" s="215"/>
      <c r="AF187" s="215"/>
      <c r="AG187" s="215" t="s">
        <v>404</v>
      </c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5">
      <c r="A188" s="244">
        <v>99</v>
      </c>
      <c r="B188" s="245" t="s">
        <v>533</v>
      </c>
      <c r="C188" s="257" t="s">
        <v>534</v>
      </c>
      <c r="D188" s="246" t="s">
        <v>220</v>
      </c>
      <c r="E188" s="247">
        <v>1</v>
      </c>
      <c r="F188" s="248"/>
      <c r="G188" s="249">
        <f>ROUND(E188*F188,2)</f>
        <v>0</v>
      </c>
      <c r="H188" s="248"/>
      <c r="I188" s="249">
        <f>ROUND(E188*H188,2)</f>
        <v>0</v>
      </c>
      <c r="J188" s="248"/>
      <c r="K188" s="249">
        <f>ROUND(E188*J188,2)</f>
        <v>0</v>
      </c>
      <c r="L188" s="249">
        <v>15</v>
      </c>
      <c r="M188" s="249">
        <f>G188*(1+L188/100)</f>
        <v>0</v>
      </c>
      <c r="N188" s="249">
        <v>4.0000000000000002E-4</v>
      </c>
      <c r="O188" s="249">
        <f>ROUND(E188*N188,2)</f>
        <v>0</v>
      </c>
      <c r="P188" s="249">
        <v>0</v>
      </c>
      <c r="Q188" s="249">
        <f>ROUND(E188*P188,2)</f>
        <v>0</v>
      </c>
      <c r="R188" s="249"/>
      <c r="S188" s="249" t="s">
        <v>167</v>
      </c>
      <c r="T188" s="250" t="s">
        <v>168</v>
      </c>
      <c r="U188" s="224">
        <v>0</v>
      </c>
      <c r="V188" s="224">
        <f>ROUND(E188*U188,2)</f>
        <v>0</v>
      </c>
      <c r="W188" s="224"/>
      <c r="X188" s="224" t="s">
        <v>278</v>
      </c>
      <c r="Y188" s="215"/>
      <c r="Z188" s="215"/>
      <c r="AA188" s="215"/>
      <c r="AB188" s="215"/>
      <c r="AC188" s="215"/>
      <c r="AD188" s="215"/>
      <c r="AE188" s="215"/>
      <c r="AF188" s="215"/>
      <c r="AG188" s="215" t="s">
        <v>404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 x14ac:dyDescent="0.25">
      <c r="A189" s="244">
        <v>100</v>
      </c>
      <c r="B189" s="245" t="s">
        <v>535</v>
      </c>
      <c r="C189" s="257" t="s">
        <v>536</v>
      </c>
      <c r="D189" s="246" t="s">
        <v>220</v>
      </c>
      <c r="E189" s="247">
        <v>1</v>
      </c>
      <c r="F189" s="248"/>
      <c r="G189" s="249">
        <f>ROUND(E189*F189,2)</f>
        <v>0</v>
      </c>
      <c r="H189" s="248"/>
      <c r="I189" s="249">
        <f>ROUND(E189*H189,2)</f>
        <v>0</v>
      </c>
      <c r="J189" s="248"/>
      <c r="K189" s="249">
        <f>ROUND(E189*J189,2)</f>
        <v>0</v>
      </c>
      <c r="L189" s="249">
        <v>15</v>
      </c>
      <c r="M189" s="249">
        <f>G189*(1+L189/100)</f>
        <v>0</v>
      </c>
      <c r="N189" s="249">
        <v>4.0000000000000002E-4</v>
      </c>
      <c r="O189" s="249">
        <f>ROUND(E189*N189,2)</f>
        <v>0</v>
      </c>
      <c r="P189" s="249">
        <v>0</v>
      </c>
      <c r="Q189" s="249">
        <f>ROUND(E189*P189,2)</f>
        <v>0</v>
      </c>
      <c r="R189" s="249"/>
      <c r="S189" s="249" t="s">
        <v>167</v>
      </c>
      <c r="T189" s="250" t="s">
        <v>168</v>
      </c>
      <c r="U189" s="224">
        <v>0</v>
      </c>
      <c r="V189" s="224">
        <f>ROUND(E189*U189,2)</f>
        <v>0</v>
      </c>
      <c r="W189" s="224"/>
      <c r="X189" s="224" t="s">
        <v>278</v>
      </c>
      <c r="Y189" s="215"/>
      <c r="Z189" s="215"/>
      <c r="AA189" s="215"/>
      <c r="AB189" s="215"/>
      <c r="AC189" s="215"/>
      <c r="AD189" s="215"/>
      <c r="AE189" s="215"/>
      <c r="AF189" s="215"/>
      <c r="AG189" s="215" t="s">
        <v>279</v>
      </c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 x14ac:dyDescent="0.25">
      <c r="A190" s="244">
        <v>101</v>
      </c>
      <c r="B190" s="245" t="s">
        <v>537</v>
      </c>
      <c r="C190" s="257" t="s">
        <v>538</v>
      </c>
      <c r="D190" s="246" t="s">
        <v>220</v>
      </c>
      <c r="E190" s="247">
        <v>1</v>
      </c>
      <c r="F190" s="248"/>
      <c r="G190" s="249">
        <f>ROUND(E190*F190,2)</f>
        <v>0</v>
      </c>
      <c r="H190" s="248"/>
      <c r="I190" s="249">
        <f>ROUND(E190*H190,2)</f>
        <v>0</v>
      </c>
      <c r="J190" s="248"/>
      <c r="K190" s="249">
        <f>ROUND(E190*J190,2)</f>
        <v>0</v>
      </c>
      <c r="L190" s="249">
        <v>15</v>
      </c>
      <c r="M190" s="249">
        <f>G190*(1+L190/100)</f>
        <v>0</v>
      </c>
      <c r="N190" s="249">
        <v>5.0000000000000001E-4</v>
      </c>
      <c r="O190" s="249">
        <f>ROUND(E190*N190,2)</f>
        <v>0</v>
      </c>
      <c r="P190" s="249">
        <v>0</v>
      </c>
      <c r="Q190" s="249">
        <f>ROUND(E190*P190,2)</f>
        <v>0</v>
      </c>
      <c r="R190" s="249"/>
      <c r="S190" s="249" t="s">
        <v>167</v>
      </c>
      <c r="T190" s="250" t="s">
        <v>168</v>
      </c>
      <c r="U190" s="224">
        <v>0</v>
      </c>
      <c r="V190" s="224">
        <f>ROUND(E190*U190,2)</f>
        <v>0</v>
      </c>
      <c r="W190" s="224"/>
      <c r="X190" s="224" t="s">
        <v>278</v>
      </c>
      <c r="Y190" s="215"/>
      <c r="Z190" s="215"/>
      <c r="AA190" s="215"/>
      <c r="AB190" s="215"/>
      <c r="AC190" s="215"/>
      <c r="AD190" s="215"/>
      <c r="AE190" s="215"/>
      <c r="AF190" s="215"/>
      <c r="AG190" s="215" t="s">
        <v>279</v>
      </c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 x14ac:dyDescent="0.25">
      <c r="A191" s="244">
        <v>102</v>
      </c>
      <c r="B191" s="245" t="s">
        <v>539</v>
      </c>
      <c r="C191" s="257" t="s">
        <v>540</v>
      </c>
      <c r="D191" s="246" t="s">
        <v>541</v>
      </c>
      <c r="E191" s="247">
        <v>30</v>
      </c>
      <c r="F191" s="248"/>
      <c r="G191" s="249">
        <f>ROUND(E191*F191,2)</f>
        <v>0</v>
      </c>
      <c r="H191" s="248"/>
      <c r="I191" s="249">
        <f>ROUND(E191*H191,2)</f>
        <v>0</v>
      </c>
      <c r="J191" s="248"/>
      <c r="K191" s="249">
        <f>ROUND(E191*J191,2)</f>
        <v>0</v>
      </c>
      <c r="L191" s="249">
        <v>15</v>
      </c>
      <c r="M191" s="249">
        <f>G191*(1+L191/100)</f>
        <v>0</v>
      </c>
      <c r="N191" s="249">
        <v>1</v>
      </c>
      <c r="O191" s="249">
        <f>ROUND(E191*N191,2)</f>
        <v>30</v>
      </c>
      <c r="P191" s="249">
        <v>0</v>
      </c>
      <c r="Q191" s="249">
        <f>ROUND(E191*P191,2)</f>
        <v>0</v>
      </c>
      <c r="R191" s="249"/>
      <c r="S191" s="249" t="s">
        <v>167</v>
      </c>
      <c r="T191" s="250" t="s">
        <v>168</v>
      </c>
      <c r="U191" s="224">
        <v>0</v>
      </c>
      <c r="V191" s="224">
        <f>ROUND(E191*U191,2)</f>
        <v>0</v>
      </c>
      <c r="W191" s="224"/>
      <c r="X191" s="224" t="s">
        <v>278</v>
      </c>
      <c r="Y191" s="215"/>
      <c r="Z191" s="215"/>
      <c r="AA191" s="215"/>
      <c r="AB191" s="215"/>
      <c r="AC191" s="215"/>
      <c r="AD191" s="215"/>
      <c r="AE191" s="215"/>
      <c r="AF191" s="215"/>
      <c r="AG191" s="215" t="s">
        <v>404</v>
      </c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x14ac:dyDescent="0.25">
      <c r="A192" s="228" t="s">
        <v>162</v>
      </c>
      <c r="B192" s="229" t="s">
        <v>129</v>
      </c>
      <c r="C192" s="252" t="s">
        <v>130</v>
      </c>
      <c r="D192" s="230"/>
      <c r="E192" s="231"/>
      <c r="F192" s="232"/>
      <c r="G192" s="232">
        <f>SUMIF(AG193:AG196,"&lt;&gt;NOR",G193:G196)</f>
        <v>0</v>
      </c>
      <c r="H192" s="232"/>
      <c r="I192" s="232">
        <f>SUM(I193:I196)</f>
        <v>0</v>
      </c>
      <c r="J192" s="232"/>
      <c r="K192" s="232">
        <f>SUM(K193:K196)</f>
        <v>0</v>
      </c>
      <c r="L192" s="232"/>
      <c r="M192" s="232">
        <f>SUM(M193:M196)</f>
        <v>0</v>
      </c>
      <c r="N192" s="232"/>
      <c r="O192" s="232">
        <f>SUM(O193:O196)</f>
        <v>0</v>
      </c>
      <c r="P192" s="232"/>
      <c r="Q192" s="232">
        <f>SUM(Q193:Q196)</f>
        <v>0</v>
      </c>
      <c r="R192" s="232"/>
      <c r="S192" s="232"/>
      <c r="T192" s="233"/>
      <c r="U192" s="227"/>
      <c r="V192" s="227">
        <f>SUM(V193:V196)</f>
        <v>1.35</v>
      </c>
      <c r="W192" s="227"/>
      <c r="X192" s="227"/>
      <c r="AG192" t="s">
        <v>163</v>
      </c>
    </row>
    <row r="193" spans="1:60" outlineLevel="1" x14ac:dyDescent="0.25">
      <c r="A193" s="244">
        <v>103</v>
      </c>
      <c r="B193" s="245" t="s">
        <v>542</v>
      </c>
      <c r="C193" s="257" t="s">
        <v>543</v>
      </c>
      <c r="D193" s="246" t="s">
        <v>220</v>
      </c>
      <c r="E193" s="247">
        <v>2</v>
      </c>
      <c r="F193" s="248"/>
      <c r="G193" s="249">
        <f>ROUND(E193*F193,2)</f>
        <v>0</v>
      </c>
      <c r="H193" s="248"/>
      <c r="I193" s="249">
        <f>ROUND(E193*H193,2)</f>
        <v>0</v>
      </c>
      <c r="J193" s="248"/>
      <c r="K193" s="249">
        <f>ROUND(E193*J193,2)</f>
        <v>0</v>
      </c>
      <c r="L193" s="249">
        <v>15</v>
      </c>
      <c r="M193" s="249">
        <f>G193*(1+L193/100)</f>
        <v>0</v>
      </c>
      <c r="N193" s="249">
        <v>0</v>
      </c>
      <c r="O193" s="249">
        <f>ROUND(E193*N193,2)</f>
        <v>0</v>
      </c>
      <c r="P193" s="249">
        <v>0</v>
      </c>
      <c r="Q193" s="249">
        <f>ROUND(E193*P193,2)</f>
        <v>0</v>
      </c>
      <c r="R193" s="249"/>
      <c r="S193" s="249" t="s">
        <v>167</v>
      </c>
      <c r="T193" s="250" t="s">
        <v>168</v>
      </c>
      <c r="U193" s="224">
        <v>0.23599999999999999</v>
      </c>
      <c r="V193" s="224">
        <f>ROUND(E193*U193,2)</f>
        <v>0.47</v>
      </c>
      <c r="W193" s="224"/>
      <c r="X193" s="224" t="s">
        <v>169</v>
      </c>
      <c r="Y193" s="215"/>
      <c r="Z193" s="215"/>
      <c r="AA193" s="215"/>
      <c r="AB193" s="215"/>
      <c r="AC193" s="215"/>
      <c r="AD193" s="215"/>
      <c r="AE193" s="215"/>
      <c r="AF193" s="215"/>
      <c r="AG193" s="215" t="s">
        <v>170</v>
      </c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 x14ac:dyDescent="0.25">
      <c r="A194" s="244">
        <v>104</v>
      </c>
      <c r="B194" s="245" t="s">
        <v>544</v>
      </c>
      <c r="C194" s="257" t="s">
        <v>545</v>
      </c>
      <c r="D194" s="246" t="s">
        <v>220</v>
      </c>
      <c r="E194" s="247">
        <v>1</v>
      </c>
      <c r="F194" s="248"/>
      <c r="G194" s="249">
        <f>ROUND(E194*F194,2)</f>
        <v>0</v>
      </c>
      <c r="H194" s="248"/>
      <c r="I194" s="249">
        <f>ROUND(E194*H194,2)</f>
        <v>0</v>
      </c>
      <c r="J194" s="248"/>
      <c r="K194" s="249">
        <f>ROUND(E194*J194,2)</f>
        <v>0</v>
      </c>
      <c r="L194" s="249">
        <v>15</v>
      </c>
      <c r="M194" s="249">
        <f>G194*(1+L194/100)</f>
        <v>0</v>
      </c>
      <c r="N194" s="249">
        <v>0</v>
      </c>
      <c r="O194" s="249">
        <f>ROUND(E194*N194,2)</f>
        <v>0</v>
      </c>
      <c r="P194" s="249">
        <v>0</v>
      </c>
      <c r="Q194" s="249">
        <f>ROUND(E194*P194,2)</f>
        <v>0</v>
      </c>
      <c r="R194" s="249"/>
      <c r="S194" s="249" t="s">
        <v>167</v>
      </c>
      <c r="T194" s="250" t="s">
        <v>168</v>
      </c>
      <c r="U194" s="224">
        <v>0.48</v>
      </c>
      <c r="V194" s="224">
        <f>ROUND(E194*U194,2)</f>
        <v>0.48</v>
      </c>
      <c r="W194" s="224"/>
      <c r="X194" s="224" t="s">
        <v>169</v>
      </c>
      <c r="Y194" s="215"/>
      <c r="Z194" s="215"/>
      <c r="AA194" s="215"/>
      <c r="AB194" s="215"/>
      <c r="AC194" s="215"/>
      <c r="AD194" s="215"/>
      <c r="AE194" s="215"/>
      <c r="AF194" s="215"/>
      <c r="AG194" s="215" t="s">
        <v>170</v>
      </c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1" x14ac:dyDescent="0.25">
      <c r="A195" s="244">
        <v>105</v>
      </c>
      <c r="B195" s="245" t="s">
        <v>546</v>
      </c>
      <c r="C195" s="257" t="s">
        <v>547</v>
      </c>
      <c r="D195" s="246" t="s">
        <v>220</v>
      </c>
      <c r="E195" s="247">
        <v>2</v>
      </c>
      <c r="F195" s="248"/>
      <c r="G195" s="249">
        <f>ROUND(E195*F195,2)</f>
        <v>0</v>
      </c>
      <c r="H195" s="248"/>
      <c r="I195" s="249">
        <f>ROUND(E195*H195,2)</f>
        <v>0</v>
      </c>
      <c r="J195" s="248"/>
      <c r="K195" s="249">
        <f>ROUND(E195*J195,2)</f>
        <v>0</v>
      </c>
      <c r="L195" s="249">
        <v>15</v>
      </c>
      <c r="M195" s="249">
        <f>G195*(1+L195/100)</f>
        <v>0</v>
      </c>
      <c r="N195" s="249">
        <v>0</v>
      </c>
      <c r="O195" s="249">
        <f>ROUND(E195*N195,2)</f>
        <v>0</v>
      </c>
      <c r="P195" s="249">
        <v>0</v>
      </c>
      <c r="Q195" s="249">
        <f>ROUND(E195*P195,2)</f>
        <v>0</v>
      </c>
      <c r="R195" s="249"/>
      <c r="S195" s="249" t="s">
        <v>167</v>
      </c>
      <c r="T195" s="250" t="s">
        <v>168</v>
      </c>
      <c r="U195" s="224">
        <v>0.20166999999999999</v>
      </c>
      <c r="V195" s="224">
        <f>ROUND(E195*U195,2)</f>
        <v>0.4</v>
      </c>
      <c r="W195" s="224"/>
      <c r="X195" s="224" t="s">
        <v>169</v>
      </c>
      <c r="Y195" s="215"/>
      <c r="Z195" s="215"/>
      <c r="AA195" s="215"/>
      <c r="AB195" s="215"/>
      <c r="AC195" s="215"/>
      <c r="AD195" s="215"/>
      <c r="AE195" s="215"/>
      <c r="AF195" s="215"/>
      <c r="AG195" s="215" t="s">
        <v>170</v>
      </c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 x14ac:dyDescent="0.25">
      <c r="A196" s="244">
        <v>106</v>
      </c>
      <c r="B196" s="245" t="s">
        <v>548</v>
      </c>
      <c r="C196" s="257" t="s">
        <v>549</v>
      </c>
      <c r="D196" s="246" t="s">
        <v>220</v>
      </c>
      <c r="E196" s="247">
        <v>2</v>
      </c>
      <c r="F196" s="248"/>
      <c r="G196" s="249">
        <f>ROUND(E196*F196,2)</f>
        <v>0</v>
      </c>
      <c r="H196" s="248"/>
      <c r="I196" s="249">
        <f>ROUND(E196*H196,2)</f>
        <v>0</v>
      </c>
      <c r="J196" s="248"/>
      <c r="K196" s="249">
        <f>ROUND(E196*J196,2)</f>
        <v>0</v>
      </c>
      <c r="L196" s="249">
        <v>15</v>
      </c>
      <c r="M196" s="249">
        <f>G196*(1+L196/100)</f>
        <v>0</v>
      </c>
      <c r="N196" s="249">
        <v>0</v>
      </c>
      <c r="O196" s="249">
        <f>ROUND(E196*N196,2)</f>
        <v>0</v>
      </c>
      <c r="P196" s="249">
        <v>0</v>
      </c>
      <c r="Q196" s="249">
        <f>ROUND(E196*P196,2)</f>
        <v>0</v>
      </c>
      <c r="R196" s="249"/>
      <c r="S196" s="249" t="s">
        <v>167</v>
      </c>
      <c r="T196" s="250" t="s">
        <v>168</v>
      </c>
      <c r="U196" s="224">
        <v>0</v>
      </c>
      <c r="V196" s="224">
        <f>ROUND(E196*U196,2)</f>
        <v>0</v>
      </c>
      <c r="W196" s="224"/>
      <c r="X196" s="224" t="s">
        <v>169</v>
      </c>
      <c r="Y196" s="215"/>
      <c r="Z196" s="215"/>
      <c r="AA196" s="215"/>
      <c r="AB196" s="215"/>
      <c r="AC196" s="215"/>
      <c r="AD196" s="215"/>
      <c r="AE196" s="215"/>
      <c r="AF196" s="215"/>
      <c r="AG196" s="215" t="s">
        <v>170</v>
      </c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x14ac:dyDescent="0.25">
      <c r="A197" s="228" t="s">
        <v>162</v>
      </c>
      <c r="B197" s="229" t="s">
        <v>131</v>
      </c>
      <c r="C197" s="252" t="s">
        <v>132</v>
      </c>
      <c r="D197" s="230"/>
      <c r="E197" s="231"/>
      <c r="F197" s="232"/>
      <c r="G197" s="232">
        <f>SUMIF(AG198:AG210,"&lt;&gt;NOR",G198:G210)</f>
        <v>0</v>
      </c>
      <c r="H197" s="232"/>
      <c r="I197" s="232">
        <f>SUM(I198:I210)</f>
        <v>0</v>
      </c>
      <c r="J197" s="232"/>
      <c r="K197" s="232">
        <f>SUM(K198:K210)</f>
        <v>0</v>
      </c>
      <c r="L197" s="232"/>
      <c r="M197" s="232">
        <f>SUM(M198:M210)</f>
        <v>0</v>
      </c>
      <c r="N197" s="232"/>
      <c r="O197" s="232">
        <f>SUM(O198:O210)</f>
        <v>0</v>
      </c>
      <c r="P197" s="232"/>
      <c r="Q197" s="232">
        <f>SUM(Q198:Q210)</f>
        <v>0</v>
      </c>
      <c r="R197" s="232"/>
      <c r="S197" s="232"/>
      <c r="T197" s="233"/>
      <c r="U197" s="227"/>
      <c r="V197" s="227">
        <f>SUM(V198:V210)</f>
        <v>6.0200000000000014</v>
      </c>
      <c r="W197" s="227"/>
      <c r="X197" s="227"/>
      <c r="AG197" t="s">
        <v>163</v>
      </c>
    </row>
    <row r="198" spans="1:60" outlineLevel="1" x14ac:dyDescent="0.25">
      <c r="A198" s="244">
        <v>107</v>
      </c>
      <c r="B198" s="245" t="s">
        <v>550</v>
      </c>
      <c r="C198" s="257" t="s">
        <v>551</v>
      </c>
      <c r="D198" s="246" t="s">
        <v>552</v>
      </c>
      <c r="E198" s="247">
        <v>3</v>
      </c>
      <c r="F198" s="248"/>
      <c r="G198" s="249">
        <f>ROUND(E198*F198,2)</f>
        <v>0</v>
      </c>
      <c r="H198" s="248"/>
      <c r="I198" s="249">
        <f>ROUND(E198*H198,2)</f>
        <v>0</v>
      </c>
      <c r="J198" s="248"/>
      <c r="K198" s="249">
        <f>ROUND(E198*J198,2)</f>
        <v>0</v>
      </c>
      <c r="L198" s="249">
        <v>15</v>
      </c>
      <c r="M198" s="249">
        <f>G198*(1+L198/100)</f>
        <v>0</v>
      </c>
      <c r="N198" s="249">
        <v>0</v>
      </c>
      <c r="O198" s="249">
        <f>ROUND(E198*N198,2)</f>
        <v>0</v>
      </c>
      <c r="P198" s="249">
        <v>0</v>
      </c>
      <c r="Q198" s="249">
        <f>ROUND(E198*P198,2)</f>
        <v>0</v>
      </c>
      <c r="R198" s="249"/>
      <c r="S198" s="249" t="s">
        <v>167</v>
      </c>
      <c r="T198" s="250" t="s">
        <v>168</v>
      </c>
      <c r="U198" s="224">
        <v>0</v>
      </c>
      <c r="V198" s="224">
        <f>ROUND(E198*U198,2)</f>
        <v>0</v>
      </c>
      <c r="W198" s="224"/>
      <c r="X198" s="224" t="s">
        <v>169</v>
      </c>
      <c r="Y198" s="215"/>
      <c r="Z198" s="215"/>
      <c r="AA198" s="215"/>
      <c r="AB198" s="215"/>
      <c r="AC198" s="215"/>
      <c r="AD198" s="215"/>
      <c r="AE198" s="215"/>
      <c r="AF198" s="215"/>
      <c r="AG198" s="215" t="s">
        <v>170</v>
      </c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1" x14ac:dyDescent="0.25">
      <c r="A199" s="234">
        <v>108</v>
      </c>
      <c r="B199" s="235" t="s">
        <v>553</v>
      </c>
      <c r="C199" s="253" t="s">
        <v>554</v>
      </c>
      <c r="D199" s="236" t="s">
        <v>235</v>
      </c>
      <c r="E199" s="237">
        <v>1.49048</v>
      </c>
      <c r="F199" s="238"/>
      <c r="G199" s="239">
        <f>ROUND(E199*F199,2)</f>
        <v>0</v>
      </c>
      <c r="H199" s="238"/>
      <c r="I199" s="239">
        <f>ROUND(E199*H199,2)</f>
        <v>0</v>
      </c>
      <c r="J199" s="238"/>
      <c r="K199" s="239">
        <f>ROUND(E199*J199,2)</f>
        <v>0</v>
      </c>
      <c r="L199" s="239">
        <v>15</v>
      </c>
      <c r="M199" s="239">
        <f>G199*(1+L199/100)</f>
        <v>0</v>
      </c>
      <c r="N199" s="239">
        <v>0</v>
      </c>
      <c r="O199" s="239">
        <f>ROUND(E199*N199,2)</f>
        <v>0</v>
      </c>
      <c r="P199" s="239">
        <v>0</v>
      </c>
      <c r="Q199" s="239">
        <f>ROUND(E199*P199,2)</f>
        <v>0</v>
      </c>
      <c r="R199" s="239"/>
      <c r="S199" s="239" t="s">
        <v>167</v>
      </c>
      <c r="T199" s="240" t="s">
        <v>168</v>
      </c>
      <c r="U199" s="224">
        <v>0.27700000000000002</v>
      </c>
      <c r="V199" s="224">
        <f>ROUND(E199*U199,2)</f>
        <v>0.41</v>
      </c>
      <c r="W199" s="224"/>
      <c r="X199" s="224" t="s">
        <v>169</v>
      </c>
      <c r="Y199" s="215"/>
      <c r="Z199" s="215"/>
      <c r="AA199" s="215"/>
      <c r="AB199" s="215"/>
      <c r="AC199" s="215"/>
      <c r="AD199" s="215"/>
      <c r="AE199" s="215"/>
      <c r="AF199" s="215"/>
      <c r="AG199" s="215" t="s">
        <v>466</v>
      </c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 x14ac:dyDescent="0.25">
      <c r="A200" s="222"/>
      <c r="B200" s="223"/>
      <c r="C200" s="254" t="s">
        <v>171</v>
      </c>
      <c r="D200" s="241"/>
      <c r="E200" s="241"/>
      <c r="F200" s="241"/>
      <c r="G200" s="241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15"/>
      <c r="Z200" s="215"/>
      <c r="AA200" s="215"/>
      <c r="AB200" s="215"/>
      <c r="AC200" s="215"/>
      <c r="AD200" s="215"/>
      <c r="AE200" s="215"/>
      <c r="AF200" s="215"/>
      <c r="AG200" s="215" t="s">
        <v>172</v>
      </c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 x14ac:dyDescent="0.25">
      <c r="A201" s="222"/>
      <c r="B201" s="223"/>
      <c r="C201" s="255" t="s">
        <v>555</v>
      </c>
      <c r="D201" s="242"/>
      <c r="E201" s="242"/>
      <c r="F201" s="242"/>
      <c r="G201" s="242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15"/>
      <c r="Z201" s="215"/>
      <c r="AA201" s="215"/>
      <c r="AB201" s="215"/>
      <c r="AC201" s="215"/>
      <c r="AD201" s="215"/>
      <c r="AE201" s="215"/>
      <c r="AF201" s="215"/>
      <c r="AG201" s="215" t="s">
        <v>172</v>
      </c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ht="21" outlineLevel="1" x14ac:dyDescent="0.25">
      <c r="A202" s="222"/>
      <c r="B202" s="223"/>
      <c r="C202" s="255" t="s">
        <v>556</v>
      </c>
      <c r="D202" s="242"/>
      <c r="E202" s="242"/>
      <c r="F202" s="242"/>
      <c r="G202" s="242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15"/>
      <c r="Z202" s="215"/>
      <c r="AA202" s="215"/>
      <c r="AB202" s="215"/>
      <c r="AC202" s="215"/>
      <c r="AD202" s="215"/>
      <c r="AE202" s="215"/>
      <c r="AF202" s="215"/>
      <c r="AG202" s="215" t="s">
        <v>172</v>
      </c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43" t="str">
        <f>C202</f>
        <v>- při vodorovné dopravě po vodě : vyložení na hromady na suchu nebo na přeložení na dopravní prostředek na suchu do 15 m vodorovně a současně do 4 m svisle,</v>
      </c>
      <c r="BB202" s="215"/>
      <c r="BC202" s="215"/>
      <c r="BD202" s="215"/>
      <c r="BE202" s="215"/>
      <c r="BF202" s="215"/>
      <c r="BG202" s="215"/>
      <c r="BH202" s="215"/>
    </row>
    <row r="203" spans="1:60" outlineLevel="1" x14ac:dyDescent="0.25">
      <c r="A203" s="222"/>
      <c r="B203" s="223"/>
      <c r="C203" s="255" t="s">
        <v>557</v>
      </c>
      <c r="D203" s="242"/>
      <c r="E203" s="242"/>
      <c r="F203" s="242"/>
      <c r="G203" s="242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15"/>
      <c r="Z203" s="215"/>
      <c r="AA203" s="215"/>
      <c r="AB203" s="215"/>
      <c r="AC203" s="215"/>
      <c r="AD203" s="215"/>
      <c r="AE203" s="215"/>
      <c r="AF203" s="215"/>
      <c r="AG203" s="215" t="s">
        <v>172</v>
      </c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 x14ac:dyDescent="0.25">
      <c r="A204" s="244">
        <v>109</v>
      </c>
      <c r="B204" s="245" t="s">
        <v>558</v>
      </c>
      <c r="C204" s="257" t="s">
        <v>559</v>
      </c>
      <c r="D204" s="246" t="s">
        <v>235</v>
      </c>
      <c r="E204" s="247">
        <v>1.49048</v>
      </c>
      <c r="F204" s="248"/>
      <c r="G204" s="249">
        <f>ROUND(E204*F204,2)</f>
        <v>0</v>
      </c>
      <c r="H204" s="248"/>
      <c r="I204" s="249">
        <f>ROUND(E204*H204,2)</f>
        <v>0</v>
      </c>
      <c r="J204" s="248"/>
      <c r="K204" s="249">
        <f>ROUND(E204*J204,2)</f>
        <v>0</v>
      </c>
      <c r="L204" s="249">
        <v>15</v>
      </c>
      <c r="M204" s="249">
        <f>G204*(1+L204/100)</f>
        <v>0</v>
      </c>
      <c r="N204" s="249">
        <v>0</v>
      </c>
      <c r="O204" s="249">
        <f>ROUND(E204*N204,2)</f>
        <v>0</v>
      </c>
      <c r="P204" s="249">
        <v>0</v>
      </c>
      <c r="Q204" s="249">
        <f>ROUND(E204*P204,2)</f>
        <v>0</v>
      </c>
      <c r="R204" s="249"/>
      <c r="S204" s="249" t="s">
        <v>167</v>
      </c>
      <c r="T204" s="250" t="s">
        <v>168</v>
      </c>
      <c r="U204" s="224">
        <v>2.0089999999999999</v>
      </c>
      <c r="V204" s="224">
        <f>ROUND(E204*U204,2)</f>
        <v>2.99</v>
      </c>
      <c r="W204" s="224"/>
      <c r="X204" s="224" t="s">
        <v>169</v>
      </c>
      <c r="Y204" s="215"/>
      <c r="Z204" s="215"/>
      <c r="AA204" s="215"/>
      <c r="AB204" s="215"/>
      <c r="AC204" s="215"/>
      <c r="AD204" s="215"/>
      <c r="AE204" s="215"/>
      <c r="AF204" s="215"/>
      <c r="AG204" s="215" t="s">
        <v>466</v>
      </c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 x14ac:dyDescent="0.25">
      <c r="A205" s="234">
        <v>110</v>
      </c>
      <c r="B205" s="235" t="s">
        <v>560</v>
      </c>
      <c r="C205" s="253" t="s">
        <v>561</v>
      </c>
      <c r="D205" s="236" t="s">
        <v>235</v>
      </c>
      <c r="E205" s="237">
        <v>1.49048</v>
      </c>
      <c r="F205" s="238"/>
      <c r="G205" s="239">
        <f>ROUND(E205*F205,2)</f>
        <v>0</v>
      </c>
      <c r="H205" s="238"/>
      <c r="I205" s="239">
        <f>ROUND(E205*H205,2)</f>
        <v>0</v>
      </c>
      <c r="J205" s="238"/>
      <c r="K205" s="239">
        <f>ROUND(E205*J205,2)</f>
        <v>0</v>
      </c>
      <c r="L205" s="239">
        <v>15</v>
      </c>
      <c r="M205" s="239">
        <f>G205*(1+L205/100)</f>
        <v>0</v>
      </c>
      <c r="N205" s="239">
        <v>0</v>
      </c>
      <c r="O205" s="239">
        <f>ROUND(E205*N205,2)</f>
        <v>0</v>
      </c>
      <c r="P205" s="239">
        <v>0</v>
      </c>
      <c r="Q205" s="239">
        <f>ROUND(E205*P205,2)</f>
        <v>0</v>
      </c>
      <c r="R205" s="239"/>
      <c r="S205" s="239" t="s">
        <v>167</v>
      </c>
      <c r="T205" s="240" t="s">
        <v>168</v>
      </c>
      <c r="U205" s="224">
        <v>0.49</v>
      </c>
      <c r="V205" s="224">
        <f>ROUND(E205*U205,2)</f>
        <v>0.73</v>
      </c>
      <c r="W205" s="224"/>
      <c r="X205" s="224" t="s">
        <v>169</v>
      </c>
      <c r="Y205" s="215"/>
      <c r="Z205" s="215"/>
      <c r="AA205" s="215"/>
      <c r="AB205" s="215"/>
      <c r="AC205" s="215"/>
      <c r="AD205" s="215"/>
      <c r="AE205" s="215"/>
      <c r="AF205" s="215"/>
      <c r="AG205" s="215" t="s">
        <v>466</v>
      </c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 x14ac:dyDescent="0.25">
      <c r="A206" s="222"/>
      <c r="B206" s="223"/>
      <c r="C206" s="254" t="s">
        <v>562</v>
      </c>
      <c r="D206" s="241"/>
      <c r="E206" s="241"/>
      <c r="F206" s="241"/>
      <c r="G206" s="241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15"/>
      <c r="Z206" s="215"/>
      <c r="AA206" s="215"/>
      <c r="AB206" s="215"/>
      <c r="AC206" s="215"/>
      <c r="AD206" s="215"/>
      <c r="AE206" s="215"/>
      <c r="AF206" s="215"/>
      <c r="AG206" s="215" t="s">
        <v>172</v>
      </c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 x14ac:dyDescent="0.25">
      <c r="A207" s="244">
        <v>111</v>
      </c>
      <c r="B207" s="245" t="s">
        <v>563</v>
      </c>
      <c r="C207" s="257" t="s">
        <v>564</v>
      </c>
      <c r="D207" s="246" t="s">
        <v>235</v>
      </c>
      <c r="E207" s="247">
        <v>29.80951</v>
      </c>
      <c r="F207" s="248"/>
      <c r="G207" s="249">
        <f>ROUND(E207*F207,2)</f>
        <v>0</v>
      </c>
      <c r="H207" s="248"/>
      <c r="I207" s="249">
        <f>ROUND(E207*H207,2)</f>
        <v>0</v>
      </c>
      <c r="J207" s="248"/>
      <c r="K207" s="249">
        <f>ROUND(E207*J207,2)</f>
        <v>0</v>
      </c>
      <c r="L207" s="249">
        <v>15</v>
      </c>
      <c r="M207" s="249">
        <f>G207*(1+L207/100)</f>
        <v>0</v>
      </c>
      <c r="N207" s="249">
        <v>0</v>
      </c>
      <c r="O207" s="249">
        <f>ROUND(E207*N207,2)</f>
        <v>0</v>
      </c>
      <c r="P207" s="249">
        <v>0</v>
      </c>
      <c r="Q207" s="249">
        <f>ROUND(E207*P207,2)</f>
        <v>0</v>
      </c>
      <c r="R207" s="249"/>
      <c r="S207" s="249" t="s">
        <v>167</v>
      </c>
      <c r="T207" s="250" t="s">
        <v>168</v>
      </c>
      <c r="U207" s="224">
        <v>0</v>
      </c>
      <c r="V207" s="224">
        <f>ROUND(E207*U207,2)</f>
        <v>0</v>
      </c>
      <c r="W207" s="224"/>
      <c r="X207" s="224" t="s">
        <v>169</v>
      </c>
      <c r="Y207" s="215"/>
      <c r="Z207" s="215"/>
      <c r="AA207" s="215"/>
      <c r="AB207" s="215"/>
      <c r="AC207" s="215"/>
      <c r="AD207" s="215"/>
      <c r="AE207" s="215"/>
      <c r="AF207" s="215"/>
      <c r="AG207" s="215" t="s">
        <v>466</v>
      </c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 x14ac:dyDescent="0.25">
      <c r="A208" s="244">
        <v>112</v>
      </c>
      <c r="B208" s="245" t="s">
        <v>565</v>
      </c>
      <c r="C208" s="257" t="s">
        <v>566</v>
      </c>
      <c r="D208" s="246" t="s">
        <v>235</v>
      </c>
      <c r="E208" s="247">
        <v>1.49048</v>
      </c>
      <c r="F208" s="248"/>
      <c r="G208" s="249">
        <f>ROUND(E208*F208,2)</f>
        <v>0</v>
      </c>
      <c r="H208" s="248"/>
      <c r="I208" s="249">
        <f>ROUND(E208*H208,2)</f>
        <v>0</v>
      </c>
      <c r="J208" s="248"/>
      <c r="K208" s="249">
        <f>ROUND(E208*J208,2)</f>
        <v>0</v>
      </c>
      <c r="L208" s="249">
        <v>15</v>
      </c>
      <c r="M208" s="249">
        <f>G208*(1+L208/100)</f>
        <v>0</v>
      </c>
      <c r="N208" s="249">
        <v>0</v>
      </c>
      <c r="O208" s="249">
        <f>ROUND(E208*N208,2)</f>
        <v>0</v>
      </c>
      <c r="P208" s="249">
        <v>0</v>
      </c>
      <c r="Q208" s="249">
        <f>ROUND(E208*P208,2)</f>
        <v>0</v>
      </c>
      <c r="R208" s="249"/>
      <c r="S208" s="249" t="s">
        <v>167</v>
      </c>
      <c r="T208" s="250" t="s">
        <v>168</v>
      </c>
      <c r="U208" s="224">
        <v>0.94199999999999995</v>
      </c>
      <c r="V208" s="224">
        <f>ROUND(E208*U208,2)</f>
        <v>1.4</v>
      </c>
      <c r="W208" s="224"/>
      <c r="X208" s="224" t="s">
        <v>169</v>
      </c>
      <c r="Y208" s="215"/>
      <c r="Z208" s="215"/>
      <c r="AA208" s="215"/>
      <c r="AB208" s="215"/>
      <c r="AC208" s="215"/>
      <c r="AD208" s="215"/>
      <c r="AE208" s="215"/>
      <c r="AF208" s="215"/>
      <c r="AG208" s="215" t="s">
        <v>466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 x14ac:dyDescent="0.25">
      <c r="A209" s="244">
        <v>113</v>
      </c>
      <c r="B209" s="245" t="s">
        <v>567</v>
      </c>
      <c r="C209" s="257" t="s">
        <v>568</v>
      </c>
      <c r="D209" s="246" t="s">
        <v>235</v>
      </c>
      <c r="E209" s="247">
        <v>4.4714299999999998</v>
      </c>
      <c r="F209" s="248"/>
      <c r="G209" s="249">
        <f>ROUND(E209*F209,2)</f>
        <v>0</v>
      </c>
      <c r="H209" s="248"/>
      <c r="I209" s="249">
        <f>ROUND(E209*H209,2)</f>
        <v>0</v>
      </c>
      <c r="J209" s="248"/>
      <c r="K209" s="249">
        <f>ROUND(E209*J209,2)</f>
        <v>0</v>
      </c>
      <c r="L209" s="249">
        <v>15</v>
      </c>
      <c r="M209" s="249">
        <f>G209*(1+L209/100)</f>
        <v>0</v>
      </c>
      <c r="N209" s="249">
        <v>0</v>
      </c>
      <c r="O209" s="249">
        <f>ROUND(E209*N209,2)</f>
        <v>0</v>
      </c>
      <c r="P209" s="249">
        <v>0</v>
      </c>
      <c r="Q209" s="249">
        <f>ROUND(E209*P209,2)</f>
        <v>0</v>
      </c>
      <c r="R209" s="249"/>
      <c r="S209" s="249" t="s">
        <v>167</v>
      </c>
      <c r="T209" s="250" t="s">
        <v>168</v>
      </c>
      <c r="U209" s="224">
        <v>0.11</v>
      </c>
      <c r="V209" s="224">
        <f>ROUND(E209*U209,2)</f>
        <v>0.49</v>
      </c>
      <c r="W209" s="224"/>
      <c r="X209" s="224" t="s">
        <v>169</v>
      </c>
      <c r="Y209" s="215"/>
      <c r="Z209" s="215"/>
      <c r="AA209" s="215"/>
      <c r="AB209" s="215"/>
      <c r="AC209" s="215"/>
      <c r="AD209" s="215"/>
      <c r="AE209" s="215"/>
      <c r="AF209" s="215"/>
      <c r="AG209" s="215" t="s">
        <v>466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1" x14ac:dyDescent="0.25">
      <c r="A210" s="234">
        <v>114</v>
      </c>
      <c r="B210" s="235" t="s">
        <v>569</v>
      </c>
      <c r="C210" s="253" t="s">
        <v>570</v>
      </c>
      <c r="D210" s="236" t="s">
        <v>235</v>
      </c>
      <c r="E210" s="237">
        <v>1.49048</v>
      </c>
      <c r="F210" s="238"/>
      <c r="G210" s="239">
        <f>ROUND(E210*F210,2)</f>
        <v>0</v>
      </c>
      <c r="H210" s="238"/>
      <c r="I210" s="239">
        <f>ROUND(E210*H210,2)</f>
        <v>0</v>
      </c>
      <c r="J210" s="238"/>
      <c r="K210" s="239">
        <f>ROUND(E210*J210,2)</f>
        <v>0</v>
      </c>
      <c r="L210" s="239">
        <v>15</v>
      </c>
      <c r="M210" s="239">
        <f>G210*(1+L210/100)</f>
        <v>0</v>
      </c>
      <c r="N210" s="239">
        <v>0</v>
      </c>
      <c r="O210" s="239">
        <f>ROUND(E210*N210,2)</f>
        <v>0</v>
      </c>
      <c r="P210" s="239">
        <v>0</v>
      </c>
      <c r="Q210" s="239">
        <f>ROUND(E210*P210,2)</f>
        <v>0</v>
      </c>
      <c r="R210" s="239"/>
      <c r="S210" s="239" t="s">
        <v>167</v>
      </c>
      <c r="T210" s="240" t="s">
        <v>168</v>
      </c>
      <c r="U210" s="224">
        <v>0</v>
      </c>
      <c r="V210" s="224">
        <f>ROUND(E210*U210,2)</f>
        <v>0</v>
      </c>
      <c r="W210" s="224"/>
      <c r="X210" s="224" t="s">
        <v>169</v>
      </c>
      <c r="Y210" s="215"/>
      <c r="Z210" s="215"/>
      <c r="AA210" s="215"/>
      <c r="AB210" s="215"/>
      <c r="AC210" s="215"/>
      <c r="AD210" s="215"/>
      <c r="AE210" s="215"/>
      <c r="AF210" s="215"/>
      <c r="AG210" s="215" t="s">
        <v>466</v>
      </c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x14ac:dyDescent="0.25">
      <c r="A211" s="3"/>
      <c r="B211" s="4"/>
      <c r="C211" s="258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AE211">
        <v>15</v>
      </c>
      <c r="AF211">
        <v>21</v>
      </c>
      <c r="AG211" t="s">
        <v>149</v>
      </c>
    </row>
    <row r="212" spans="1:60" x14ac:dyDescent="0.25">
      <c r="A212" s="218"/>
      <c r="B212" s="219" t="s">
        <v>29</v>
      </c>
      <c r="C212" s="259"/>
      <c r="D212" s="220"/>
      <c r="E212" s="221"/>
      <c r="F212" s="221"/>
      <c r="G212" s="251">
        <f>G8+G12+G36+G38+G41+G50+G52+G63+G73+G80+G90+G103+G105+G114+G144+G148+G150+G153+G192+G197</f>
        <v>0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AE212">
        <f>SUMIF(L7:L210,AE211,G7:G210)</f>
        <v>0</v>
      </c>
      <c r="AF212">
        <f>SUMIF(L7:L210,AF211,G7:G210)</f>
        <v>0</v>
      </c>
      <c r="AG212" t="s">
        <v>571</v>
      </c>
    </row>
    <row r="213" spans="1:60" x14ac:dyDescent="0.25">
      <c r="C213" s="260"/>
      <c r="D213" s="10"/>
      <c r="AG213" t="s">
        <v>572</v>
      </c>
    </row>
    <row r="214" spans="1:60" x14ac:dyDescent="0.25">
      <c r="D214" s="10"/>
    </row>
    <row r="215" spans="1:60" x14ac:dyDescent="0.25">
      <c r="D215" s="10"/>
    </row>
    <row r="216" spans="1:60" x14ac:dyDescent="0.25">
      <c r="D216" s="10"/>
    </row>
    <row r="217" spans="1:60" x14ac:dyDescent="0.25">
      <c r="D217" s="10"/>
    </row>
    <row r="218" spans="1:60" x14ac:dyDescent="0.25">
      <c r="D218" s="10"/>
    </row>
    <row r="219" spans="1:60" x14ac:dyDescent="0.25">
      <c r="D219" s="10"/>
    </row>
    <row r="220" spans="1:60" x14ac:dyDescent="0.25">
      <c r="D220" s="10"/>
    </row>
    <row r="221" spans="1:60" x14ac:dyDescent="0.25">
      <c r="D221" s="10"/>
    </row>
    <row r="222" spans="1:60" x14ac:dyDescent="0.25">
      <c r="D222" s="10"/>
    </row>
    <row r="223" spans="1:60" x14ac:dyDescent="0.25">
      <c r="D223" s="10"/>
    </row>
    <row r="224" spans="1:60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VYLMPEcW+LZwDOVaV4vlBd88TkqZ0KB+US7OpLkmCuy/sIH88BKGevgiM+aYLeFuJhFBnd5qDj+qlHZCNVLVg==" saltValue="yUjYaVyKkbZGKQuPbof4Xg==" spinCount="100000" sheet="1"/>
  <mergeCells count="24">
    <mergeCell ref="C152:G152"/>
    <mergeCell ref="C200:G200"/>
    <mergeCell ref="C201:G201"/>
    <mergeCell ref="C202:G202"/>
    <mergeCell ref="C203:G203"/>
    <mergeCell ref="C206:G206"/>
    <mergeCell ref="C61:G61"/>
    <mergeCell ref="C65:G65"/>
    <mergeCell ref="C67:G67"/>
    <mergeCell ref="C109:G109"/>
    <mergeCell ref="C134:G134"/>
    <mergeCell ref="C135:G135"/>
    <mergeCell ref="C43:G43"/>
    <mergeCell ref="C46:G46"/>
    <mergeCell ref="C54:G54"/>
    <mergeCell ref="C55:G55"/>
    <mergeCell ref="C57:G57"/>
    <mergeCell ref="C59:G59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A50F9-50F6-41E4-B209-4E290CDCB2E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00" t="s">
        <v>136</v>
      </c>
      <c r="B1" s="200"/>
      <c r="C1" s="200"/>
      <c r="D1" s="200"/>
      <c r="E1" s="200"/>
      <c r="F1" s="200"/>
      <c r="G1" s="200"/>
      <c r="AG1" t="s">
        <v>137</v>
      </c>
    </row>
    <row r="2" spans="1:60" ht="25.05" customHeight="1" x14ac:dyDescent="0.25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138</v>
      </c>
    </row>
    <row r="3" spans="1:60" ht="25.05" customHeight="1" x14ac:dyDescent="0.25">
      <c r="A3" s="201" t="s">
        <v>8</v>
      </c>
      <c r="B3" s="49" t="s">
        <v>63</v>
      </c>
      <c r="C3" s="204" t="s">
        <v>64</v>
      </c>
      <c r="D3" s="202"/>
      <c r="E3" s="202"/>
      <c r="F3" s="202"/>
      <c r="G3" s="203"/>
      <c r="AC3" s="180" t="s">
        <v>138</v>
      </c>
      <c r="AG3" t="s">
        <v>139</v>
      </c>
    </row>
    <row r="4" spans="1:60" ht="25.05" customHeight="1" x14ac:dyDescent="0.25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140</v>
      </c>
    </row>
    <row r="5" spans="1:60" x14ac:dyDescent="0.25">
      <c r="D5" s="10"/>
    </row>
    <row r="6" spans="1:60" ht="39.6" x14ac:dyDescent="0.25">
      <c r="A6" s="211" t="s">
        <v>141</v>
      </c>
      <c r="B6" s="213" t="s">
        <v>142</v>
      </c>
      <c r="C6" s="213" t="s">
        <v>143</v>
      </c>
      <c r="D6" s="212" t="s">
        <v>144</v>
      </c>
      <c r="E6" s="211" t="s">
        <v>145</v>
      </c>
      <c r="F6" s="210" t="s">
        <v>146</v>
      </c>
      <c r="G6" s="211" t="s">
        <v>29</v>
      </c>
      <c r="H6" s="214" t="s">
        <v>30</v>
      </c>
      <c r="I6" s="214" t="s">
        <v>147</v>
      </c>
      <c r="J6" s="214" t="s">
        <v>31</v>
      </c>
      <c r="K6" s="214" t="s">
        <v>148</v>
      </c>
      <c r="L6" s="214" t="s">
        <v>149</v>
      </c>
      <c r="M6" s="214" t="s">
        <v>150</v>
      </c>
      <c r="N6" s="214" t="s">
        <v>151</v>
      </c>
      <c r="O6" s="214" t="s">
        <v>152</v>
      </c>
      <c r="P6" s="214" t="s">
        <v>153</v>
      </c>
      <c r="Q6" s="214" t="s">
        <v>154</v>
      </c>
      <c r="R6" s="214" t="s">
        <v>155</v>
      </c>
      <c r="S6" s="214" t="s">
        <v>156</v>
      </c>
      <c r="T6" s="214" t="s">
        <v>157</v>
      </c>
      <c r="U6" s="214" t="s">
        <v>158</v>
      </c>
      <c r="V6" s="214" t="s">
        <v>159</v>
      </c>
      <c r="W6" s="214" t="s">
        <v>160</v>
      </c>
      <c r="X6" s="214" t="s">
        <v>161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5">
      <c r="A8" s="228" t="s">
        <v>162</v>
      </c>
      <c r="B8" s="229" t="s">
        <v>75</v>
      </c>
      <c r="C8" s="252" t="s">
        <v>76</v>
      </c>
      <c r="D8" s="230"/>
      <c r="E8" s="231"/>
      <c r="F8" s="232"/>
      <c r="G8" s="232">
        <f>SUMIF(AG9:AG11,"&lt;&gt;NOR",G9:G11)</f>
        <v>0</v>
      </c>
      <c r="H8" s="232"/>
      <c r="I8" s="232">
        <f>SUM(I9:I11)</f>
        <v>0</v>
      </c>
      <c r="J8" s="232"/>
      <c r="K8" s="232">
        <f>SUM(K9:K11)</f>
        <v>0</v>
      </c>
      <c r="L8" s="232"/>
      <c r="M8" s="232">
        <f>SUM(M9:M11)</f>
        <v>0</v>
      </c>
      <c r="N8" s="232"/>
      <c r="O8" s="232">
        <f>SUM(O9:O11)</f>
        <v>0.05</v>
      </c>
      <c r="P8" s="232"/>
      <c r="Q8" s="232">
        <f>SUM(Q9:Q11)</f>
        <v>0</v>
      </c>
      <c r="R8" s="232"/>
      <c r="S8" s="232"/>
      <c r="T8" s="233"/>
      <c r="U8" s="227"/>
      <c r="V8" s="227">
        <f>SUM(V9:V11)</f>
        <v>6.38</v>
      </c>
      <c r="W8" s="227"/>
      <c r="X8" s="227"/>
      <c r="AG8" t="s">
        <v>163</v>
      </c>
    </row>
    <row r="9" spans="1:60" outlineLevel="1" x14ac:dyDescent="0.25">
      <c r="A9" s="234">
        <v>1</v>
      </c>
      <c r="B9" s="235" t="s">
        <v>178</v>
      </c>
      <c r="C9" s="253" t="s">
        <v>179</v>
      </c>
      <c r="D9" s="236" t="s">
        <v>166</v>
      </c>
      <c r="E9" s="237">
        <v>4.17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15</v>
      </c>
      <c r="M9" s="239">
        <f>G9*(1+L9/100)</f>
        <v>0</v>
      </c>
      <c r="N9" s="239">
        <v>1.1900000000000001E-2</v>
      </c>
      <c r="O9" s="239">
        <f>ROUND(E9*N9,2)</f>
        <v>0.05</v>
      </c>
      <c r="P9" s="239">
        <v>0</v>
      </c>
      <c r="Q9" s="239">
        <f>ROUND(E9*P9,2)</f>
        <v>0</v>
      </c>
      <c r="R9" s="239"/>
      <c r="S9" s="239" t="s">
        <v>167</v>
      </c>
      <c r="T9" s="240" t="s">
        <v>168</v>
      </c>
      <c r="U9" s="224">
        <v>0.95</v>
      </c>
      <c r="V9" s="224">
        <f>ROUND(E9*U9,2)</f>
        <v>3.96</v>
      </c>
      <c r="W9" s="224"/>
      <c r="X9" s="224" t="s">
        <v>169</v>
      </c>
      <c r="Y9" s="215"/>
      <c r="Z9" s="215"/>
      <c r="AA9" s="215"/>
      <c r="AB9" s="215"/>
      <c r="AC9" s="215"/>
      <c r="AD9" s="215"/>
      <c r="AE9" s="215"/>
      <c r="AF9" s="215"/>
      <c r="AG9" s="215" t="s">
        <v>170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22"/>
      <c r="B10" s="223"/>
      <c r="C10" s="254" t="s">
        <v>180</v>
      </c>
      <c r="D10" s="241"/>
      <c r="E10" s="241"/>
      <c r="F10" s="241"/>
      <c r="G10" s="241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172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44">
        <v>2</v>
      </c>
      <c r="B11" s="245" t="s">
        <v>181</v>
      </c>
      <c r="C11" s="257" t="s">
        <v>182</v>
      </c>
      <c r="D11" s="246" t="s">
        <v>166</v>
      </c>
      <c r="E11" s="247">
        <v>4.17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15</v>
      </c>
      <c r="M11" s="249">
        <f>G11*(1+L11/100)</f>
        <v>0</v>
      </c>
      <c r="N11" s="249">
        <v>0</v>
      </c>
      <c r="O11" s="249">
        <f>ROUND(E11*N11,2)</f>
        <v>0</v>
      </c>
      <c r="P11" s="249">
        <v>0</v>
      </c>
      <c r="Q11" s="249">
        <f>ROUND(E11*P11,2)</f>
        <v>0</v>
      </c>
      <c r="R11" s="249"/>
      <c r="S11" s="249" t="s">
        <v>167</v>
      </c>
      <c r="T11" s="250" t="s">
        <v>168</v>
      </c>
      <c r="U11" s="224">
        <v>0.57999999999999996</v>
      </c>
      <c r="V11" s="224">
        <f>ROUND(E11*U11,2)</f>
        <v>2.42</v>
      </c>
      <c r="W11" s="224"/>
      <c r="X11" s="224" t="s">
        <v>169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170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x14ac:dyDescent="0.25">
      <c r="A12" s="228" t="s">
        <v>162</v>
      </c>
      <c r="B12" s="229" t="s">
        <v>77</v>
      </c>
      <c r="C12" s="252" t="s">
        <v>78</v>
      </c>
      <c r="D12" s="230"/>
      <c r="E12" s="231"/>
      <c r="F12" s="232"/>
      <c r="G12" s="232">
        <f>SUMIF(AG13:AG31,"&lt;&gt;NOR",G13:G31)</f>
        <v>0</v>
      </c>
      <c r="H12" s="232"/>
      <c r="I12" s="232">
        <f>SUM(I13:I31)</f>
        <v>0</v>
      </c>
      <c r="J12" s="232"/>
      <c r="K12" s="232">
        <f>SUM(K13:K31)</f>
        <v>0</v>
      </c>
      <c r="L12" s="232"/>
      <c r="M12" s="232">
        <f>SUM(M13:M31)</f>
        <v>0</v>
      </c>
      <c r="N12" s="232"/>
      <c r="O12" s="232">
        <f>SUM(O13:O31)</f>
        <v>1.1499999999999999</v>
      </c>
      <c r="P12" s="232"/>
      <c r="Q12" s="232">
        <f>SUM(Q13:Q31)</f>
        <v>0</v>
      </c>
      <c r="R12" s="232"/>
      <c r="S12" s="232"/>
      <c r="T12" s="233"/>
      <c r="U12" s="227"/>
      <c r="V12" s="227">
        <f>SUM(V13:V31)</f>
        <v>39.929999999999993</v>
      </c>
      <c r="W12" s="227"/>
      <c r="X12" s="227"/>
      <c r="AG12" t="s">
        <v>163</v>
      </c>
    </row>
    <row r="13" spans="1:60" outlineLevel="1" x14ac:dyDescent="0.25">
      <c r="A13" s="244">
        <v>3</v>
      </c>
      <c r="B13" s="245" t="s">
        <v>766</v>
      </c>
      <c r="C13" s="257" t="s">
        <v>767</v>
      </c>
      <c r="D13" s="246" t="s">
        <v>166</v>
      </c>
      <c r="E13" s="247">
        <v>4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15</v>
      </c>
      <c r="M13" s="249">
        <f>G13*(1+L13/100)</f>
        <v>0</v>
      </c>
      <c r="N13" s="249">
        <v>2.5000000000000001E-3</v>
      </c>
      <c r="O13" s="249">
        <f>ROUND(E13*N13,2)</f>
        <v>0.01</v>
      </c>
      <c r="P13" s="249">
        <v>0</v>
      </c>
      <c r="Q13" s="249">
        <f>ROUND(E13*P13,2)</f>
        <v>0</v>
      </c>
      <c r="R13" s="249"/>
      <c r="S13" s="249" t="s">
        <v>167</v>
      </c>
      <c r="T13" s="250" t="s">
        <v>168</v>
      </c>
      <c r="U13" s="224">
        <v>0.24</v>
      </c>
      <c r="V13" s="224">
        <f>ROUND(E13*U13,2)</f>
        <v>0.96</v>
      </c>
      <c r="W13" s="224"/>
      <c r="X13" s="224" t="s">
        <v>169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170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34">
        <v>4</v>
      </c>
      <c r="B14" s="235" t="s">
        <v>183</v>
      </c>
      <c r="C14" s="253" t="s">
        <v>184</v>
      </c>
      <c r="D14" s="236" t="s">
        <v>166</v>
      </c>
      <c r="E14" s="237">
        <v>37.17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15</v>
      </c>
      <c r="M14" s="239">
        <f>G14*(1+L14/100)</f>
        <v>0</v>
      </c>
      <c r="N14" s="239">
        <v>6.0899999999999999E-3</v>
      </c>
      <c r="O14" s="239">
        <f>ROUND(E14*N14,2)</f>
        <v>0.23</v>
      </c>
      <c r="P14" s="239">
        <v>0</v>
      </c>
      <c r="Q14" s="239">
        <f>ROUND(E14*P14,2)</f>
        <v>0</v>
      </c>
      <c r="R14" s="239"/>
      <c r="S14" s="239" t="s">
        <v>167</v>
      </c>
      <c r="T14" s="240" t="s">
        <v>168</v>
      </c>
      <c r="U14" s="224">
        <v>0.19</v>
      </c>
      <c r="V14" s="224">
        <f>ROUND(E14*U14,2)</f>
        <v>7.06</v>
      </c>
      <c r="W14" s="224"/>
      <c r="X14" s="224" t="s">
        <v>169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170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22"/>
      <c r="B15" s="223"/>
      <c r="C15" s="254" t="s">
        <v>185</v>
      </c>
      <c r="D15" s="241"/>
      <c r="E15" s="241"/>
      <c r="F15" s="241"/>
      <c r="G15" s="241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172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5">
      <c r="A16" s="222"/>
      <c r="B16" s="223"/>
      <c r="C16" s="256" t="s">
        <v>828</v>
      </c>
      <c r="D16" s="225"/>
      <c r="E16" s="226">
        <v>4.17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177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22"/>
      <c r="B17" s="223"/>
      <c r="C17" s="256" t="s">
        <v>829</v>
      </c>
      <c r="D17" s="225"/>
      <c r="E17" s="226">
        <v>4.38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177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22"/>
      <c r="B18" s="223"/>
      <c r="C18" s="256" t="s">
        <v>830</v>
      </c>
      <c r="D18" s="225"/>
      <c r="E18" s="226">
        <v>17.46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177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5">
      <c r="A19" s="222"/>
      <c r="B19" s="223"/>
      <c r="C19" s="256" t="s">
        <v>831</v>
      </c>
      <c r="D19" s="225"/>
      <c r="E19" s="226">
        <v>6.48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177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5">
      <c r="A20" s="222"/>
      <c r="B20" s="223"/>
      <c r="C20" s="256" t="s">
        <v>832</v>
      </c>
      <c r="D20" s="225"/>
      <c r="E20" s="226">
        <v>4.68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177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5">
      <c r="A21" s="234">
        <v>5</v>
      </c>
      <c r="B21" s="235" t="s">
        <v>191</v>
      </c>
      <c r="C21" s="253" t="s">
        <v>192</v>
      </c>
      <c r="D21" s="236" t="s">
        <v>193</v>
      </c>
      <c r="E21" s="237">
        <v>80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15</v>
      </c>
      <c r="M21" s="239">
        <f>G21*(1+L21/100)</f>
        <v>0</v>
      </c>
      <c r="N21" s="239">
        <v>1.56E-3</v>
      </c>
      <c r="O21" s="239">
        <f>ROUND(E21*N21,2)</f>
        <v>0.12</v>
      </c>
      <c r="P21" s="239">
        <v>0</v>
      </c>
      <c r="Q21" s="239">
        <f>ROUND(E21*P21,2)</f>
        <v>0</v>
      </c>
      <c r="R21" s="239"/>
      <c r="S21" s="239" t="s">
        <v>167</v>
      </c>
      <c r="T21" s="240" t="s">
        <v>168</v>
      </c>
      <c r="U21" s="224">
        <v>0.12</v>
      </c>
      <c r="V21" s="224">
        <f>ROUND(E21*U21,2)</f>
        <v>9.6</v>
      </c>
      <c r="W21" s="224"/>
      <c r="X21" s="224" t="s">
        <v>169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170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5">
      <c r="A22" s="222"/>
      <c r="B22" s="223"/>
      <c r="C22" s="256" t="s">
        <v>194</v>
      </c>
      <c r="D22" s="225"/>
      <c r="E22" s="226">
        <v>80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177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5">
      <c r="A23" s="234">
        <v>6</v>
      </c>
      <c r="B23" s="235" t="s">
        <v>195</v>
      </c>
      <c r="C23" s="253" t="s">
        <v>196</v>
      </c>
      <c r="D23" s="236" t="s">
        <v>193</v>
      </c>
      <c r="E23" s="237">
        <v>10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15</v>
      </c>
      <c r="M23" s="239">
        <f>G23*(1+L23/100)</f>
        <v>0</v>
      </c>
      <c r="N23" s="239">
        <v>1.7330000000000002E-2</v>
      </c>
      <c r="O23" s="239">
        <f>ROUND(E23*N23,2)</f>
        <v>0.17</v>
      </c>
      <c r="P23" s="239">
        <v>0</v>
      </c>
      <c r="Q23" s="239">
        <f>ROUND(E23*P23,2)</f>
        <v>0</v>
      </c>
      <c r="R23" s="239"/>
      <c r="S23" s="239" t="s">
        <v>167</v>
      </c>
      <c r="T23" s="240" t="s">
        <v>168</v>
      </c>
      <c r="U23" s="224">
        <v>0.25</v>
      </c>
      <c r="V23" s="224">
        <f>ROUND(E23*U23,2)</f>
        <v>2.5</v>
      </c>
      <c r="W23" s="224"/>
      <c r="X23" s="224" t="s">
        <v>169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170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5">
      <c r="A24" s="222"/>
      <c r="B24" s="223"/>
      <c r="C24" s="256" t="s">
        <v>197</v>
      </c>
      <c r="D24" s="225"/>
      <c r="E24" s="226">
        <v>10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177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5">
      <c r="A25" s="234">
        <v>7</v>
      </c>
      <c r="B25" s="235" t="s">
        <v>198</v>
      </c>
      <c r="C25" s="253" t="s">
        <v>199</v>
      </c>
      <c r="D25" s="236" t="s">
        <v>166</v>
      </c>
      <c r="E25" s="237">
        <v>114.384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15</v>
      </c>
      <c r="M25" s="239">
        <f>G25*(1+L25/100)</f>
        <v>0</v>
      </c>
      <c r="N25" s="239">
        <v>5.4299999999999999E-3</v>
      </c>
      <c r="O25" s="239">
        <f>ROUND(E25*N25,2)</f>
        <v>0.62</v>
      </c>
      <c r="P25" s="239">
        <v>0</v>
      </c>
      <c r="Q25" s="239">
        <f>ROUND(E25*P25,2)</f>
        <v>0</v>
      </c>
      <c r="R25" s="239"/>
      <c r="S25" s="239" t="s">
        <v>167</v>
      </c>
      <c r="T25" s="240" t="s">
        <v>168</v>
      </c>
      <c r="U25" s="224">
        <v>0.17</v>
      </c>
      <c r="V25" s="224">
        <f>ROUND(E25*U25,2)</f>
        <v>19.45</v>
      </c>
      <c r="W25" s="224"/>
      <c r="X25" s="224" t="s">
        <v>169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170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5">
      <c r="A26" s="222"/>
      <c r="B26" s="223"/>
      <c r="C26" s="256" t="s">
        <v>833</v>
      </c>
      <c r="D26" s="225"/>
      <c r="E26" s="226">
        <v>19.07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5"/>
      <c r="Z26" s="215"/>
      <c r="AA26" s="215"/>
      <c r="AB26" s="215"/>
      <c r="AC26" s="215"/>
      <c r="AD26" s="215"/>
      <c r="AE26" s="215"/>
      <c r="AF26" s="215"/>
      <c r="AG26" s="215" t="s">
        <v>177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5">
      <c r="A27" s="222"/>
      <c r="B27" s="223"/>
      <c r="C27" s="256" t="s">
        <v>834</v>
      </c>
      <c r="D27" s="225"/>
      <c r="E27" s="226">
        <v>17.54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177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5">
      <c r="A28" s="222"/>
      <c r="B28" s="223"/>
      <c r="C28" s="256" t="s">
        <v>835</v>
      </c>
      <c r="D28" s="225"/>
      <c r="E28" s="226">
        <v>43.89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177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5">
      <c r="A29" s="222"/>
      <c r="B29" s="223"/>
      <c r="C29" s="256" t="s">
        <v>836</v>
      </c>
      <c r="D29" s="225"/>
      <c r="E29" s="226">
        <v>26.84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5"/>
      <c r="Z29" s="215"/>
      <c r="AA29" s="215"/>
      <c r="AB29" s="215"/>
      <c r="AC29" s="215"/>
      <c r="AD29" s="215"/>
      <c r="AE29" s="215"/>
      <c r="AF29" s="215"/>
      <c r="AG29" s="215" t="s">
        <v>177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5">
      <c r="A30" s="222"/>
      <c r="B30" s="223"/>
      <c r="C30" s="256" t="s">
        <v>837</v>
      </c>
      <c r="D30" s="225"/>
      <c r="E30" s="226">
        <v>7.04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177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5">
      <c r="A31" s="244">
        <v>8</v>
      </c>
      <c r="B31" s="245" t="s">
        <v>838</v>
      </c>
      <c r="C31" s="257" t="s">
        <v>607</v>
      </c>
      <c r="D31" s="246" t="s">
        <v>166</v>
      </c>
      <c r="E31" s="247">
        <v>4</v>
      </c>
      <c r="F31" s="248"/>
      <c r="G31" s="249">
        <f>ROUND(E31*F31,2)</f>
        <v>0</v>
      </c>
      <c r="H31" s="248"/>
      <c r="I31" s="249">
        <f>ROUND(E31*H31,2)</f>
        <v>0</v>
      </c>
      <c r="J31" s="248"/>
      <c r="K31" s="249">
        <f>ROUND(E31*J31,2)</f>
        <v>0</v>
      </c>
      <c r="L31" s="249">
        <v>15</v>
      </c>
      <c r="M31" s="249">
        <f>G31*(1+L31/100)</f>
        <v>0</v>
      </c>
      <c r="N31" s="249">
        <v>2.5999999999999998E-4</v>
      </c>
      <c r="O31" s="249">
        <f>ROUND(E31*N31,2)</f>
        <v>0</v>
      </c>
      <c r="P31" s="249">
        <v>0</v>
      </c>
      <c r="Q31" s="249">
        <f>ROUND(E31*P31,2)</f>
        <v>0</v>
      </c>
      <c r="R31" s="249"/>
      <c r="S31" s="249" t="s">
        <v>167</v>
      </c>
      <c r="T31" s="250" t="s">
        <v>168</v>
      </c>
      <c r="U31" s="224">
        <v>0.09</v>
      </c>
      <c r="V31" s="224">
        <f>ROUND(E31*U31,2)</f>
        <v>0.36</v>
      </c>
      <c r="W31" s="224"/>
      <c r="X31" s="224" t="s">
        <v>169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170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x14ac:dyDescent="0.25">
      <c r="A32" s="228" t="s">
        <v>162</v>
      </c>
      <c r="B32" s="229" t="s">
        <v>85</v>
      </c>
      <c r="C32" s="252" t="s">
        <v>86</v>
      </c>
      <c r="D32" s="230"/>
      <c r="E32" s="231"/>
      <c r="F32" s="232"/>
      <c r="G32" s="232">
        <f>SUMIF(AG33:AG33,"&lt;&gt;NOR",G33:G33)</f>
        <v>0</v>
      </c>
      <c r="H32" s="232"/>
      <c r="I32" s="232">
        <f>SUM(I33:I33)</f>
        <v>0</v>
      </c>
      <c r="J32" s="232"/>
      <c r="K32" s="232">
        <f>SUM(K33:K33)</f>
        <v>0</v>
      </c>
      <c r="L32" s="232"/>
      <c r="M32" s="232">
        <f>SUM(M33:M33)</f>
        <v>0</v>
      </c>
      <c r="N32" s="232"/>
      <c r="O32" s="232">
        <f>SUM(O33:O33)</f>
        <v>0.04</v>
      </c>
      <c r="P32" s="232"/>
      <c r="Q32" s="232">
        <f>SUM(Q33:Q33)</f>
        <v>0</v>
      </c>
      <c r="R32" s="232"/>
      <c r="S32" s="232"/>
      <c r="T32" s="233"/>
      <c r="U32" s="227"/>
      <c r="V32" s="227">
        <f>SUM(V33:V33)</f>
        <v>6.69</v>
      </c>
      <c r="W32" s="227"/>
      <c r="X32" s="227"/>
      <c r="AG32" t="s">
        <v>163</v>
      </c>
    </row>
    <row r="33" spans="1:60" outlineLevel="1" x14ac:dyDescent="0.25">
      <c r="A33" s="244">
        <v>9</v>
      </c>
      <c r="B33" s="245" t="s">
        <v>211</v>
      </c>
      <c r="C33" s="257" t="s">
        <v>212</v>
      </c>
      <c r="D33" s="246" t="s">
        <v>166</v>
      </c>
      <c r="E33" s="247">
        <v>37.17</v>
      </c>
      <c r="F33" s="248"/>
      <c r="G33" s="249">
        <f>ROUND(E33*F33,2)</f>
        <v>0</v>
      </c>
      <c r="H33" s="248"/>
      <c r="I33" s="249">
        <f>ROUND(E33*H33,2)</f>
        <v>0</v>
      </c>
      <c r="J33" s="248"/>
      <c r="K33" s="249">
        <f>ROUND(E33*J33,2)</f>
        <v>0</v>
      </c>
      <c r="L33" s="249">
        <v>15</v>
      </c>
      <c r="M33" s="249">
        <f>G33*(1+L33/100)</f>
        <v>0</v>
      </c>
      <c r="N33" s="249">
        <v>1.2099999999999999E-3</v>
      </c>
      <c r="O33" s="249">
        <f>ROUND(E33*N33,2)</f>
        <v>0.04</v>
      </c>
      <c r="P33" s="249">
        <v>0</v>
      </c>
      <c r="Q33" s="249">
        <f>ROUND(E33*P33,2)</f>
        <v>0</v>
      </c>
      <c r="R33" s="249"/>
      <c r="S33" s="249" t="s">
        <v>167</v>
      </c>
      <c r="T33" s="250" t="s">
        <v>168</v>
      </c>
      <c r="U33" s="224">
        <v>0.18</v>
      </c>
      <c r="V33" s="224">
        <f>ROUND(E33*U33,2)</f>
        <v>6.69</v>
      </c>
      <c r="W33" s="224"/>
      <c r="X33" s="224" t="s">
        <v>169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170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x14ac:dyDescent="0.25">
      <c r="A34" s="228" t="s">
        <v>162</v>
      </c>
      <c r="B34" s="229" t="s">
        <v>87</v>
      </c>
      <c r="C34" s="252" t="s">
        <v>88</v>
      </c>
      <c r="D34" s="230"/>
      <c r="E34" s="231"/>
      <c r="F34" s="232"/>
      <c r="G34" s="232">
        <f>SUMIF(AG35:AG36,"&lt;&gt;NOR",G35:G36)</f>
        <v>0</v>
      </c>
      <c r="H34" s="232"/>
      <c r="I34" s="232">
        <f>SUM(I35:I36)</f>
        <v>0</v>
      </c>
      <c r="J34" s="232"/>
      <c r="K34" s="232">
        <f>SUM(K35:K36)</f>
        <v>0</v>
      </c>
      <c r="L34" s="232"/>
      <c r="M34" s="232">
        <f>SUM(M35:M36)</f>
        <v>0</v>
      </c>
      <c r="N34" s="232"/>
      <c r="O34" s="232">
        <f>SUM(O35:O36)</f>
        <v>0</v>
      </c>
      <c r="P34" s="232"/>
      <c r="Q34" s="232">
        <f>SUM(Q35:Q36)</f>
        <v>0</v>
      </c>
      <c r="R34" s="232"/>
      <c r="S34" s="232"/>
      <c r="T34" s="233"/>
      <c r="U34" s="227"/>
      <c r="V34" s="227">
        <f>SUM(V35:V36)</f>
        <v>12.129999999999999</v>
      </c>
      <c r="W34" s="227"/>
      <c r="X34" s="227"/>
      <c r="AG34" t="s">
        <v>163</v>
      </c>
    </row>
    <row r="35" spans="1:60" outlineLevel="1" x14ac:dyDescent="0.25">
      <c r="A35" s="244">
        <v>10</v>
      </c>
      <c r="B35" s="245" t="s">
        <v>213</v>
      </c>
      <c r="C35" s="257" t="s">
        <v>214</v>
      </c>
      <c r="D35" s="246" t="s">
        <v>166</v>
      </c>
      <c r="E35" s="247">
        <v>37.17</v>
      </c>
      <c r="F35" s="248"/>
      <c r="G35" s="249">
        <f>ROUND(E35*F35,2)</f>
        <v>0</v>
      </c>
      <c r="H35" s="248"/>
      <c r="I35" s="249">
        <f>ROUND(E35*H35,2)</f>
        <v>0</v>
      </c>
      <c r="J35" s="248"/>
      <c r="K35" s="249">
        <f>ROUND(E35*J35,2)</f>
        <v>0</v>
      </c>
      <c r="L35" s="249">
        <v>15</v>
      </c>
      <c r="M35" s="249">
        <f>G35*(1+L35/100)</f>
        <v>0</v>
      </c>
      <c r="N35" s="249">
        <v>4.0000000000000003E-5</v>
      </c>
      <c r="O35" s="249">
        <f>ROUND(E35*N35,2)</f>
        <v>0</v>
      </c>
      <c r="P35" s="249">
        <v>0</v>
      </c>
      <c r="Q35" s="249">
        <f>ROUND(E35*P35,2)</f>
        <v>0</v>
      </c>
      <c r="R35" s="249"/>
      <c r="S35" s="249" t="s">
        <v>167</v>
      </c>
      <c r="T35" s="250" t="s">
        <v>168</v>
      </c>
      <c r="U35" s="224">
        <v>0.308</v>
      </c>
      <c r="V35" s="224">
        <f>ROUND(E35*U35,2)</f>
        <v>11.45</v>
      </c>
      <c r="W35" s="224"/>
      <c r="X35" s="224" t="s">
        <v>169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215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5">
      <c r="A36" s="244">
        <v>11</v>
      </c>
      <c r="B36" s="245" t="s">
        <v>216</v>
      </c>
      <c r="C36" s="257" t="s">
        <v>217</v>
      </c>
      <c r="D36" s="246" t="s">
        <v>166</v>
      </c>
      <c r="E36" s="247">
        <v>5.25</v>
      </c>
      <c r="F36" s="248"/>
      <c r="G36" s="249">
        <f>ROUND(E36*F36,2)</f>
        <v>0</v>
      </c>
      <c r="H36" s="248"/>
      <c r="I36" s="249">
        <f>ROUND(E36*H36,2)</f>
        <v>0</v>
      </c>
      <c r="J36" s="248"/>
      <c r="K36" s="249">
        <f>ROUND(E36*J36,2)</f>
        <v>0</v>
      </c>
      <c r="L36" s="249">
        <v>15</v>
      </c>
      <c r="M36" s="249">
        <f>G36*(1+L36/100)</f>
        <v>0</v>
      </c>
      <c r="N36" s="249">
        <v>1.0000000000000001E-5</v>
      </c>
      <c r="O36" s="249">
        <f>ROUND(E36*N36,2)</f>
        <v>0</v>
      </c>
      <c r="P36" s="249">
        <v>0</v>
      </c>
      <c r="Q36" s="249">
        <f>ROUND(E36*P36,2)</f>
        <v>0</v>
      </c>
      <c r="R36" s="249"/>
      <c r="S36" s="249" t="s">
        <v>167</v>
      </c>
      <c r="T36" s="250" t="s">
        <v>168</v>
      </c>
      <c r="U36" s="224">
        <v>0.13</v>
      </c>
      <c r="V36" s="224">
        <f>ROUND(E36*U36,2)</f>
        <v>0.68</v>
      </c>
      <c r="W36" s="224"/>
      <c r="X36" s="224" t="s">
        <v>169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170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x14ac:dyDescent="0.25">
      <c r="A37" s="228" t="s">
        <v>162</v>
      </c>
      <c r="B37" s="229" t="s">
        <v>89</v>
      </c>
      <c r="C37" s="252" t="s">
        <v>90</v>
      </c>
      <c r="D37" s="230"/>
      <c r="E37" s="231"/>
      <c r="F37" s="232"/>
      <c r="G37" s="232">
        <f>SUMIF(AG38:AG46,"&lt;&gt;NOR",G38:G46)</f>
        <v>0</v>
      </c>
      <c r="H37" s="232"/>
      <c r="I37" s="232">
        <f>SUM(I38:I46)</f>
        <v>0</v>
      </c>
      <c r="J37" s="232"/>
      <c r="K37" s="232">
        <f>SUM(K38:K46)</f>
        <v>0</v>
      </c>
      <c r="L37" s="232"/>
      <c r="M37" s="232">
        <f>SUM(M38:M46)</f>
        <v>0</v>
      </c>
      <c r="N37" s="232"/>
      <c r="O37" s="232">
        <f>SUM(O38:O46)</f>
        <v>0.04</v>
      </c>
      <c r="P37" s="232"/>
      <c r="Q37" s="232">
        <f>SUM(Q38:Q46)</f>
        <v>0.95</v>
      </c>
      <c r="R37" s="232"/>
      <c r="S37" s="232"/>
      <c r="T37" s="233"/>
      <c r="U37" s="227"/>
      <c r="V37" s="227">
        <f>SUM(V38:V46)</f>
        <v>22.5</v>
      </c>
      <c r="W37" s="227"/>
      <c r="X37" s="227"/>
      <c r="AG37" t="s">
        <v>163</v>
      </c>
    </row>
    <row r="38" spans="1:60" outlineLevel="1" x14ac:dyDescent="0.25">
      <c r="A38" s="244">
        <v>12</v>
      </c>
      <c r="B38" s="245" t="s">
        <v>218</v>
      </c>
      <c r="C38" s="257" t="s">
        <v>219</v>
      </c>
      <c r="D38" s="246" t="s">
        <v>220</v>
      </c>
      <c r="E38" s="247">
        <v>3</v>
      </c>
      <c r="F38" s="248"/>
      <c r="G38" s="249">
        <f>ROUND(E38*F38,2)</f>
        <v>0</v>
      </c>
      <c r="H38" s="248"/>
      <c r="I38" s="249">
        <f>ROUND(E38*H38,2)</f>
        <v>0</v>
      </c>
      <c r="J38" s="248"/>
      <c r="K38" s="249">
        <f>ROUND(E38*J38,2)</f>
        <v>0</v>
      </c>
      <c r="L38" s="249">
        <v>15</v>
      </c>
      <c r="M38" s="249">
        <f>G38*(1+L38/100)</f>
        <v>0</v>
      </c>
      <c r="N38" s="249">
        <v>0</v>
      </c>
      <c r="O38" s="249">
        <f>ROUND(E38*N38,2)</f>
        <v>0</v>
      </c>
      <c r="P38" s="249">
        <v>0</v>
      </c>
      <c r="Q38" s="249">
        <f>ROUND(E38*P38,2)</f>
        <v>0</v>
      </c>
      <c r="R38" s="249"/>
      <c r="S38" s="249" t="s">
        <v>167</v>
      </c>
      <c r="T38" s="250" t="s">
        <v>168</v>
      </c>
      <c r="U38" s="224">
        <v>0.05</v>
      </c>
      <c r="V38" s="224">
        <f>ROUND(E38*U38,2)</f>
        <v>0.15</v>
      </c>
      <c r="W38" s="224"/>
      <c r="X38" s="224" t="s">
        <v>169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170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5">
      <c r="A39" s="234">
        <v>13</v>
      </c>
      <c r="B39" s="235" t="s">
        <v>221</v>
      </c>
      <c r="C39" s="253" t="s">
        <v>222</v>
      </c>
      <c r="D39" s="236" t="s">
        <v>193</v>
      </c>
      <c r="E39" s="237">
        <v>80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15</v>
      </c>
      <c r="M39" s="239">
        <f>G39*(1+L39/100)</f>
        <v>0</v>
      </c>
      <c r="N39" s="239">
        <v>4.8999999999999998E-4</v>
      </c>
      <c r="O39" s="239">
        <f>ROUND(E39*N39,2)</f>
        <v>0.04</v>
      </c>
      <c r="P39" s="239">
        <v>2E-3</v>
      </c>
      <c r="Q39" s="239">
        <f>ROUND(E39*P39,2)</f>
        <v>0.16</v>
      </c>
      <c r="R39" s="239"/>
      <c r="S39" s="239" t="s">
        <v>167</v>
      </c>
      <c r="T39" s="240" t="s">
        <v>168</v>
      </c>
      <c r="U39" s="224">
        <v>0.18</v>
      </c>
      <c r="V39" s="224">
        <f>ROUND(E39*U39,2)</f>
        <v>14.4</v>
      </c>
      <c r="W39" s="224"/>
      <c r="X39" s="224" t="s">
        <v>169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170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5">
      <c r="A40" s="222"/>
      <c r="B40" s="223"/>
      <c r="C40" s="254" t="s">
        <v>223</v>
      </c>
      <c r="D40" s="241"/>
      <c r="E40" s="241"/>
      <c r="F40" s="241"/>
      <c r="G40" s="241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5"/>
      <c r="Z40" s="215"/>
      <c r="AA40" s="215"/>
      <c r="AB40" s="215"/>
      <c r="AC40" s="215"/>
      <c r="AD40" s="215"/>
      <c r="AE40" s="215"/>
      <c r="AF40" s="215"/>
      <c r="AG40" s="215" t="s">
        <v>172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5">
      <c r="A41" s="222"/>
      <c r="B41" s="223"/>
      <c r="C41" s="256" t="s">
        <v>194</v>
      </c>
      <c r="D41" s="225"/>
      <c r="E41" s="226">
        <v>80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5"/>
      <c r="Z41" s="215"/>
      <c r="AA41" s="215"/>
      <c r="AB41" s="215"/>
      <c r="AC41" s="215"/>
      <c r="AD41" s="215"/>
      <c r="AE41" s="215"/>
      <c r="AF41" s="215"/>
      <c r="AG41" s="215" t="s">
        <v>177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5">
      <c r="A42" s="234">
        <v>14</v>
      </c>
      <c r="B42" s="235" t="s">
        <v>224</v>
      </c>
      <c r="C42" s="253" t="s">
        <v>225</v>
      </c>
      <c r="D42" s="236" t="s">
        <v>193</v>
      </c>
      <c r="E42" s="237">
        <v>10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15</v>
      </c>
      <c r="M42" s="239">
        <f>G42*(1+L42/100)</f>
        <v>0</v>
      </c>
      <c r="N42" s="239">
        <v>4.8999999999999998E-4</v>
      </c>
      <c r="O42" s="239">
        <f>ROUND(E42*N42,2)</f>
        <v>0</v>
      </c>
      <c r="P42" s="239">
        <v>1.7999999999999999E-2</v>
      </c>
      <c r="Q42" s="239">
        <f>ROUND(E42*P42,2)</f>
        <v>0.18</v>
      </c>
      <c r="R42" s="239"/>
      <c r="S42" s="239" t="s">
        <v>167</v>
      </c>
      <c r="T42" s="240" t="s">
        <v>168</v>
      </c>
      <c r="U42" s="224">
        <v>0.34</v>
      </c>
      <c r="V42" s="224">
        <f>ROUND(E42*U42,2)</f>
        <v>3.4</v>
      </c>
      <c r="W42" s="224"/>
      <c r="X42" s="224" t="s">
        <v>169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170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5">
      <c r="A43" s="222"/>
      <c r="B43" s="223"/>
      <c r="C43" s="254" t="s">
        <v>223</v>
      </c>
      <c r="D43" s="241"/>
      <c r="E43" s="241"/>
      <c r="F43" s="241"/>
      <c r="G43" s="241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5"/>
      <c r="Z43" s="215"/>
      <c r="AA43" s="215"/>
      <c r="AB43" s="215"/>
      <c r="AC43" s="215"/>
      <c r="AD43" s="215"/>
      <c r="AE43" s="215"/>
      <c r="AF43" s="215"/>
      <c r="AG43" s="215" t="s">
        <v>172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5">
      <c r="A44" s="222"/>
      <c r="B44" s="223"/>
      <c r="C44" s="256" t="s">
        <v>197</v>
      </c>
      <c r="D44" s="225"/>
      <c r="E44" s="226">
        <v>10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177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5">
      <c r="A45" s="244">
        <v>15</v>
      </c>
      <c r="B45" s="245" t="s">
        <v>226</v>
      </c>
      <c r="C45" s="257" t="s">
        <v>227</v>
      </c>
      <c r="D45" s="246" t="s">
        <v>166</v>
      </c>
      <c r="E45" s="247">
        <v>37.17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15</v>
      </c>
      <c r="M45" s="249">
        <f>G45*(1+L45/100)</f>
        <v>0</v>
      </c>
      <c r="N45" s="249">
        <v>0</v>
      </c>
      <c r="O45" s="249">
        <f>ROUND(E45*N45,2)</f>
        <v>0</v>
      </c>
      <c r="P45" s="249">
        <v>4.0000000000000001E-3</v>
      </c>
      <c r="Q45" s="249">
        <f>ROUND(E45*P45,2)</f>
        <v>0.15</v>
      </c>
      <c r="R45" s="249"/>
      <c r="S45" s="249" t="s">
        <v>167</v>
      </c>
      <c r="T45" s="250" t="s">
        <v>168</v>
      </c>
      <c r="U45" s="224">
        <v>0.03</v>
      </c>
      <c r="V45" s="224">
        <f>ROUND(E45*U45,2)</f>
        <v>1.1200000000000001</v>
      </c>
      <c r="W45" s="224"/>
      <c r="X45" s="224" t="s">
        <v>169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170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5">
      <c r="A46" s="244">
        <v>16</v>
      </c>
      <c r="B46" s="245" t="s">
        <v>228</v>
      </c>
      <c r="C46" s="257" t="s">
        <v>229</v>
      </c>
      <c r="D46" s="246" t="s">
        <v>166</v>
      </c>
      <c r="E46" s="247">
        <v>114.384</v>
      </c>
      <c r="F46" s="248"/>
      <c r="G46" s="249">
        <f>ROUND(E46*F46,2)</f>
        <v>0</v>
      </c>
      <c r="H46" s="248"/>
      <c r="I46" s="249">
        <f>ROUND(E46*H46,2)</f>
        <v>0</v>
      </c>
      <c r="J46" s="248"/>
      <c r="K46" s="249">
        <f>ROUND(E46*J46,2)</f>
        <v>0</v>
      </c>
      <c r="L46" s="249">
        <v>15</v>
      </c>
      <c r="M46" s="249">
        <f>G46*(1+L46/100)</f>
        <v>0</v>
      </c>
      <c r="N46" s="249">
        <v>0</v>
      </c>
      <c r="O46" s="249">
        <f>ROUND(E46*N46,2)</f>
        <v>0</v>
      </c>
      <c r="P46" s="249">
        <v>4.0000000000000001E-3</v>
      </c>
      <c r="Q46" s="249">
        <f>ROUND(E46*P46,2)</f>
        <v>0.46</v>
      </c>
      <c r="R46" s="249"/>
      <c r="S46" s="249" t="s">
        <v>167</v>
      </c>
      <c r="T46" s="250" t="s">
        <v>168</v>
      </c>
      <c r="U46" s="224">
        <v>0.03</v>
      </c>
      <c r="V46" s="224">
        <f>ROUND(E46*U46,2)</f>
        <v>3.43</v>
      </c>
      <c r="W46" s="224"/>
      <c r="X46" s="224" t="s">
        <v>169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170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x14ac:dyDescent="0.25">
      <c r="A47" s="228" t="s">
        <v>162</v>
      </c>
      <c r="B47" s="229" t="s">
        <v>91</v>
      </c>
      <c r="C47" s="252" t="s">
        <v>92</v>
      </c>
      <c r="D47" s="230"/>
      <c r="E47" s="231"/>
      <c r="F47" s="232"/>
      <c r="G47" s="232">
        <f>SUMIF(AG48:AG48,"&lt;&gt;NOR",G48:G48)</f>
        <v>0</v>
      </c>
      <c r="H47" s="232"/>
      <c r="I47" s="232">
        <f>SUM(I48:I48)</f>
        <v>0</v>
      </c>
      <c r="J47" s="232"/>
      <c r="K47" s="232">
        <f>SUM(K48:K48)</f>
        <v>0</v>
      </c>
      <c r="L47" s="232"/>
      <c r="M47" s="232">
        <f>SUM(M48:M48)</f>
        <v>0</v>
      </c>
      <c r="N47" s="232"/>
      <c r="O47" s="232">
        <f>SUM(O48:O48)</f>
        <v>0</v>
      </c>
      <c r="P47" s="232"/>
      <c r="Q47" s="232">
        <f>SUM(Q48:Q48)</f>
        <v>0</v>
      </c>
      <c r="R47" s="232"/>
      <c r="S47" s="232"/>
      <c r="T47" s="233"/>
      <c r="U47" s="227"/>
      <c r="V47" s="227">
        <f>SUM(V48:V48)</f>
        <v>3.34</v>
      </c>
      <c r="W47" s="227"/>
      <c r="X47" s="227"/>
      <c r="AG47" t="s">
        <v>163</v>
      </c>
    </row>
    <row r="48" spans="1:60" outlineLevel="1" x14ac:dyDescent="0.25">
      <c r="A48" s="244">
        <v>17</v>
      </c>
      <c r="B48" s="245" t="s">
        <v>233</v>
      </c>
      <c r="C48" s="257" t="s">
        <v>234</v>
      </c>
      <c r="D48" s="246" t="s">
        <v>235</v>
      </c>
      <c r="E48" s="247">
        <v>1.2968500000000001</v>
      </c>
      <c r="F48" s="248"/>
      <c r="G48" s="249">
        <f>ROUND(E48*F48,2)</f>
        <v>0</v>
      </c>
      <c r="H48" s="248"/>
      <c r="I48" s="249">
        <f>ROUND(E48*H48,2)</f>
        <v>0</v>
      </c>
      <c r="J48" s="248"/>
      <c r="K48" s="249">
        <f>ROUND(E48*J48,2)</f>
        <v>0</v>
      </c>
      <c r="L48" s="249">
        <v>15</v>
      </c>
      <c r="M48" s="249">
        <f>G48*(1+L48/100)</f>
        <v>0</v>
      </c>
      <c r="N48" s="249">
        <v>0</v>
      </c>
      <c r="O48" s="249">
        <f>ROUND(E48*N48,2)</f>
        <v>0</v>
      </c>
      <c r="P48" s="249">
        <v>0</v>
      </c>
      <c r="Q48" s="249">
        <f>ROUND(E48*P48,2)</f>
        <v>0</v>
      </c>
      <c r="R48" s="249"/>
      <c r="S48" s="249" t="s">
        <v>167</v>
      </c>
      <c r="T48" s="250" t="s">
        <v>168</v>
      </c>
      <c r="U48" s="224">
        <v>2.577</v>
      </c>
      <c r="V48" s="224">
        <f>ROUND(E48*U48,2)</f>
        <v>3.34</v>
      </c>
      <c r="W48" s="224"/>
      <c r="X48" s="224" t="s">
        <v>169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215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x14ac:dyDescent="0.25">
      <c r="A49" s="228" t="s">
        <v>162</v>
      </c>
      <c r="B49" s="229" t="s">
        <v>93</v>
      </c>
      <c r="C49" s="252" t="s">
        <v>94</v>
      </c>
      <c r="D49" s="230"/>
      <c r="E49" s="231"/>
      <c r="F49" s="232"/>
      <c r="G49" s="232">
        <f>SUMIF(AG50:AG51,"&lt;&gt;NOR",G50:G51)</f>
        <v>0</v>
      </c>
      <c r="H49" s="232"/>
      <c r="I49" s="232">
        <f>SUM(I50:I51)</f>
        <v>0</v>
      </c>
      <c r="J49" s="232"/>
      <c r="K49" s="232">
        <f>SUM(K50:K51)</f>
        <v>0</v>
      </c>
      <c r="L49" s="232"/>
      <c r="M49" s="232">
        <f>SUM(M50:M51)</f>
        <v>0</v>
      </c>
      <c r="N49" s="232"/>
      <c r="O49" s="232">
        <f>SUM(O50:O51)</f>
        <v>0</v>
      </c>
      <c r="P49" s="232"/>
      <c r="Q49" s="232">
        <f>SUM(Q50:Q51)</f>
        <v>0</v>
      </c>
      <c r="R49" s="232"/>
      <c r="S49" s="232"/>
      <c r="T49" s="233"/>
      <c r="U49" s="227"/>
      <c r="V49" s="227">
        <f>SUM(V50:V51)</f>
        <v>0.14000000000000001</v>
      </c>
      <c r="W49" s="227"/>
      <c r="X49" s="227"/>
      <c r="AG49" t="s">
        <v>163</v>
      </c>
    </row>
    <row r="50" spans="1:60" outlineLevel="1" x14ac:dyDescent="0.25">
      <c r="A50" s="244">
        <v>18</v>
      </c>
      <c r="B50" s="245" t="s">
        <v>241</v>
      </c>
      <c r="C50" s="257" t="s">
        <v>242</v>
      </c>
      <c r="D50" s="246" t="s">
        <v>193</v>
      </c>
      <c r="E50" s="247">
        <v>3</v>
      </c>
      <c r="F50" s="248"/>
      <c r="G50" s="249">
        <f>ROUND(E50*F50,2)</f>
        <v>0</v>
      </c>
      <c r="H50" s="248"/>
      <c r="I50" s="249">
        <f>ROUND(E50*H50,2)</f>
        <v>0</v>
      </c>
      <c r="J50" s="248"/>
      <c r="K50" s="249">
        <f>ROUND(E50*J50,2)</f>
        <v>0</v>
      </c>
      <c r="L50" s="249">
        <v>15</v>
      </c>
      <c r="M50" s="249">
        <f>G50*(1+L50/100)</f>
        <v>0</v>
      </c>
      <c r="N50" s="249">
        <v>0</v>
      </c>
      <c r="O50" s="249">
        <f>ROUND(E50*N50,2)</f>
        <v>0</v>
      </c>
      <c r="P50" s="249">
        <v>0</v>
      </c>
      <c r="Q50" s="249">
        <f>ROUND(E50*P50,2)</f>
        <v>0</v>
      </c>
      <c r="R50" s="249"/>
      <c r="S50" s="249" t="s">
        <v>167</v>
      </c>
      <c r="T50" s="250" t="s">
        <v>168</v>
      </c>
      <c r="U50" s="224">
        <v>4.8000000000000001E-2</v>
      </c>
      <c r="V50" s="224">
        <f>ROUND(E50*U50,2)</f>
        <v>0.14000000000000001</v>
      </c>
      <c r="W50" s="224"/>
      <c r="X50" s="224" t="s">
        <v>169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238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5">
      <c r="A51" s="244">
        <v>19</v>
      </c>
      <c r="B51" s="245" t="s">
        <v>246</v>
      </c>
      <c r="C51" s="257" t="s">
        <v>247</v>
      </c>
      <c r="D51" s="246" t="s">
        <v>0</v>
      </c>
      <c r="E51" s="247">
        <v>0.80700000000000005</v>
      </c>
      <c r="F51" s="248"/>
      <c r="G51" s="249">
        <f>ROUND(E51*F51,2)</f>
        <v>0</v>
      </c>
      <c r="H51" s="248"/>
      <c r="I51" s="249">
        <f>ROUND(E51*H51,2)</f>
        <v>0</v>
      </c>
      <c r="J51" s="248"/>
      <c r="K51" s="249">
        <f>ROUND(E51*J51,2)</f>
        <v>0</v>
      </c>
      <c r="L51" s="249">
        <v>15</v>
      </c>
      <c r="M51" s="249">
        <f>G51*(1+L51/100)</f>
        <v>0</v>
      </c>
      <c r="N51" s="249">
        <v>0</v>
      </c>
      <c r="O51" s="249">
        <f>ROUND(E51*N51,2)</f>
        <v>0</v>
      </c>
      <c r="P51" s="249">
        <v>0</v>
      </c>
      <c r="Q51" s="249">
        <f>ROUND(E51*P51,2)</f>
        <v>0</v>
      </c>
      <c r="R51" s="249"/>
      <c r="S51" s="249" t="s">
        <v>167</v>
      </c>
      <c r="T51" s="250" t="s">
        <v>168</v>
      </c>
      <c r="U51" s="224">
        <v>0</v>
      </c>
      <c r="V51" s="224">
        <f>ROUND(E51*U51,2)</f>
        <v>0</v>
      </c>
      <c r="W51" s="224"/>
      <c r="X51" s="224" t="s">
        <v>169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238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x14ac:dyDescent="0.25">
      <c r="A52" s="228" t="s">
        <v>162</v>
      </c>
      <c r="B52" s="229" t="s">
        <v>95</v>
      </c>
      <c r="C52" s="252" t="s">
        <v>97</v>
      </c>
      <c r="D52" s="230"/>
      <c r="E52" s="231"/>
      <c r="F52" s="232"/>
      <c r="G52" s="232">
        <f>SUMIF(AG53:AG55,"&lt;&gt;NOR",G53:G55)</f>
        <v>0</v>
      </c>
      <c r="H52" s="232"/>
      <c r="I52" s="232">
        <f>SUM(I53:I55)</f>
        <v>0</v>
      </c>
      <c r="J52" s="232"/>
      <c r="K52" s="232">
        <f>SUM(K53:K55)</f>
        <v>0</v>
      </c>
      <c r="L52" s="232"/>
      <c r="M52" s="232">
        <f>SUM(M53:M55)</f>
        <v>0</v>
      </c>
      <c r="N52" s="232"/>
      <c r="O52" s="232">
        <f>SUM(O53:O55)</f>
        <v>0</v>
      </c>
      <c r="P52" s="232"/>
      <c r="Q52" s="232">
        <f>SUM(Q53:Q55)</f>
        <v>0</v>
      </c>
      <c r="R52" s="232"/>
      <c r="S52" s="232"/>
      <c r="T52" s="233"/>
      <c r="U52" s="227"/>
      <c r="V52" s="227">
        <f>SUM(V53:V55)</f>
        <v>3.25</v>
      </c>
      <c r="W52" s="227"/>
      <c r="X52" s="227"/>
      <c r="AG52" t="s">
        <v>163</v>
      </c>
    </row>
    <row r="53" spans="1:60" outlineLevel="1" x14ac:dyDescent="0.25">
      <c r="A53" s="244">
        <v>20</v>
      </c>
      <c r="B53" s="245" t="s">
        <v>639</v>
      </c>
      <c r="C53" s="257" t="s">
        <v>262</v>
      </c>
      <c r="D53" s="246" t="s">
        <v>193</v>
      </c>
      <c r="E53" s="247">
        <v>12</v>
      </c>
      <c r="F53" s="248"/>
      <c r="G53" s="249">
        <f>ROUND(E53*F53,2)</f>
        <v>0</v>
      </c>
      <c r="H53" s="248"/>
      <c r="I53" s="249">
        <f>ROUND(E53*H53,2)</f>
        <v>0</v>
      </c>
      <c r="J53" s="248"/>
      <c r="K53" s="249">
        <f>ROUND(E53*J53,2)</f>
        <v>0</v>
      </c>
      <c r="L53" s="249">
        <v>15</v>
      </c>
      <c r="M53" s="249">
        <f>G53*(1+L53/100)</f>
        <v>0</v>
      </c>
      <c r="N53" s="249">
        <v>0</v>
      </c>
      <c r="O53" s="249">
        <f>ROUND(E53*N53,2)</f>
        <v>0</v>
      </c>
      <c r="P53" s="249">
        <v>0</v>
      </c>
      <c r="Q53" s="249">
        <f>ROUND(E53*P53,2)</f>
        <v>0</v>
      </c>
      <c r="R53" s="249"/>
      <c r="S53" s="249" t="s">
        <v>167</v>
      </c>
      <c r="T53" s="250" t="s">
        <v>168</v>
      </c>
      <c r="U53" s="224">
        <v>2.1000000000000001E-2</v>
      </c>
      <c r="V53" s="224">
        <f>ROUND(E53*U53,2)</f>
        <v>0.25</v>
      </c>
      <c r="W53" s="224"/>
      <c r="X53" s="224" t="s">
        <v>169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238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5">
      <c r="A54" s="244">
        <v>21</v>
      </c>
      <c r="B54" s="245" t="s">
        <v>271</v>
      </c>
      <c r="C54" s="257" t="s">
        <v>839</v>
      </c>
      <c r="D54" s="246" t="s">
        <v>207</v>
      </c>
      <c r="E54" s="247">
        <v>3</v>
      </c>
      <c r="F54" s="248"/>
      <c r="G54" s="249">
        <f>ROUND(E54*F54,2)</f>
        <v>0</v>
      </c>
      <c r="H54" s="248"/>
      <c r="I54" s="249">
        <f>ROUND(E54*H54,2)</f>
        <v>0</v>
      </c>
      <c r="J54" s="248"/>
      <c r="K54" s="249">
        <f>ROUND(E54*J54,2)</f>
        <v>0</v>
      </c>
      <c r="L54" s="249">
        <v>15</v>
      </c>
      <c r="M54" s="249">
        <f>G54*(1+L54/100)</f>
        <v>0</v>
      </c>
      <c r="N54" s="249">
        <v>0</v>
      </c>
      <c r="O54" s="249">
        <f>ROUND(E54*N54,2)</f>
        <v>0</v>
      </c>
      <c r="P54" s="249">
        <v>0</v>
      </c>
      <c r="Q54" s="249">
        <f>ROUND(E54*P54,2)</f>
        <v>0</v>
      </c>
      <c r="R54" s="249"/>
      <c r="S54" s="249" t="s">
        <v>167</v>
      </c>
      <c r="T54" s="250" t="s">
        <v>168</v>
      </c>
      <c r="U54" s="224">
        <v>1</v>
      </c>
      <c r="V54" s="224">
        <f>ROUND(E54*U54,2)</f>
        <v>3</v>
      </c>
      <c r="W54" s="224"/>
      <c r="X54" s="224" t="s">
        <v>208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209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5">
      <c r="A55" s="244">
        <v>22</v>
      </c>
      <c r="B55" s="245" t="s">
        <v>640</v>
      </c>
      <c r="C55" s="257" t="s">
        <v>641</v>
      </c>
      <c r="D55" s="246" t="s">
        <v>0</v>
      </c>
      <c r="E55" s="247">
        <v>13.926</v>
      </c>
      <c r="F55" s="248"/>
      <c r="G55" s="249">
        <f>ROUND(E55*F55,2)</f>
        <v>0</v>
      </c>
      <c r="H55" s="248"/>
      <c r="I55" s="249">
        <f>ROUND(E55*H55,2)</f>
        <v>0</v>
      </c>
      <c r="J55" s="248"/>
      <c r="K55" s="249">
        <f>ROUND(E55*J55,2)</f>
        <v>0</v>
      </c>
      <c r="L55" s="249">
        <v>15</v>
      </c>
      <c r="M55" s="249">
        <f>G55*(1+L55/100)</f>
        <v>0</v>
      </c>
      <c r="N55" s="249">
        <v>0</v>
      </c>
      <c r="O55" s="249">
        <f>ROUND(E55*N55,2)</f>
        <v>0</v>
      </c>
      <c r="P55" s="249">
        <v>0</v>
      </c>
      <c r="Q55" s="249">
        <f>ROUND(E55*P55,2)</f>
        <v>0</v>
      </c>
      <c r="R55" s="249"/>
      <c r="S55" s="249" t="s">
        <v>167</v>
      </c>
      <c r="T55" s="250" t="s">
        <v>168</v>
      </c>
      <c r="U55" s="224">
        <v>0</v>
      </c>
      <c r="V55" s="224">
        <f>ROUND(E55*U55,2)</f>
        <v>0</v>
      </c>
      <c r="W55" s="224"/>
      <c r="X55" s="224" t="s">
        <v>169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238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x14ac:dyDescent="0.25">
      <c r="A56" s="228" t="s">
        <v>162</v>
      </c>
      <c r="B56" s="229" t="s">
        <v>98</v>
      </c>
      <c r="C56" s="252" t="s">
        <v>99</v>
      </c>
      <c r="D56" s="230"/>
      <c r="E56" s="231"/>
      <c r="F56" s="232"/>
      <c r="G56" s="232">
        <f>SUMIF(AG57:AG61,"&lt;&gt;NOR",G57:G61)</f>
        <v>0</v>
      </c>
      <c r="H56" s="232"/>
      <c r="I56" s="232">
        <f>SUM(I57:I61)</f>
        <v>0</v>
      </c>
      <c r="J56" s="232"/>
      <c r="K56" s="232">
        <f>SUM(K57:K61)</f>
        <v>0</v>
      </c>
      <c r="L56" s="232"/>
      <c r="M56" s="232">
        <f>SUM(M57:M61)</f>
        <v>0</v>
      </c>
      <c r="N56" s="232"/>
      <c r="O56" s="232">
        <f>SUM(O57:O61)</f>
        <v>0</v>
      </c>
      <c r="P56" s="232"/>
      <c r="Q56" s="232">
        <f>SUM(Q57:Q61)</f>
        <v>0</v>
      </c>
      <c r="R56" s="232"/>
      <c r="S56" s="232"/>
      <c r="T56" s="233"/>
      <c r="U56" s="227"/>
      <c r="V56" s="227">
        <f>SUM(V57:V61)</f>
        <v>2.0699999999999998</v>
      </c>
      <c r="W56" s="227"/>
      <c r="X56" s="227"/>
      <c r="AG56" t="s">
        <v>163</v>
      </c>
    </row>
    <row r="57" spans="1:60" outlineLevel="1" x14ac:dyDescent="0.25">
      <c r="A57" s="234">
        <v>23</v>
      </c>
      <c r="B57" s="235" t="s">
        <v>284</v>
      </c>
      <c r="C57" s="253" t="s">
        <v>285</v>
      </c>
      <c r="D57" s="236" t="s">
        <v>286</v>
      </c>
      <c r="E57" s="237">
        <v>1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15</v>
      </c>
      <c r="M57" s="239">
        <f>G57*(1+L57/100)</f>
        <v>0</v>
      </c>
      <c r="N57" s="239">
        <v>3.2499999999999999E-3</v>
      </c>
      <c r="O57" s="239">
        <f>ROUND(E57*N57,2)</f>
        <v>0</v>
      </c>
      <c r="P57" s="239">
        <v>0</v>
      </c>
      <c r="Q57" s="239">
        <f>ROUND(E57*P57,2)</f>
        <v>0</v>
      </c>
      <c r="R57" s="239"/>
      <c r="S57" s="239" t="s">
        <v>167</v>
      </c>
      <c r="T57" s="240" t="s">
        <v>168</v>
      </c>
      <c r="U57" s="224">
        <v>1.78</v>
      </c>
      <c r="V57" s="224">
        <f>ROUND(E57*U57,2)</f>
        <v>1.78</v>
      </c>
      <c r="W57" s="224"/>
      <c r="X57" s="224" t="s">
        <v>169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170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5">
      <c r="A58" s="222"/>
      <c r="B58" s="223"/>
      <c r="C58" s="254" t="s">
        <v>287</v>
      </c>
      <c r="D58" s="241"/>
      <c r="E58" s="241"/>
      <c r="F58" s="241"/>
      <c r="G58" s="241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5"/>
      <c r="Z58" s="215"/>
      <c r="AA58" s="215"/>
      <c r="AB58" s="215"/>
      <c r="AC58" s="215"/>
      <c r="AD58" s="215"/>
      <c r="AE58" s="215"/>
      <c r="AF58" s="215"/>
      <c r="AG58" s="215" t="s">
        <v>172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5">
      <c r="A59" s="244">
        <v>24</v>
      </c>
      <c r="B59" s="245" t="s">
        <v>288</v>
      </c>
      <c r="C59" s="257" t="s">
        <v>289</v>
      </c>
      <c r="D59" s="246" t="s">
        <v>286</v>
      </c>
      <c r="E59" s="247">
        <v>1</v>
      </c>
      <c r="F59" s="248"/>
      <c r="G59" s="249">
        <f>ROUND(E59*F59,2)</f>
        <v>0</v>
      </c>
      <c r="H59" s="248"/>
      <c r="I59" s="249">
        <f>ROUND(E59*H59,2)</f>
        <v>0</v>
      </c>
      <c r="J59" s="248"/>
      <c r="K59" s="249">
        <f>ROUND(E59*J59,2)</f>
        <v>0</v>
      </c>
      <c r="L59" s="249">
        <v>15</v>
      </c>
      <c r="M59" s="249">
        <f>G59*(1+L59/100)</f>
        <v>0</v>
      </c>
      <c r="N59" s="249">
        <v>2.7499999999999998E-3</v>
      </c>
      <c r="O59" s="249">
        <f>ROUND(E59*N59,2)</f>
        <v>0</v>
      </c>
      <c r="P59" s="249">
        <v>0</v>
      </c>
      <c r="Q59" s="249">
        <f>ROUND(E59*P59,2)</f>
        <v>0</v>
      </c>
      <c r="R59" s="249"/>
      <c r="S59" s="249" t="s">
        <v>167</v>
      </c>
      <c r="T59" s="250" t="s">
        <v>168</v>
      </c>
      <c r="U59" s="224">
        <v>0.12</v>
      </c>
      <c r="V59" s="224">
        <f>ROUND(E59*U59,2)</f>
        <v>0.12</v>
      </c>
      <c r="W59" s="224"/>
      <c r="X59" s="224" t="s">
        <v>169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170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5">
      <c r="A60" s="244">
        <v>25</v>
      </c>
      <c r="B60" s="245" t="s">
        <v>806</v>
      </c>
      <c r="C60" s="257" t="s">
        <v>807</v>
      </c>
      <c r="D60" s="246" t="s">
        <v>286</v>
      </c>
      <c r="E60" s="247">
        <v>1</v>
      </c>
      <c r="F60" s="248"/>
      <c r="G60" s="249">
        <f>ROUND(E60*F60,2)</f>
        <v>0</v>
      </c>
      <c r="H60" s="248"/>
      <c r="I60" s="249">
        <f>ROUND(E60*H60,2)</f>
        <v>0</v>
      </c>
      <c r="J60" s="248"/>
      <c r="K60" s="249">
        <f>ROUND(E60*J60,2)</f>
        <v>0</v>
      </c>
      <c r="L60" s="249">
        <v>15</v>
      </c>
      <c r="M60" s="249">
        <f>G60*(1+L60/100)</f>
        <v>0</v>
      </c>
      <c r="N60" s="249">
        <v>5.0000000000000001E-4</v>
      </c>
      <c r="O60" s="249">
        <f>ROUND(E60*N60,2)</f>
        <v>0</v>
      </c>
      <c r="P60" s="249">
        <v>0</v>
      </c>
      <c r="Q60" s="249">
        <f>ROUND(E60*P60,2)</f>
        <v>0</v>
      </c>
      <c r="R60" s="249"/>
      <c r="S60" s="249" t="s">
        <v>167</v>
      </c>
      <c r="T60" s="250" t="s">
        <v>168</v>
      </c>
      <c r="U60" s="224">
        <v>0.16500000000000001</v>
      </c>
      <c r="V60" s="224">
        <f>ROUND(E60*U60,2)</f>
        <v>0.17</v>
      </c>
      <c r="W60" s="224"/>
      <c r="X60" s="224" t="s">
        <v>169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170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5">
      <c r="A61" s="244">
        <v>26</v>
      </c>
      <c r="B61" s="245" t="s">
        <v>290</v>
      </c>
      <c r="C61" s="257" t="s">
        <v>291</v>
      </c>
      <c r="D61" s="246" t="s">
        <v>292</v>
      </c>
      <c r="E61" s="247">
        <v>1</v>
      </c>
      <c r="F61" s="248"/>
      <c r="G61" s="249">
        <f>ROUND(E61*F61,2)</f>
        <v>0</v>
      </c>
      <c r="H61" s="248"/>
      <c r="I61" s="249">
        <f>ROUND(E61*H61,2)</f>
        <v>0</v>
      </c>
      <c r="J61" s="248"/>
      <c r="K61" s="249">
        <f>ROUND(E61*J61,2)</f>
        <v>0</v>
      </c>
      <c r="L61" s="249">
        <v>15</v>
      </c>
      <c r="M61" s="249">
        <f>G61*(1+L61/100)</f>
        <v>0</v>
      </c>
      <c r="N61" s="249">
        <v>0</v>
      </c>
      <c r="O61" s="249">
        <f>ROUND(E61*N61,2)</f>
        <v>0</v>
      </c>
      <c r="P61" s="249">
        <v>0</v>
      </c>
      <c r="Q61" s="249">
        <f>ROUND(E61*P61,2)</f>
        <v>0</v>
      </c>
      <c r="R61" s="249"/>
      <c r="S61" s="249" t="s">
        <v>167</v>
      </c>
      <c r="T61" s="250" t="s">
        <v>168</v>
      </c>
      <c r="U61" s="224">
        <v>0</v>
      </c>
      <c r="V61" s="224">
        <f>ROUND(E61*U61,2)</f>
        <v>0</v>
      </c>
      <c r="W61" s="224"/>
      <c r="X61" s="224" t="s">
        <v>169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170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x14ac:dyDescent="0.25">
      <c r="A62" s="228" t="s">
        <v>162</v>
      </c>
      <c r="B62" s="229" t="s">
        <v>100</v>
      </c>
      <c r="C62" s="252" t="s">
        <v>101</v>
      </c>
      <c r="D62" s="230"/>
      <c r="E62" s="231"/>
      <c r="F62" s="232"/>
      <c r="G62" s="232">
        <f>SUMIF(AG63:AG88,"&lt;&gt;NOR",G63:G88)</f>
        <v>0</v>
      </c>
      <c r="H62" s="232"/>
      <c r="I62" s="232">
        <f>SUM(I63:I88)</f>
        <v>0</v>
      </c>
      <c r="J62" s="232"/>
      <c r="K62" s="232">
        <f>SUM(K63:K88)</f>
        <v>0</v>
      </c>
      <c r="L62" s="232"/>
      <c r="M62" s="232">
        <f>SUM(M63:M88)</f>
        <v>0</v>
      </c>
      <c r="N62" s="232"/>
      <c r="O62" s="232">
        <f>SUM(O63:O88)</f>
        <v>0.05</v>
      </c>
      <c r="P62" s="232"/>
      <c r="Q62" s="232">
        <f>SUM(Q63:Q88)</f>
        <v>0</v>
      </c>
      <c r="R62" s="232"/>
      <c r="S62" s="232"/>
      <c r="T62" s="233"/>
      <c r="U62" s="227"/>
      <c r="V62" s="227">
        <f>SUM(V63:V88)</f>
        <v>11.839999999999998</v>
      </c>
      <c r="W62" s="227"/>
      <c r="X62" s="227"/>
      <c r="AG62" t="s">
        <v>163</v>
      </c>
    </row>
    <row r="63" spans="1:60" outlineLevel="1" x14ac:dyDescent="0.25">
      <c r="A63" s="244">
        <v>27</v>
      </c>
      <c r="B63" s="245" t="s">
        <v>297</v>
      </c>
      <c r="C63" s="257" t="s">
        <v>298</v>
      </c>
      <c r="D63" s="246" t="s">
        <v>286</v>
      </c>
      <c r="E63" s="247">
        <v>1</v>
      </c>
      <c r="F63" s="248"/>
      <c r="G63" s="249">
        <f>ROUND(E63*F63,2)</f>
        <v>0</v>
      </c>
      <c r="H63" s="248"/>
      <c r="I63" s="249">
        <f>ROUND(E63*H63,2)</f>
        <v>0</v>
      </c>
      <c r="J63" s="248"/>
      <c r="K63" s="249">
        <f>ROUND(E63*J63,2)</f>
        <v>0</v>
      </c>
      <c r="L63" s="249">
        <v>15</v>
      </c>
      <c r="M63" s="249">
        <f>G63*(1+L63/100)</f>
        <v>0</v>
      </c>
      <c r="N63" s="249">
        <v>2.8719999999999999E-2</v>
      </c>
      <c r="O63" s="249">
        <f>ROUND(E63*N63,2)</f>
        <v>0.03</v>
      </c>
      <c r="P63" s="249">
        <v>0</v>
      </c>
      <c r="Q63" s="249">
        <f>ROUND(E63*P63,2)</f>
        <v>0</v>
      </c>
      <c r="R63" s="249"/>
      <c r="S63" s="249" t="s">
        <v>167</v>
      </c>
      <c r="T63" s="250" t="s">
        <v>168</v>
      </c>
      <c r="U63" s="224">
        <v>1.5</v>
      </c>
      <c r="V63" s="224">
        <f>ROUND(E63*U63,2)</f>
        <v>1.5</v>
      </c>
      <c r="W63" s="224"/>
      <c r="X63" s="224" t="s">
        <v>169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170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5">
      <c r="A64" s="244">
        <v>28</v>
      </c>
      <c r="B64" s="245" t="s">
        <v>295</v>
      </c>
      <c r="C64" s="257" t="s">
        <v>296</v>
      </c>
      <c r="D64" s="246" t="s">
        <v>286</v>
      </c>
      <c r="E64" s="247">
        <v>1</v>
      </c>
      <c r="F64" s="248"/>
      <c r="G64" s="249">
        <f>ROUND(E64*F64,2)</f>
        <v>0</v>
      </c>
      <c r="H64" s="248"/>
      <c r="I64" s="249">
        <f>ROUND(E64*H64,2)</f>
        <v>0</v>
      </c>
      <c r="J64" s="248"/>
      <c r="K64" s="249">
        <f>ROUND(E64*J64,2)</f>
        <v>0</v>
      </c>
      <c r="L64" s="249">
        <v>15</v>
      </c>
      <c r="M64" s="249">
        <f>G64*(1+L64/100)</f>
        <v>0</v>
      </c>
      <c r="N64" s="249">
        <v>1.8600000000000001E-3</v>
      </c>
      <c r="O64" s="249">
        <f>ROUND(E64*N64,2)</f>
        <v>0</v>
      </c>
      <c r="P64" s="249">
        <v>0</v>
      </c>
      <c r="Q64" s="249">
        <f>ROUND(E64*P64,2)</f>
        <v>0</v>
      </c>
      <c r="R64" s="249"/>
      <c r="S64" s="249" t="s">
        <v>167</v>
      </c>
      <c r="T64" s="250" t="s">
        <v>168</v>
      </c>
      <c r="U64" s="224">
        <v>1.3340000000000001</v>
      </c>
      <c r="V64" s="224">
        <f>ROUND(E64*U64,2)</f>
        <v>1.33</v>
      </c>
      <c r="W64" s="224"/>
      <c r="X64" s="224" t="s">
        <v>169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170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5">
      <c r="A65" s="234">
        <v>29</v>
      </c>
      <c r="B65" s="235" t="s">
        <v>645</v>
      </c>
      <c r="C65" s="253" t="s">
        <v>646</v>
      </c>
      <c r="D65" s="236" t="s">
        <v>286</v>
      </c>
      <c r="E65" s="237">
        <v>1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15</v>
      </c>
      <c r="M65" s="239">
        <f>G65*(1+L65/100)</f>
        <v>0</v>
      </c>
      <c r="N65" s="239">
        <v>1.41E-3</v>
      </c>
      <c r="O65" s="239">
        <f>ROUND(E65*N65,2)</f>
        <v>0</v>
      </c>
      <c r="P65" s="239">
        <v>0</v>
      </c>
      <c r="Q65" s="239">
        <f>ROUND(E65*P65,2)</f>
        <v>0</v>
      </c>
      <c r="R65" s="239"/>
      <c r="S65" s="239" t="s">
        <v>167</v>
      </c>
      <c r="T65" s="240" t="s">
        <v>168</v>
      </c>
      <c r="U65" s="224">
        <v>1.575</v>
      </c>
      <c r="V65" s="224">
        <f>ROUND(E65*U65,2)</f>
        <v>1.58</v>
      </c>
      <c r="W65" s="224"/>
      <c r="X65" s="224" t="s">
        <v>169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170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5">
      <c r="A66" s="222"/>
      <c r="B66" s="223"/>
      <c r="C66" s="254" t="s">
        <v>840</v>
      </c>
      <c r="D66" s="241"/>
      <c r="E66" s="241"/>
      <c r="F66" s="241"/>
      <c r="G66" s="241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5"/>
      <c r="Z66" s="215"/>
      <c r="AA66" s="215"/>
      <c r="AB66" s="215"/>
      <c r="AC66" s="215"/>
      <c r="AD66" s="215"/>
      <c r="AE66" s="215"/>
      <c r="AF66" s="215"/>
      <c r="AG66" s="215" t="s">
        <v>172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5">
      <c r="A67" s="244">
        <v>30</v>
      </c>
      <c r="B67" s="245" t="s">
        <v>299</v>
      </c>
      <c r="C67" s="257" t="s">
        <v>300</v>
      </c>
      <c r="D67" s="246" t="s">
        <v>286</v>
      </c>
      <c r="E67" s="247">
        <v>3</v>
      </c>
      <c r="F67" s="248"/>
      <c r="G67" s="249">
        <f>ROUND(E67*F67,2)</f>
        <v>0</v>
      </c>
      <c r="H67" s="248"/>
      <c r="I67" s="249">
        <f>ROUND(E67*H67,2)</f>
        <v>0</v>
      </c>
      <c r="J67" s="248"/>
      <c r="K67" s="249">
        <f>ROUND(E67*J67,2)</f>
        <v>0</v>
      </c>
      <c r="L67" s="249">
        <v>15</v>
      </c>
      <c r="M67" s="249">
        <f>G67*(1+L67/100)</f>
        <v>0</v>
      </c>
      <c r="N67" s="249">
        <v>3.0000000000000001E-5</v>
      </c>
      <c r="O67" s="249">
        <f>ROUND(E67*N67,2)</f>
        <v>0</v>
      </c>
      <c r="P67" s="249">
        <v>0</v>
      </c>
      <c r="Q67" s="249">
        <f>ROUND(E67*P67,2)</f>
        <v>0</v>
      </c>
      <c r="R67" s="249"/>
      <c r="S67" s="249" t="s">
        <v>167</v>
      </c>
      <c r="T67" s="250" t="s">
        <v>168</v>
      </c>
      <c r="U67" s="224">
        <v>0.33</v>
      </c>
      <c r="V67" s="224">
        <f>ROUND(E67*U67,2)</f>
        <v>0.99</v>
      </c>
      <c r="W67" s="224"/>
      <c r="X67" s="224" t="s">
        <v>169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170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5">
      <c r="A68" s="244">
        <v>31</v>
      </c>
      <c r="B68" s="245" t="s">
        <v>301</v>
      </c>
      <c r="C68" s="257" t="s">
        <v>302</v>
      </c>
      <c r="D68" s="246" t="s">
        <v>220</v>
      </c>
      <c r="E68" s="247">
        <v>1</v>
      </c>
      <c r="F68" s="248"/>
      <c r="G68" s="249">
        <f>ROUND(E68*F68,2)</f>
        <v>0</v>
      </c>
      <c r="H68" s="248"/>
      <c r="I68" s="249">
        <f>ROUND(E68*H68,2)</f>
        <v>0</v>
      </c>
      <c r="J68" s="248"/>
      <c r="K68" s="249">
        <f>ROUND(E68*J68,2)</f>
        <v>0</v>
      </c>
      <c r="L68" s="249">
        <v>15</v>
      </c>
      <c r="M68" s="249">
        <f>G68*(1+L68/100)</f>
        <v>0</v>
      </c>
      <c r="N68" s="249">
        <v>1.82E-3</v>
      </c>
      <c r="O68" s="249">
        <f>ROUND(E68*N68,2)</f>
        <v>0</v>
      </c>
      <c r="P68" s="249">
        <v>0</v>
      </c>
      <c r="Q68" s="249">
        <f>ROUND(E68*P68,2)</f>
        <v>0</v>
      </c>
      <c r="R68" s="249"/>
      <c r="S68" s="249" t="s">
        <v>167</v>
      </c>
      <c r="T68" s="250" t="s">
        <v>168</v>
      </c>
      <c r="U68" s="224">
        <v>1.262</v>
      </c>
      <c r="V68" s="224">
        <f>ROUND(E68*U68,2)</f>
        <v>1.26</v>
      </c>
      <c r="W68" s="224"/>
      <c r="X68" s="224" t="s">
        <v>169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238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5">
      <c r="A69" s="244">
        <v>32</v>
      </c>
      <c r="B69" s="245" t="s">
        <v>305</v>
      </c>
      <c r="C69" s="257" t="s">
        <v>306</v>
      </c>
      <c r="D69" s="246" t="s">
        <v>286</v>
      </c>
      <c r="E69" s="247">
        <v>6</v>
      </c>
      <c r="F69" s="248"/>
      <c r="G69" s="249">
        <f>ROUND(E69*F69,2)</f>
        <v>0</v>
      </c>
      <c r="H69" s="248"/>
      <c r="I69" s="249">
        <f>ROUND(E69*H69,2)</f>
        <v>0</v>
      </c>
      <c r="J69" s="248"/>
      <c r="K69" s="249">
        <f>ROUND(E69*J69,2)</f>
        <v>0</v>
      </c>
      <c r="L69" s="249">
        <v>15</v>
      </c>
      <c r="M69" s="249">
        <f>G69*(1+L69/100)</f>
        <v>0</v>
      </c>
      <c r="N69" s="249">
        <v>1.7000000000000001E-4</v>
      </c>
      <c r="O69" s="249">
        <f>ROUND(E69*N69,2)</f>
        <v>0</v>
      </c>
      <c r="P69" s="249">
        <v>0</v>
      </c>
      <c r="Q69" s="249">
        <f>ROUND(E69*P69,2)</f>
        <v>0</v>
      </c>
      <c r="R69" s="249"/>
      <c r="S69" s="249" t="s">
        <v>167</v>
      </c>
      <c r="T69" s="250" t="s">
        <v>168</v>
      </c>
      <c r="U69" s="224">
        <v>0.22700000000000001</v>
      </c>
      <c r="V69" s="224">
        <f>ROUND(E69*U69,2)</f>
        <v>1.36</v>
      </c>
      <c r="W69" s="224"/>
      <c r="X69" s="224" t="s">
        <v>169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170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5">
      <c r="A70" s="244">
        <v>33</v>
      </c>
      <c r="B70" s="245" t="s">
        <v>307</v>
      </c>
      <c r="C70" s="257" t="s">
        <v>308</v>
      </c>
      <c r="D70" s="246" t="s">
        <v>286</v>
      </c>
      <c r="E70" s="247">
        <v>1</v>
      </c>
      <c r="F70" s="248"/>
      <c r="G70" s="249">
        <f>ROUND(E70*F70,2)</f>
        <v>0</v>
      </c>
      <c r="H70" s="248"/>
      <c r="I70" s="249">
        <f>ROUND(E70*H70,2)</f>
        <v>0</v>
      </c>
      <c r="J70" s="248"/>
      <c r="K70" s="249">
        <f>ROUND(E70*J70,2)</f>
        <v>0</v>
      </c>
      <c r="L70" s="249">
        <v>15</v>
      </c>
      <c r="M70" s="249">
        <f>G70*(1+L70/100)</f>
        <v>0</v>
      </c>
      <c r="N70" s="249">
        <v>2.4000000000000001E-4</v>
      </c>
      <c r="O70" s="249">
        <f>ROUND(E70*N70,2)</f>
        <v>0</v>
      </c>
      <c r="P70" s="249">
        <v>0</v>
      </c>
      <c r="Q70" s="249">
        <f>ROUND(E70*P70,2)</f>
        <v>0</v>
      </c>
      <c r="R70" s="249"/>
      <c r="S70" s="249" t="s">
        <v>167</v>
      </c>
      <c r="T70" s="250" t="s">
        <v>168</v>
      </c>
      <c r="U70" s="224">
        <v>0.124</v>
      </c>
      <c r="V70" s="224">
        <f>ROUND(E70*U70,2)</f>
        <v>0.12</v>
      </c>
      <c r="W70" s="224"/>
      <c r="X70" s="224" t="s">
        <v>169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170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5">
      <c r="A71" s="244">
        <v>34</v>
      </c>
      <c r="B71" s="245" t="s">
        <v>309</v>
      </c>
      <c r="C71" s="257" t="s">
        <v>310</v>
      </c>
      <c r="D71" s="246" t="s">
        <v>220</v>
      </c>
      <c r="E71" s="247">
        <v>1</v>
      </c>
      <c r="F71" s="248"/>
      <c r="G71" s="249">
        <f>ROUND(E71*F71,2)</f>
        <v>0</v>
      </c>
      <c r="H71" s="248"/>
      <c r="I71" s="249">
        <f>ROUND(E71*H71,2)</f>
        <v>0</v>
      </c>
      <c r="J71" s="248"/>
      <c r="K71" s="249">
        <f>ROUND(E71*J71,2)</f>
        <v>0</v>
      </c>
      <c r="L71" s="249">
        <v>15</v>
      </c>
      <c r="M71" s="249">
        <f>G71*(1+L71/100)</f>
        <v>0</v>
      </c>
      <c r="N71" s="249">
        <v>1.64E-3</v>
      </c>
      <c r="O71" s="249">
        <f>ROUND(E71*N71,2)</f>
        <v>0</v>
      </c>
      <c r="P71" s="249">
        <v>0</v>
      </c>
      <c r="Q71" s="249">
        <f>ROUND(E71*P71,2)</f>
        <v>0</v>
      </c>
      <c r="R71" s="249"/>
      <c r="S71" s="249" t="s">
        <v>167</v>
      </c>
      <c r="T71" s="250" t="s">
        <v>168</v>
      </c>
      <c r="U71" s="224">
        <v>0.44500000000000001</v>
      </c>
      <c r="V71" s="224">
        <f>ROUND(E71*U71,2)</f>
        <v>0.45</v>
      </c>
      <c r="W71" s="224"/>
      <c r="X71" s="224" t="s">
        <v>169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170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5">
      <c r="A72" s="244">
        <v>35</v>
      </c>
      <c r="B72" s="245" t="s">
        <v>652</v>
      </c>
      <c r="C72" s="257" t="s">
        <v>841</v>
      </c>
      <c r="D72" s="246" t="s">
        <v>220</v>
      </c>
      <c r="E72" s="247">
        <v>1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15</v>
      </c>
      <c r="M72" s="249">
        <f>G72*(1+L72/100)</f>
        <v>0</v>
      </c>
      <c r="N72" s="249">
        <v>8.4999999999999995E-4</v>
      </c>
      <c r="O72" s="249">
        <f>ROUND(E72*N72,2)</f>
        <v>0</v>
      </c>
      <c r="P72" s="249">
        <v>0</v>
      </c>
      <c r="Q72" s="249">
        <f>ROUND(E72*P72,2)</f>
        <v>0</v>
      </c>
      <c r="R72" s="249"/>
      <c r="S72" s="249" t="s">
        <v>167</v>
      </c>
      <c r="T72" s="250" t="s">
        <v>168</v>
      </c>
      <c r="U72" s="224">
        <v>0.48499999999999999</v>
      </c>
      <c r="V72" s="224">
        <f>ROUND(E72*U72,2)</f>
        <v>0.49</v>
      </c>
      <c r="W72" s="224"/>
      <c r="X72" s="224" t="s">
        <v>169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170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5">
      <c r="A73" s="244">
        <v>36</v>
      </c>
      <c r="B73" s="245" t="s">
        <v>313</v>
      </c>
      <c r="C73" s="257" t="s">
        <v>314</v>
      </c>
      <c r="D73" s="246" t="s">
        <v>220</v>
      </c>
      <c r="E73" s="247">
        <v>2</v>
      </c>
      <c r="F73" s="248"/>
      <c r="G73" s="249">
        <f>ROUND(E73*F73,2)</f>
        <v>0</v>
      </c>
      <c r="H73" s="248"/>
      <c r="I73" s="249">
        <f>ROUND(E73*H73,2)</f>
        <v>0</v>
      </c>
      <c r="J73" s="248"/>
      <c r="K73" s="249">
        <f>ROUND(E73*J73,2)</f>
        <v>0</v>
      </c>
      <c r="L73" s="249">
        <v>15</v>
      </c>
      <c r="M73" s="249">
        <f>G73*(1+L73/100)</f>
        <v>0</v>
      </c>
      <c r="N73" s="249">
        <v>4.0000000000000003E-5</v>
      </c>
      <c r="O73" s="249">
        <f>ROUND(E73*N73,2)</f>
        <v>0</v>
      </c>
      <c r="P73" s="249">
        <v>0</v>
      </c>
      <c r="Q73" s="249">
        <f>ROUND(E73*P73,2)</f>
        <v>0</v>
      </c>
      <c r="R73" s="249"/>
      <c r="S73" s="249" t="s">
        <v>167</v>
      </c>
      <c r="T73" s="250" t="s">
        <v>168</v>
      </c>
      <c r="U73" s="224">
        <v>0.44500000000000001</v>
      </c>
      <c r="V73" s="224">
        <f>ROUND(E73*U73,2)</f>
        <v>0.89</v>
      </c>
      <c r="W73" s="224"/>
      <c r="X73" s="224" t="s">
        <v>169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170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5">
      <c r="A74" s="244">
        <v>37</v>
      </c>
      <c r="B74" s="245" t="s">
        <v>655</v>
      </c>
      <c r="C74" s="257" t="s">
        <v>656</v>
      </c>
      <c r="D74" s="246" t="s">
        <v>220</v>
      </c>
      <c r="E74" s="247">
        <v>1</v>
      </c>
      <c r="F74" s="248"/>
      <c r="G74" s="249">
        <f>ROUND(E74*F74,2)</f>
        <v>0</v>
      </c>
      <c r="H74" s="248"/>
      <c r="I74" s="249">
        <f>ROUND(E74*H74,2)</f>
        <v>0</v>
      </c>
      <c r="J74" s="248"/>
      <c r="K74" s="249">
        <f>ROUND(E74*J74,2)</f>
        <v>0</v>
      </c>
      <c r="L74" s="249">
        <v>15</v>
      </c>
      <c r="M74" s="249">
        <f>G74*(1+L74/100)</f>
        <v>0</v>
      </c>
      <c r="N74" s="249">
        <v>1.2999999999999999E-4</v>
      </c>
      <c r="O74" s="249">
        <f>ROUND(E74*N74,2)</f>
        <v>0</v>
      </c>
      <c r="P74" s="249">
        <v>0</v>
      </c>
      <c r="Q74" s="249">
        <f>ROUND(E74*P74,2)</f>
        <v>0</v>
      </c>
      <c r="R74" s="249"/>
      <c r="S74" s="249" t="s">
        <v>167</v>
      </c>
      <c r="T74" s="250" t="s">
        <v>168</v>
      </c>
      <c r="U74" s="224">
        <v>0.624</v>
      </c>
      <c r="V74" s="224">
        <f>ROUND(E74*U74,2)</f>
        <v>0.62</v>
      </c>
      <c r="W74" s="224"/>
      <c r="X74" s="224" t="s">
        <v>169</v>
      </c>
      <c r="Y74" s="215"/>
      <c r="Z74" s="215"/>
      <c r="AA74" s="215"/>
      <c r="AB74" s="215"/>
      <c r="AC74" s="215"/>
      <c r="AD74" s="215"/>
      <c r="AE74" s="215"/>
      <c r="AF74" s="215"/>
      <c r="AG74" s="215" t="s">
        <v>170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5">
      <c r="A75" s="244">
        <v>38</v>
      </c>
      <c r="B75" s="245" t="s">
        <v>315</v>
      </c>
      <c r="C75" s="257" t="s">
        <v>316</v>
      </c>
      <c r="D75" s="246" t="s">
        <v>220</v>
      </c>
      <c r="E75" s="247">
        <v>1</v>
      </c>
      <c r="F75" s="248"/>
      <c r="G75" s="249">
        <f>ROUND(E75*F75,2)</f>
        <v>0</v>
      </c>
      <c r="H75" s="248"/>
      <c r="I75" s="249">
        <f>ROUND(E75*H75,2)</f>
        <v>0</v>
      </c>
      <c r="J75" s="248"/>
      <c r="K75" s="249">
        <f>ROUND(E75*J75,2)</f>
        <v>0</v>
      </c>
      <c r="L75" s="249">
        <v>15</v>
      </c>
      <c r="M75" s="249">
        <f>G75*(1+L75/100)</f>
        <v>0</v>
      </c>
      <c r="N75" s="249">
        <v>2.0000000000000001E-4</v>
      </c>
      <c r="O75" s="249">
        <f>ROUND(E75*N75,2)</f>
        <v>0</v>
      </c>
      <c r="P75" s="249">
        <v>0</v>
      </c>
      <c r="Q75" s="249">
        <f>ROUND(E75*P75,2)</f>
        <v>0</v>
      </c>
      <c r="R75" s="249"/>
      <c r="S75" s="249" t="s">
        <v>167</v>
      </c>
      <c r="T75" s="250" t="s">
        <v>168</v>
      </c>
      <c r="U75" s="224">
        <v>0.246</v>
      </c>
      <c r="V75" s="224">
        <f>ROUND(E75*U75,2)</f>
        <v>0.25</v>
      </c>
      <c r="W75" s="224"/>
      <c r="X75" s="224" t="s">
        <v>169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238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5">
      <c r="A76" s="244">
        <v>39</v>
      </c>
      <c r="B76" s="245" t="s">
        <v>842</v>
      </c>
      <c r="C76" s="257" t="s">
        <v>843</v>
      </c>
      <c r="D76" s="246" t="s">
        <v>220</v>
      </c>
      <c r="E76" s="247">
        <v>1</v>
      </c>
      <c r="F76" s="248"/>
      <c r="G76" s="249">
        <f>ROUND(E76*F76,2)</f>
        <v>0</v>
      </c>
      <c r="H76" s="248"/>
      <c r="I76" s="249">
        <f>ROUND(E76*H76,2)</f>
        <v>0</v>
      </c>
      <c r="J76" s="248"/>
      <c r="K76" s="249">
        <f>ROUND(E76*J76,2)</f>
        <v>0</v>
      </c>
      <c r="L76" s="249">
        <v>15</v>
      </c>
      <c r="M76" s="249">
        <f>G76*(1+L76/100)</f>
        <v>0</v>
      </c>
      <c r="N76" s="249">
        <v>2.5999999999999998E-4</v>
      </c>
      <c r="O76" s="249">
        <f>ROUND(E76*N76,2)</f>
        <v>0</v>
      </c>
      <c r="P76" s="249">
        <v>0</v>
      </c>
      <c r="Q76" s="249">
        <f>ROUND(E76*P76,2)</f>
        <v>0</v>
      </c>
      <c r="R76" s="249"/>
      <c r="S76" s="249" t="s">
        <v>167</v>
      </c>
      <c r="T76" s="250" t="s">
        <v>168</v>
      </c>
      <c r="U76" s="224">
        <v>0.246</v>
      </c>
      <c r="V76" s="224">
        <f>ROUND(E76*U76,2)</f>
        <v>0.25</v>
      </c>
      <c r="W76" s="224"/>
      <c r="X76" s="224" t="s">
        <v>169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170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5">
      <c r="A77" s="244">
        <v>40</v>
      </c>
      <c r="B77" s="245" t="s">
        <v>657</v>
      </c>
      <c r="C77" s="257" t="s">
        <v>844</v>
      </c>
      <c r="D77" s="246" t="s">
        <v>220</v>
      </c>
      <c r="E77" s="247">
        <v>1</v>
      </c>
      <c r="F77" s="248"/>
      <c r="G77" s="249">
        <f>ROUND(E77*F77,2)</f>
        <v>0</v>
      </c>
      <c r="H77" s="248"/>
      <c r="I77" s="249">
        <f>ROUND(E77*H77,2)</f>
        <v>0</v>
      </c>
      <c r="J77" s="248"/>
      <c r="K77" s="249">
        <f>ROUND(E77*J77,2)</f>
        <v>0</v>
      </c>
      <c r="L77" s="249">
        <v>15</v>
      </c>
      <c r="M77" s="249">
        <f>G77*(1+L77/100)</f>
        <v>0</v>
      </c>
      <c r="N77" s="249">
        <v>2.0000000000000001E-4</v>
      </c>
      <c r="O77" s="249">
        <f>ROUND(E77*N77,2)</f>
        <v>0</v>
      </c>
      <c r="P77" s="249">
        <v>0</v>
      </c>
      <c r="Q77" s="249">
        <f>ROUND(E77*P77,2)</f>
        <v>0</v>
      </c>
      <c r="R77" s="249"/>
      <c r="S77" s="249" t="s">
        <v>167</v>
      </c>
      <c r="T77" s="250" t="s">
        <v>168</v>
      </c>
      <c r="U77" s="224">
        <v>0.246</v>
      </c>
      <c r="V77" s="224">
        <f>ROUND(E77*U77,2)</f>
        <v>0.25</v>
      </c>
      <c r="W77" s="224"/>
      <c r="X77" s="224" t="s">
        <v>169</v>
      </c>
      <c r="Y77" s="215"/>
      <c r="Z77" s="215"/>
      <c r="AA77" s="215"/>
      <c r="AB77" s="215"/>
      <c r="AC77" s="215"/>
      <c r="AD77" s="215"/>
      <c r="AE77" s="215"/>
      <c r="AF77" s="215"/>
      <c r="AG77" s="215" t="s">
        <v>170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5">
      <c r="A78" s="234">
        <v>41</v>
      </c>
      <c r="B78" s="235" t="s">
        <v>319</v>
      </c>
      <c r="C78" s="253" t="s">
        <v>320</v>
      </c>
      <c r="D78" s="236" t="s">
        <v>166</v>
      </c>
      <c r="E78" s="237">
        <v>0.24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15</v>
      </c>
      <c r="M78" s="239">
        <f>G78*(1+L78/100)</f>
        <v>0</v>
      </c>
      <c r="N78" s="239">
        <v>8.0000000000000007E-5</v>
      </c>
      <c r="O78" s="239">
        <f>ROUND(E78*N78,2)</f>
        <v>0</v>
      </c>
      <c r="P78" s="239">
        <v>0</v>
      </c>
      <c r="Q78" s="239">
        <f>ROUND(E78*P78,2)</f>
        <v>0</v>
      </c>
      <c r="R78" s="239"/>
      <c r="S78" s="239" t="s">
        <v>167</v>
      </c>
      <c r="T78" s="240" t="s">
        <v>168</v>
      </c>
      <c r="U78" s="224">
        <v>2.1</v>
      </c>
      <c r="V78" s="224">
        <f>ROUND(E78*U78,2)</f>
        <v>0.5</v>
      </c>
      <c r="W78" s="224"/>
      <c r="X78" s="224" t="s">
        <v>169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170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5">
      <c r="A79" s="222"/>
      <c r="B79" s="223"/>
      <c r="C79" s="254" t="s">
        <v>321</v>
      </c>
      <c r="D79" s="241"/>
      <c r="E79" s="241"/>
      <c r="F79" s="241"/>
      <c r="G79" s="241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5"/>
      <c r="Z79" s="215"/>
      <c r="AA79" s="215"/>
      <c r="AB79" s="215"/>
      <c r="AC79" s="215"/>
      <c r="AD79" s="215"/>
      <c r="AE79" s="215"/>
      <c r="AF79" s="215"/>
      <c r="AG79" s="215" t="s">
        <v>172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5">
      <c r="A80" s="244">
        <v>42</v>
      </c>
      <c r="B80" s="245" t="s">
        <v>322</v>
      </c>
      <c r="C80" s="257" t="s">
        <v>323</v>
      </c>
      <c r="D80" s="246" t="s">
        <v>220</v>
      </c>
      <c r="E80" s="247">
        <v>2</v>
      </c>
      <c r="F80" s="248"/>
      <c r="G80" s="249">
        <f>ROUND(E80*F80,2)</f>
        <v>0</v>
      </c>
      <c r="H80" s="248"/>
      <c r="I80" s="249">
        <f>ROUND(E80*H80,2)</f>
        <v>0</v>
      </c>
      <c r="J80" s="248"/>
      <c r="K80" s="249">
        <f>ROUND(E80*J80,2)</f>
        <v>0</v>
      </c>
      <c r="L80" s="249">
        <v>15</v>
      </c>
      <c r="M80" s="249">
        <f>G80*(1+L80/100)</f>
        <v>0</v>
      </c>
      <c r="N80" s="249">
        <v>0</v>
      </c>
      <c r="O80" s="249">
        <f>ROUND(E80*N80,2)</f>
        <v>0</v>
      </c>
      <c r="P80" s="249">
        <v>0</v>
      </c>
      <c r="Q80" s="249">
        <f>ROUND(E80*P80,2)</f>
        <v>0</v>
      </c>
      <c r="R80" s="249"/>
      <c r="S80" s="249" t="s">
        <v>167</v>
      </c>
      <c r="T80" s="250" t="s">
        <v>168</v>
      </c>
      <c r="U80" s="224">
        <v>0</v>
      </c>
      <c r="V80" s="224">
        <f>ROUND(E80*U80,2)</f>
        <v>0</v>
      </c>
      <c r="W80" s="224"/>
      <c r="X80" s="224" t="s">
        <v>278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279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5">
      <c r="A81" s="244">
        <v>43</v>
      </c>
      <c r="B81" s="245" t="s">
        <v>324</v>
      </c>
      <c r="C81" s="257" t="s">
        <v>325</v>
      </c>
      <c r="D81" s="246" t="s">
        <v>220</v>
      </c>
      <c r="E81" s="247">
        <v>1</v>
      </c>
      <c r="F81" s="248"/>
      <c r="G81" s="249">
        <f>ROUND(E81*F81,2)</f>
        <v>0</v>
      </c>
      <c r="H81" s="248"/>
      <c r="I81" s="249">
        <f>ROUND(E81*H81,2)</f>
        <v>0</v>
      </c>
      <c r="J81" s="248"/>
      <c r="K81" s="249">
        <f>ROUND(E81*J81,2)</f>
        <v>0</v>
      </c>
      <c r="L81" s="249">
        <v>15</v>
      </c>
      <c r="M81" s="249">
        <f>G81*(1+L81/100)</f>
        <v>0</v>
      </c>
      <c r="N81" s="249">
        <v>0</v>
      </c>
      <c r="O81" s="249">
        <f>ROUND(E81*N81,2)</f>
        <v>0</v>
      </c>
      <c r="P81" s="249">
        <v>0</v>
      </c>
      <c r="Q81" s="249">
        <f>ROUND(E81*P81,2)</f>
        <v>0</v>
      </c>
      <c r="R81" s="249"/>
      <c r="S81" s="249" t="s">
        <v>167</v>
      </c>
      <c r="T81" s="250" t="s">
        <v>168</v>
      </c>
      <c r="U81" s="224">
        <v>0</v>
      </c>
      <c r="V81" s="224">
        <f>ROUND(E81*U81,2)</f>
        <v>0</v>
      </c>
      <c r="W81" s="224"/>
      <c r="X81" s="224" t="s">
        <v>278</v>
      </c>
      <c r="Y81" s="215"/>
      <c r="Z81" s="215"/>
      <c r="AA81" s="215"/>
      <c r="AB81" s="215"/>
      <c r="AC81" s="215"/>
      <c r="AD81" s="215"/>
      <c r="AE81" s="215"/>
      <c r="AF81" s="215"/>
      <c r="AG81" s="215" t="s">
        <v>279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5">
      <c r="A82" s="244">
        <v>44</v>
      </c>
      <c r="B82" s="245" t="s">
        <v>845</v>
      </c>
      <c r="C82" s="257" t="s">
        <v>846</v>
      </c>
      <c r="D82" s="246" t="s">
        <v>220</v>
      </c>
      <c r="E82" s="247">
        <v>1</v>
      </c>
      <c r="F82" s="248"/>
      <c r="G82" s="249">
        <f>ROUND(E82*F82,2)</f>
        <v>0</v>
      </c>
      <c r="H82" s="248"/>
      <c r="I82" s="249">
        <f>ROUND(E82*H82,2)</f>
        <v>0</v>
      </c>
      <c r="J82" s="248"/>
      <c r="K82" s="249">
        <f>ROUND(E82*J82,2)</f>
        <v>0</v>
      </c>
      <c r="L82" s="249">
        <v>15</v>
      </c>
      <c r="M82" s="249">
        <f>G82*(1+L82/100)</f>
        <v>0</v>
      </c>
      <c r="N82" s="249">
        <v>8.0000000000000004E-4</v>
      </c>
      <c r="O82" s="249">
        <f>ROUND(E82*N82,2)</f>
        <v>0</v>
      </c>
      <c r="P82" s="249">
        <v>0</v>
      </c>
      <c r="Q82" s="249">
        <f>ROUND(E82*P82,2)</f>
        <v>0</v>
      </c>
      <c r="R82" s="249"/>
      <c r="S82" s="249" t="s">
        <v>167</v>
      </c>
      <c r="T82" s="250" t="s">
        <v>168</v>
      </c>
      <c r="U82" s="224">
        <v>0</v>
      </c>
      <c r="V82" s="224">
        <f>ROUND(E82*U82,2)</f>
        <v>0</v>
      </c>
      <c r="W82" s="224"/>
      <c r="X82" s="224" t="s">
        <v>278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279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5">
      <c r="A83" s="244">
        <v>45</v>
      </c>
      <c r="B83" s="245" t="s">
        <v>668</v>
      </c>
      <c r="C83" s="257" t="s">
        <v>669</v>
      </c>
      <c r="D83" s="246" t="s">
        <v>220</v>
      </c>
      <c r="E83" s="247">
        <v>1</v>
      </c>
      <c r="F83" s="248"/>
      <c r="G83" s="249">
        <f>ROUND(E83*F83,2)</f>
        <v>0</v>
      </c>
      <c r="H83" s="248"/>
      <c r="I83" s="249">
        <f>ROUND(E83*H83,2)</f>
        <v>0</v>
      </c>
      <c r="J83" s="248"/>
      <c r="K83" s="249">
        <f>ROUND(E83*J83,2)</f>
        <v>0</v>
      </c>
      <c r="L83" s="249">
        <v>15</v>
      </c>
      <c r="M83" s="249">
        <f>G83*(1+L83/100)</f>
        <v>0</v>
      </c>
      <c r="N83" s="249">
        <v>1E-3</v>
      </c>
      <c r="O83" s="249">
        <f>ROUND(E83*N83,2)</f>
        <v>0</v>
      </c>
      <c r="P83" s="249">
        <v>0</v>
      </c>
      <c r="Q83" s="249">
        <f>ROUND(E83*P83,2)</f>
        <v>0</v>
      </c>
      <c r="R83" s="249"/>
      <c r="S83" s="249" t="s">
        <v>167</v>
      </c>
      <c r="T83" s="250" t="s">
        <v>168</v>
      </c>
      <c r="U83" s="224">
        <v>0</v>
      </c>
      <c r="V83" s="224">
        <f>ROUND(E83*U83,2)</f>
        <v>0</v>
      </c>
      <c r="W83" s="224"/>
      <c r="X83" s="224" t="s">
        <v>278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279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5">
      <c r="A84" s="244">
        <v>46</v>
      </c>
      <c r="B84" s="245" t="s">
        <v>847</v>
      </c>
      <c r="C84" s="257" t="s">
        <v>671</v>
      </c>
      <c r="D84" s="246" t="s">
        <v>220</v>
      </c>
      <c r="E84" s="247">
        <v>1</v>
      </c>
      <c r="F84" s="248"/>
      <c r="G84" s="249">
        <f>ROUND(E84*F84,2)</f>
        <v>0</v>
      </c>
      <c r="H84" s="248"/>
      <c r="I84" s="249">
        <f>ROUND(E84*H84,2)</f>
        <v>0</v>
      </c>
      <c r="J84" s="248"/>
      <c r="K84" s="249">
        <f>ROUND(E84*J84,2)</f>
        <v>0</v>
      </c>
      <c r="L84" s="249">
        <v>15</v>
      </c>
      <c r="M84" s="249">
        <f>G84*(1+L84/100)</f>
        <v>0</v>
      </c>
      <c r="N84" s="249">
        <v>0</v>
      </c>
      <c r="O84" s="249">
        <f>ROUND(E84*N84,2)</f>
        <v>0</v>
      </c>
      <c r="P84" s="249">
        <v>0</v>
      </c>
      <c r="Q84" s="249">
        <f>ROUND(E84*P84,2)</f>
        <v>0</v>
      </c>
      <c r="R84" s="249"/>
      <c r="S84" s="249" t="s">
        <v>167</v>
      </c>
      <c r="T84" s="250" t="s">
        <v>168</v>
      </c>
      <c r="U84" s="224">
        <v>0</v>
      </c>
      <c r="V84" s="224">
        <f>ROUND(E84*U84,2)</f>
        <v>0</v>
      </c>
      <c r="W84" s="224"/>
      <c r="X84" s="224" t="s">
        <v>278</v>
      </c>
      <c r="Y84" s="215"/>
      <c r="Z84" s="215"/>
      <c r="AA84" s="215"/>
      <c r="AB84" s="215"/>
      <c r="AC84" s="215"/>
      <c r="AD84" s="215"/>
      <c r="AE84" s="215"/>
      <c r="AF84" s="215"/>
      <c r="AG84" s="215" t="s">
        <v>279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5">
      <c r="A85" s="244">
        <v>47</v>
      </c>
      <c r="B85" s="245" t="s">
        <v>326</v>
      </c>
      <c r="C85" s="257" t="s">
        <v>327</v>
      </c>
      <c r="D85" s="246" t="s">
        <v>220</v>
      </c>
      <c r="E85" s="247">
        <v>1</v>
      </c>
      <c r="F85" s="248"/>
      <c r="G85" s="249">
        <f>ROUND(E85*F85,2)</f>
        <v>0</v>
      </c>
      <c r="H85" s="248"/>
      <c r="I85" s="249">
        <f>ROUND(E85*H85,2)</f>
        <v>0</v>
      </c>
      <c r="J85" s="248"/>
      <c r="K85" s="249">
        <f>ROUND(E85*J85,2)</f>
        <v>0</v>
      </c>
      <c r="L85" s="249">
        <v>15</v>
      </c>
      <c r="M85" s="249">
        <f>G85*(1+L85/100)</f>
        <v>0</v>
      </c>
      <c r="N85" s="249">
        <v>0</v>
      </c>
      <c r="O85" s="249">
        <f>ROUND(E85*N85,2)</f>
        <v>0</v>
      </c>
      <c r="P85" s="249">
        <v>0</v>
      </c>
      <c r="Q85" s="249">
        <f>ROUND(E85*P85,2)</f>
        <v>0</v>
      </c>
      <c r="R85" s="249"/>
      <c r="S85" s="249" t="s">
        <v>167</v>
      </c>
      <c r="T85" s="250" t="s">
        <v>168</v>
      </c>
      <c r="U85" s="224">
        <v>0</v>
      </c>
      <c r="V85" s="224">
        <f>ROUND(E85*U85,2)</f>
        <v>0</v>
      </c>
      <c r="W85" s="224"/>
      <c r="X85" s="224" t="s">
        <v>278</v>
      </c>
      <c r="Y85" s="215"/>
      <c r="Z85" s="215"/>
      <c r="AA85" s="215"/>
      <c r="AB85" s="215"/>
      <c r="AC85" s="215"/>
      <c r="AD85" s="215"/>
      <c r="AE85" s="215"/>
      <c r="AF85" s="215"/>
      <c r="AG85" s="215" t="s">
        <v>279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5">
      <c r="A86" s="244">
        <v>48</v>
      </c>
      <c r="B86" s="245" t="s">
        <v>328</v>
      </c>
      <c r="C86" s="257" t="s">
        <v>329</v>
      </c>
      <c r="D86" s="246" t="s">
        <v>220</v>
      </c>
      <c r="E86" s="247">
        <v>1</v>
      </c>
      <c r="F86" s="248"/>
      <c r="G86" s="249">
        <f>ROUND(E86*F86,2)</f>
        <v>0</v>
      </c>
      <c r="H86" s="248"/>
      <c r="I86" s="249">
        <f>ROUND(E86*H86,2)</f>
        <v>0</v>
      </c>
      <c r="J86" s="248"/>
      <c r="K86" s="249">
        <f>ROUND(E86*J86,2)</f>
        <v>0</v>
      </c>
      <c r="L86" s="249">
        <v>15</v>
      </c>
      <c r="M86" s="249">
        <f>G86*(1+L86/100)</f>
        <v>0</v>
      </c>
      <c r="N86" s="249">
        <v>0.01</v>
      </c>
      <c r="O86" s="249">
        <f>ROUND(E86*N86,2)</f>
        <v>0.01</v>
      </c>
      <c r="P86" s="249">
        <v>0</v>
      </c>
      <c r="Q86" s="249">
        <f>ROUND(E86*P86,2)</f>
        <v>0</v>
      </c>
      <c r="R86" s="249"/>
      <c r="S86" s="249" t="s">
        <v>167</v>
      </c>
      <c r="T86" s="250" t="s">
        <v>168</v>
      </c>
      <c r="U86" s="224">
        <v>0</v>
      </c>
      <c r="V86" s="224">
        <f>ROUND(E86*U86,2)</f>
        <v>0</v>
      </c>
      <c r="W86" s="224"/>
      <c r="X86" s="224" t="s">
        <v>278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279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5">
      <c r="A87" s="244">
        <v>49</v>
      </c>
      <c r="B87" s="245" t="s">
        <v>676</v>
      </c>
      <c r="C87" s="257" t="s">
        <v>848</v>
      </c>
      <c r="D87" s="246" t="s">
        <v>220</v>
      </c>
      <c r="E87" s="247">
        <v>1</v>
      </c>
      <c r="F87" s="248"/>
      <c r="G87" s="249">
        <f>ROUND(E87*F87,2)</f>
        <v>0</v>
      </c>
      <c r="H87" s="248"/>
      <c r="I87" s="249">
        <f>ROUND(E87*H87,2)</f>
        <v>0</v>
      </c>
      <c r="J87" s="248"/>
      <c r="K87" s="249">
        <f>ROUND(E87*J87,2)</f>
        <v>0</v>
      </c>
      <c r="L87" s="249">
        <v>15</v>
      </c>
      <c r="M87" s="249">
        <f>G87*(1+L87/100)</f>
        <v>0</v>
      </c>
      <c r="N87" s="249">
        <v>1.2999999999999999E-2</v>
      </c>
      <c r="O87" s="249">
        <f>ROUND(E87*N87,2)</f>
        <v>0.01</v>
      </c>
      <c r="P87" s="249">
        <v>0</v>
      </c>
      <c r="Q87" s="249">
        <f>ROUND(E87*P87,2)</f>
        <v>0</v>
      </c>
      <c r="R87" s="249"/>
      <c r="S87" s="249" t="s">
        <v>167</v>
      </c>
      <c r="T87" s="250" t="s">
        <v>168</v>
      </c>
      <c r="U87" s="224">
        <v>0</v>
      </c>
      <c r="V87" s="224">
        <f>ROUND(E87*U87,2)</f>
        <v>0</v>
      </c>
      <c r="W87" s="224"/>
      <c r="X87" s="224" t="s">
        <v>278</v>
      </c>
      <c r="Y87" s="215"/>
      <c r="Z87" s="215"/>
      <c r="AA87" s="215"/>
      <c r="AB87" s="215"/>
      <c r="AC87" s="215"/>
      <c r="AD87" s="215"/>
      <c r="AE87" s="215"/>
      <c r="AF87" s="215"/>
      <c r="AG87" s="215" t="s">
        <v>279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5">
      <c r="A88" s="244">
        <v>50</v>
      </c>
      <c r="B88" s="245" t="s">
        <v>332</v>
      </c>
      <c r="C88" s="257" t="s">
        <v>333</v>
      </c>
      <c r="D88" s="246" t="s">
        <v>0</v>
      </c>
      <c r="E88" s="247">
        <v>304.94319999999999</v>
      </c>
      <c r="F88" s="248"/>
      <c r="G88" s="249">
        <f>ROUND(E88*F88,2)</f>
        <v>0</v>
      </c>
      <c r="H88" s="248"/>
      <c r="I88" s="249">
        <f>ROUND(E88*H88,2)</f>
        <v>0</v>
      </c>
      <c r="J88" s="248"/>
      <c r="K88" s="249">
        <f>ROUND(E88*J88,2)</f>
        <v>0</v>
      </c>
      <c r="L88" s="249">
        <v>15</v>
      </c>
      <c r="M88" s="249">
        <f>G88*(1+L88/100)</f>
        <v>0</v>
      </c>
      <c r="N88" s="249">
        <v>0</v>
      </c>
      <c r="O88" s="249">
        <f>ROUND(E88*N88,2)</f>
        <v>0</v>
      </c>
      <c r="P88" s="249">
        <v>0</v>
      </c>
      <c r="Q88" s="249">
        <f>ROUND(E88*P88,2)</f>
        <v>0</v>
      </c>
      <c r="R88" s="249"/>
      <c r="S88" s="249" t="s">
        <v>167</v>
      </c>
      <c r="T88" s="250" t="s">
        <v>168</v>
      </c>
      <c r="U88" s="224">
        <v>0</v>
      </c>
      <c r="V88" s="224">
        <f>ROUND(E88*U88,2)</f>
        <v>0</v>
      </c>
      <c r="W88" s="224"/>
      <c r="X88" s="224" t="s">
        <v>169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238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x14ac:dyDescent="0.25">
      <c r="A89" s="228" t="s">
        <v>162</v>
      </c>
      <c r="B89" s="229" t="s">
        <v>102</v>
      </c>
      <c r="C89" s="252" t="s">
        <v>103</v>
      </c>
      <c r="D89" s="230"/>
      <c r="E89" s="231"/>
      <c r="F89" s="232"/>
      <c r="G89" s="232">
        <f>SUMIF(AG90:AG98,"&lt;&gt;NOR",G90:G98)</f>
        <v>0</v>
      </c>
      <c r="H89" s="232"/>
      <c r="I89" s="232">
        <f>SUM(I90:I98)</f>
        <v>0</v>
      </c>
      <c r="J89" s="232"/>
      <c r="K89" s="232">
        <f>SUM(K90:K98)</f>
        <v>0</v>
      </c>
      <c r="L89" s="232"/>
      <c r="M89" s="232">
        <f>SUM(M90:M98)</f>
        <v>0</v>
      </c>
      <c r="N89" s="232"/>
      <c r="O89" s="232">
        <f>SUM(O90:O98)</f>
        <v>0</v>
      </c>
      <c r="P89" s="232"/>
      <c r="Q89" s="232">
        <f>SUM(Q90:Q98)</f>
        <v>0.01</v>
      </c>
      <c r="R89" s="232"/>
      <c r="S89" s="232"/>
      <c r="T89" s="233"/>
      <c r="U89" s="227"/>
      <c r="V89" s="227">
        <f>SUM(V90:V98)</f>
        <v>2.94</v>
      </c>
      <c r="W89" s="227"/>
      <c r="X89" s="227"/>
      <c r="AG89" t="s">
        <v>163</v>
      </c>
    </row>
    <row r="90" spans="1:60" ht="20.399999999999999" outlineLevel="1" x14ac:dyDescent="0.25">
      <c r="A90" s="244">
        <v>51</v>
      </c>
      <c r="B90" s="245" t="s">
        <v>334</v>
      </c>
      <c r="C90" s="257" t="s">
        <v>335</v>
      </c>
      <c r="D90" s="246" t="s">
        <v>220</v>
      </c>
      <c r="E90" s="247">
        <v>1</v>
      </c>
      <c r="F90" s="248"/>
      <c r="G90" s="249">
        <f>ROUND(E90*F90,2)</f>
        <v>0</v>
      </c>
      <c r="H90" s="248"/>
      <c r="I90" s="249">
        <f>ROUND(E90*H90,2)</f>
        <v>0</v>
      </c>
      <c r="J90" s="248"/>
      <c r="K90" s="249">
        <f>ROUND(E90*J90,2)</f>
        <v>0</v>
      </c>
      <c r="L90" s="249">
        <v>15</v>
      </c>
      <c r="M90" s="249">
        <f>G90*(1+L90/100)</f>
        <v>0</v>
      </c>
      <c r="N90" s="249">
        <v>3.0000000000000001E-5</v>
      </c>
      <c r="O90" s="249">
        <f>ROUND(E90*N90,2)</f>
        <v>0</v>
      </c>
      <c r="P90" s="249">
        <v>0</v>
      </c>
      <c r="Q90" s="249">
        <f>ROUND(E90*P90,2)</f>
        <v>0</v>
      </c>
      <c r="R90" s="249"/>
      <c r="S90" s="249" t="s">
        <v>167</v>
      </c>
      <c r="T90" s="250" t="s">
        <v>168</v>
      </c>
      <c r="U90" s="224">
        <v>0.33</v>
      </c>
      <c r="V90" s="224">
        <f>ROUND(E90*U90,2)</f>
        <v>0.33</v>
      </c>
      <c r="W90" s="224"/>
      <c r="X90" s="224" t="s">
        <v>169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170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5">
      <c r="A91" s="244">
        <v>52</v>
      </c>
      <c r="B91" s="245" t="s">
        <v>336</v>
      </c>
      <c r="C91" s="257" t="s">
        <v>337</v>
      </c>
      <c r="D91" s="246" t="s">
        <v>193</v>
      </c>
      <c r="E91" s="247">
        <v>0.5</v>
      </c>
      <c r="F91" s="248"/>
      <c r="G91" s="249">
        <f>ROUND(E91*F91,2)</f>
        <v>0</v>
      </c>
      <c r="H91" s="248"/>
      <c r="I91" s="249">
        <f>ROUND(E91*H91,2)</f>
        <v>0</v>
      </c>
      <c r="J91" s="248"/>
      <c r="K91" s="249">
        <f>ROUND(E91*J91,2)</f>
        <v>0</v>
      </c>
      <c r="L91" s="249">
        <v>15</v>
      </c>
      <c r="M91" s="249">
        <f>G91*(1+L91/100)</f>
        <v>0</v>
      </c>
      <c r="N91" s="249">
        <v>0</v>
      </c>
      <c r="O91" s="249">
        <f>ROUND(E91*N91,2)</f>
        <v>0</v>
      </c>
      <c r="P91" s="249">
        <v>0</v>
      </c>
      <c r="Q91" s="249">
        <f>ROUND(E91*P91,2)</f>
        <v>0</v>
      </c>
      <c r="R91" s="249"/>
      <c r="S91" s="249" t="s">
        <v>167</v>
      </c>
      <c r="T91" s="250" t="s">
        <v>168</v>
      </c>
      <c r="U91" s="224">
        <v>0.35</v>
      </c>
      <c r="V91" s="224">
        <f>ROUND(E91*U91,2)</f>
        <v>0.18</v>
      </c>
      <c r="W91" s="224"/>
      <c r="X91" s="224" t="s">
        <v>169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170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5">
      <c r="A92" s="244">
        <v>53</v>
      </c>
      <c r="B92" s="245" t="s">
        <v>338</v>
      </c>
      <c r="C92" s="257" t="s">
        <v>339</v>
      </c>
      <c r="D92" s="246" t="s">
        <v>220</v>
      </c>
      <c r="E92" s="247">
        <v>2</v>
      </c>
      <c r="F92" s="248"/>
      <c r="G92" s="249">
        <f>ROUND(E92*F92,2)</f>
        <v>0</v>
      </c>
      <c r="H92" s="248"/>
      <c r="I92" s="249">
        <f>ROUND(E92*H92,2)</f>
        <v>0</v>
      </c>
      <c r="J92" s="248"/>
      <c r="K92" s="249">
        <f>ROUND(E92*J92,2)</f>
        <v>0</v>
      </c>
      <c r="L92" s="249">
        <v>15</v>
      </c>
      <c r="M92" s="249">
        <f>G92*(1+L92/100)</f>
        <v>0</v>
      </c>
      <c r="N92" s="249">
        <v>0</v>
      </c>
      <c r="O92" s="249">
        <f>ROUND(E92*N92,2)</f>
        <v>0</v>
      </c>
      <c r="P92" s="249">
        <v>0</v>
      </c>
      <c r="Q92" s="249">
        <f>ROUND(E92*P92,2)</f>
        <v>0</v>
      </c>
      <c r="R92" s="249"/>
      <c r="S92" s="249" t="s">
        <v>167</v>
      </c>
      <c r="T92" s="250" t="s">
        <v>168</v>
      </c>
      <c r="U92" s="224">
        <v>0.75</v>
      </c>
      <c r="V92" s="224">
        <f>ROUND(E92*U92,2)</f>
        <v>1.5</v>
      </c>
      <c r="W92" s="224"/>
      <c r="X92" s="224" t="s">
        <v>169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170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5">
      <c r="A93" s="244">
        <v>54</v>
      </c>
      <c r="B93" s="245" t="s">
        <v>340</v>
      </c>
      <c r="C93" s="257" t="s">
        <v>341</v>
      </c>
      <c r="D93" s="246" t="s">
        <v>220</v>
      </c>
      <c r="E93" s="247">
        <v>1</v>
      </c>
      <c r="F93" s="248"/>
      <c r="G93" s="249">
        <f>ROUND(E93*F93,2)</f>
        <v>0</v>
      </c>
      <c r="H93" s="248"/>
      <c r="I93" s="249">
        <f>ROUND(E93*H93,2)</f>
        <v>0</v>
      </c>
      <c r="J93" s="248"/>
      <c r="K93" s="249">
        <f>ROUND(E93*J93,2)</f>
        <v>0</v>
      </c>
      <c r="L93" s="249">
        <v>15</v>
      </c>
      <c r="M93" s="249">
        <f>G93*(1+L93/100)</f>
        <v>0</v>
      </c>
      <c r="N93" s="249">
        <v>0</v>
      </c>
      <c r="O93" s="249">
        <f>ROUND(E93*N93,2)</f>
        <v>0</v>
      </c>
      <c r="P93" s="249">
        <v>0</v>
      </c>
      <c r="Q93" s="249">
        <f>ROUND(E93*P93,2)</f>
        <v>0</v>
      </c>
      <c r="R93" s="249"/>
      <c r="S93" s="249" t="s">
        <v>167</v>
      </c>
      <c r="T93" s="250" t="s">
        <v>168</v>
      </c>
      <c r="U93" s="224">
        <v>0.5</v>
      </c>
      <c r="V93" s="224">
        <f>ROUND(E93*U93,2)</f>
        <v>0.5</v>
      </c>
      <c r="W93" s="224"/>
      <c r="X93" s="224" t="s">
        <v>169</v>
      </c>
      <c r="Y93" s="215"/>
      <c r="Z93" s="215"/>
      <c r="AA93" s="215"/>
      <c r="AB93" s="215"/>
      <c r="AC93" s="215"/>
      <c r="AD93" s="215"/>
      <c r="AE93" s="215"/>
      <c r="AF93" s="215"/>
      <c r="AG93" s="215" t="s">
        <v>170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5">
      <c r="A94" s="244">
        <v>55</v>
      </c>
      <c r="B94" s="245" t="s">
        <v>342</v>
      </c>
      <c r="C94" s="257" t="s">
        <v>343</v>
      </c>
      <c r="D94" s="246" t="s">
        <v>220</v>
      </c>
      <c r="E94" s="247">
        <v>1</v>
      </c>
      <c r="F94" s="248"/>
      <c r="G94" s="249">
        <f>ROUND(E94*F94,2)</f>
        <v>0</v>
      </c>
      <c r="H94" s="248"/>
      <c r="I94" s="249">
        <f>ROUND(E94*H94,2)</f>
        <v>0</v>
      </c>
      <c r="J94" s="248"/>
      <c r="K94" s="249">
        <f>ROUND(E94*J94,2)</f>
        <v>0</v>
      </c>
      <c r="L94" s="249">
        <v>15</v>
      </c>
      <c r="M94" s="249">
        <f>G94*(1+L94/100)</f>
        <v>0</v>
      </c>
      <c r="N94" s="249">
        <v>0</v>
      </c>
      <c r="O94" s="249">
        <f>ROUND(E94*N94,2)</f>
        <v>0</v>
      </c>
      <c r="P94" s="249">
        <v>1.489E-2</v>
      </c>
      <c r="Q94" s="249">
        <f>ROUND(E94*P94,2)</f>
        <v>0.01</v>
      </c>
      <c r="R94" s="249"/>
      <c r="S94" s="249" t="s">
        <v>167</v>
      </c>
      <c r="T94" s="250" t="s">
        <v>168</v>
      </c>
      <c r="U94" s="224">
        <v>0.42899999999999999</v>
      </c>
      <c r="V94" s="224">
        <f>ROUND(E94*U94,2)</f>
        <v>0.43</v>
      </c>
      <c r="W94" s="224"/>
      <c r="X94" s="224" t="s">
        <v>169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170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5">
      <c r="A95" s="244">
        <v>56</v>
      </c>
      <c r="B95" s="245" t="s">
        <v>344</v>
      </c>
      <c r="C95" s="257" t="s">
        <v>345</v>
      </c>
      <c r="D95" s="246" t="s">
        <v>193</v>
      </c>
      <c r="E95" s="247">
        <v>0.5</v>
      </c>
      <c r="F95" s="248"/>
      <c r="G95" s="249">
        <f>ROUND(E95*F95,2)</f>
        <v>0</v>
      </c>
      <c r="H95" s="248"/>
      <c r="I95" s="249">
        <f>ROUND(E95*H95,2)</f>
        <v>0</v>
      </c>
      <c r="J95" s="248"/>
      <c r="K95" s="249">
        <f>ROUND(E95*J95,2)</f>
        <v>0</v>
      </c>
      <c r="L95" s="249">
        <v>15</v>
      </c>
      <c r="M95" s="249">
        <f>G95*(1+L95/100)</f>
        <v>0</v>
      </c>
      <c r="N95" s="249">
        <v>0</v>
      </c>
      <c r="O95" s="249">
        <f>ROUND(E95*N95,2)</f>
        <v>0</v>
      </c>
      <c r="P95" s="249">
        <v>0</v>
      </c>
      <c r="Q95" s="249">
        <f>ROUND(E95*P95,2)</f>
        <v>0</v>
      </c>
      <c r="R95" s="249"/>
      <c r="S95" s="249" t="s">
        <v>167</v>
      </c>
      <c r="T95" s="250" t="s">
        <v>168</v>
      </c>
      <c r="U95" s="224">
        <v>0</v>
      </c>
      <c r="V95" s="224">
        <f>ROUND(E95*U95,2)</f>
        <v>0</v>
      </c>
      <c r="W95" s="224"/>
      <c r="X95" s="224" t="s">
        <v>278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279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5">
      <c r="A96" s="244">
        <v>57</v>
      </c>
      <c r="B96" s="245" t="s">
        <v>346</v>
      </c>
      <c r="C96" s="257" t="s">
        <v>347</v>
      </c>
      <c r="D96" s="246" t="s">
        <v>220</v>
      </c>
      <c r="E96" s="247">
        <v>1</v>
      </c>
      <c r="F96" s="248"/>
      <c r="G96" s="249">
        <f>ROUND(E96*F96,2)</f>
        <v>0</v>
      </c>
      <c r="H96" s="248"/>
      <c r="I96" s="249">
        <f>ROUND(E96*H96,2)</f>
        <v>0</v>
      </c>
      <c r="J96" s="248"/>
      <c r="K96" s="249">
        <f>ROUND(E96*J96,2)</f>
        <v>0</v>
      </c>
      <c r="L96" s="249">
        <v>15</v>
      </c>
      <c r="M96" s="249">
        <f>G96*(1+L96/100)</f>
        <v>0</v>
      </c>
      <c r="N96" s="249">
        <v>5.9000000000000003E-4</v>
      </c>
      <c r="O96" s="249">
        <f>ROUND(E96*N96,2)</f>
        <v>0</v>
      </c>
      <c r="P96" s="249">
        <v>0</v>
      </c>
      <c r="Q96" s="249">
        <f>ROUND(E96*P96,2)</f>
        <v>0</v>
      </c>
      <c r="R96" s="249"/>
      <c r="S96" s="249" t="s">
        <v>167</v>
      </c>
      <c r="T96" s="250" t="s">
        <v>168</v>
      </c>
      <c r="U96" s="224">
        <v>0</v>
      </c>
      <c r="V96" s="224">
        <f>ROUND(E96*U96,2)</f>
        <v>0</v>
      </c>
      <c r="W96" s="224"/>
      <c r="X96" s="224" t="s">
        <v>278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279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5">
      <c r="A97" s="244">
        <v>58</v>
      </c>
      <c r="B97" s="245" t="s">
        <v>348</v>
      </c>
      <c r="C97" s="257" t="s">
        <v>349</v>
      </c>
      <c r="D97" s="246" t="s">
        <v>220</v>
      </c>
      <c r="E97" s="247">
        <v>2</v>
      </c>
      <c r="F97" s="248"/>
      <c r="G97" s="249">
        <f>ROUND(E97*F97,2)</f>
        <v>0</v>
      </c>
      <c r="H97" s="248"/>
      <c r="I97" s="249">
        <f>ROUND(E97*H97,2)</f>
        <v>0</v>
      </c>
      <c r="J97" s="248"/>
      <c r="K97" s="249">
        <f>ROUND(E97*J97,2)</f>
        <v>0</v>
      </c>
      <c r="L97" s="249">
        <v>15</v>
      </c>
      <c r="M97" s="249">
        <f>G97*(1+L97/100)</f>
        <v>0</v>
      </c>
      <c r="N97" s="249">
        <v>0</v>
      </c>
      <c r="O97" s="249">
        <f>ROUND(E97*N97,2)</f>
        <v>0</v>
      </c>
      <c r="P97" s="249">
        <v>0</v>
      </c>
      <c r="Q97" s="249">
        <f>ROUND(E97*P97,2)</f>
        <v>0</v>
      </c>
      <c r="R97" s="249"/>
      <c r="S97" s="249" t="s">
        <v>167</v>
      </c>
      <c r="T97" s="250" t="s">
        <v>168</v>
      </c>
      <c r="U97" s="224">
        <v>0</v>
      </c>
      <c r="V97" s="224">
        <f>ROUND(E97*U97,2)</f>
        <v>0</v>
      </c>
      <c r="W97" s="224"/>
      <c r="X97" s="224" t="s">
        <v>278</v>
      </c>
      <c r="Y97" s="215"/>
      <c r="Z97" s="215"/>
      <c r="AA97" s="215"/>
      <c r="AB97" s="215"/>
      <c r="AC97" s="215"/>
      <c r="AD97" s="215"/>
      <c r="AE97" s="215"/>
      <c r="AF97" s="215"/>
      <c r="AG97" s="215" t="s">
        <v>279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5">
      <c r="A98" s="244">
        <v>59</v>
      </c>
      <c r="B98" s="245" t="s">
        <v>350</v>
      </c>
      <c r="C98" s="257" t="s">
        <v>351</v>
      </c>
      <c r="D98" s="246" t="s">
        <v>0</v>
      </c>
      <c r="E98" s="247">
        <v>23.7</v>
      </c>
      <c r="F98" s="248"/>
      <c r="G98" s="249">
        <f>ROUND(E98*F98,2)</f>
        <v>0</v>
      </c>
      <c r="H98" s="248"/>
      <c r="I98" s="249">
        <f>ROUND(E98*H98,2)</f>
        <v>0</v>
      </c>
      <c r="J98" s="248"/>
      <c r="K98" s="249">
        <f>ROUND(E98*J98,2)</f>
        <v>0</v>
      </c>
      <c r="L98" s="249">
        <v>15</v>
      </c>
      <c r="M98" s="249">
        <f>G98*(1+L98/100)</f>
        <v>0</v>
      </c>
      <c r="N98" s="249">
        <v>0</v>
      </c>
      <c r="O98" s="249">
        <f>ROUND(E98*N98,2)</f>
        <v>0</v>
      </c>
      <c r="P98" s="249">
        <v>0</v>
      </c>
      <c r="Q98" s="249">
        <f>ROUND(E98*P98,2)</f>
        <v>0</v>
      </c>
      <c r="R98" s="249"/>
      <c r="S98" s="249" t="s">
        <v>167</v>
      </c>
      <c r="T98" s="250" t="s">
        <v>168</v>
      </c>
      <c r="U98" s="224">
        <v>0</v>
      </c>
      <c r="V98" s="224">
        <f>ROUND(E98*U98,2)</f>
        <v>0</v>
      </c>
      <c r="W98" s="224"/>
      <c r="X98" s="224" t="s">
        <v>169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238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x14ac:dyDescent="0.25">
      <c r="A99" s="228" t="s">
        <v>162</v>
      </c>
      <c r="B99" s="229" t="s">
        <v>104</v>
      </c>
      <c r="C99" s="252" t="s">
        <v>96</v>
      </c>
      <c r="D99" s="230"/>
      <c r="E99" s="231"/>
      <c r="F99" s="232"/>
      <c r="G99" s="232">
        <f>SUMIF(AG100:AG102,"&lt;&gt;NOR",G100:G102)</f>
        <v>0</v>
      </c>
      <c r="H99" s="232"/>
      <c r="I99" s="232">
        <f>SUM(I100:I102)</f>
        <v>0</v>
      </c>
      <c r="J99" s="232"/>
      <c r="K99" s="232">
        <f>SUM(K100:K102)</f>
        <v>0</v>
      </c>
      <c r="L99" s="232"/>
      <c r="M99" s="232">
        <f>SUM(M100:M102)</f>
        <v>0</v>
      </c>
      <c r="N99" s="232"/>
      <c r="O99" s="232">
        <f>SUM(O100:O102)</f>
        <v>0</v>
      </c>
      <c r="P99" s="232"/>
      <c r="Q99" s="232">
        <f>SUM(Q100:Q102)</f>
        <v>0</v>
      </c>
      <c r="R99" s="232"/>
      <c r="S99" s="232"/>
      <c r="T99" s="233"/>
      <c r="U99" s="227"/>
      <c r="V99" s="227">
        <f>SUM(V100:V102)</f>
        <v>1.1399999999999999</v>
      </c>
      <c r="W99" s="227"/>
      <c r="X99" s="227"/>
      <c r="AG99" t="s">
        <v>163</v>
      </c>
    </row>
    <row r="100" spans="1:60" outlineLevel="1" x14ac:dyDescent="0.25">
      <c r="A100" s="234">
        <v>60</v>
      </c>
      <c r="B100" s="235" t="s">
        <v>352</v>
      </c>
      <c r="C100" s="253" t="s">
        <v>353</v>
      </c>
      <c r="D100" s="236" t="s">
        <v>193</v>
      </c>
      <c r="E100" s="237">
        <v>4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15</v>
      </c>
      <c r="M100" s="239">
        <f>G100*(1+L100/100)</f>
        <v>0</v>
      </c>
      <c r="N100" s="239">
        <v>6.4999999999999997E-4</v>
      </c>
      <c r="O100" s="239">
        <f>ROUND(E100*N100,2)</f>
        <v>0</v>
      </c>
      <c r="P100" s="239">
        <v>0</v>
      </c>
      <c r="Q100" s="239">
        <f>ROUND(E100*P100,2)</f>
        <v>0</v>
      </c>
      <c r="R100" s="239"/>
      <c r="S100" s="239" t="s">
        <v>167</v>
      </c>
      <c r="T100" s="240" t="s">
        <v>168</v>
      </c>
      <c r="U100" s="224">
        <v>0.2848</v>
      </c>
      <c r="V100" s="224">
        <f>ROUND(E100*U100,2)</f>
        <v>1.1399999999999999</v>
      </c>
      <c r="W100" s="224"/>
      <c r="X100" s="224" t="s">
        <v>169</v>
      </c>
      <c r="Y100" s="215"/>
      <c r="Z100" s="215"/>
      <c r="AA100" s="215"/>
      <c r="AB100" s="215"/>
      <c r="AC100" s="215"/>
      <c r="AD100" s="215"/>
      <c r="AE100" s="215"/>
      <c r="AF100" s="215"/>
      <c r="AG100" s="215" t="s">
        <v>170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5">
      <c r="A101" s="222"/>
      <c r="B101" s="223"/>
      <c r="C101" s="254" t="s">
        <v>251</v>
      </c>
      <c r="D101" s="241"/>
      <c r="E101" s="241"/>
      <c r="F101" s="241"/>
      <c r="G101" s="241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15"/>
      <c r="Z101" s="215"/>
      <c r="AA101" s="215"/>
      <c r="AB101" s="215"/>
      <c r="AC101" s="215"/>
      <c r="AD101" s="215"/>
      <c r="AE101" s="215"/>
      <c r="AF101" s="215"/>
      <c r="AG101" s="215" t="s">
        <v>172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5">
      <c r="A102" s="244">
        <v>61</v>
      </c>
      <c r="B102" s="245" t="s">
        <v>354</v>
      </c>
      <c r="C102" s="257" t="s">
        <v>355</v>
      </c>
      <c r="D102" s="246" t="s">
        <v>245</v>
      </c>
      <c r="E102" s="247">
        <v>3</v>
      </c>
      <c r="F102" s="248"/>
      <c r="G102" s="249">
        <f>ROUND(E102*F102,2)</f>
        <v>0</v>
      </c>
      <c r="H102" s="248"/>
      <c r="I102" s="249">
        <f>ROUND(E102*H102,2)</f>
        <v>0</v>
      </c>
      <c r="J102" s="248"/>
      <c r="K102" s="249">
        <f>ROUND(E102*J102,2)</f>
        <v>0</v>
      </c>
      <c r="L102" s="249">
        <v>15</v>
      </c>
      <c r="M102" s="249">
        <f>G102*(1+L102/100)</f>
        <v>0</v>
      </c>
      <c r="N102" s="249">
        <v>0</v>
      </c>
      <c r="O102" s="249">
        <f>ROUND(E102*N102,2)</f>
        <v>0</v>
      </c>
      <c r="P102" s="249">
        <v>0</v>
      </c>
      <c r="Q102" s="249">
        <f>ROUND(E102*P102,2)</f>
        <v>0</v>
      </c>
      <c r="R102" s="249"/>
      <c r="S102" s="249" t="s">
        <v>167</v>
      </c>
      <c r="T102" s="250" t="s">
        <v>168</v>
      </c>
      <c r="U102" s="224">
        <v>0</v>
      </c>
      <c r="V102" s="224">
        <f>ROUND(E102*U102,2)</f>
        <v>0</v>
      </c>
      <c r="W102" s="224"/>
      <c r="X102" s="224" t="s">
        <v>169</v>
      </c>
      <c r="Y102" s="215"/>
      <c r="Z102" s="215"/>
      <c r="AA102" s="215"/>
      <c r="AB102" s="215"/>
      <c r="AC102" s="215"/>
      <c r="AD102" s="215"/>
      <c r="AE102" s="215"/>
      <c r="AF102" s="215"/>
      <c r="AG102" s="215" t="s">
        <v>170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x14ac:dyDescent="0.25">
      <c r="A103" s="228" t="s">
        <v>162</v>
      </c>
      <c r="B103" s="229" t="s">
        <v>105</v>
      </c>
      <c r="C103" s="252" t="s">
        <v>106</v>
      </c>
      <c r="D103" s="230"/>
      <c r="E103" s="231"/>
      <c r="F103" s="232"/>
      <c r="G103" s="232">
        <f>SUMIF(AG104:AG106,"&lt;&gt;NOR",G104:G106)</f>
        <v>0</v>
      </c>
      <c r="H103" s="232"/>
      <c r="I103" s="232">
        <f>SUM(I104:I106)</f>
        <v>0</v>
      </c>
      <c r="J103" s="232"/>
      <c r="K103" s="232">
        <f>SUM(K104:K106)</f>
        <v>0</v>
      </c>
      <c r="L103" s="232"/>
      <c r="M103" s="232">
        <f>SUM(M104:M106)</f>
        <v>0</v>
      </c>
      <c r="N103" s="232"/>
      <c r="O103" s="232">
        <f>SUM(O104:O106)</f>
        <v>0</v>
      </c>
      <c r="P103" s="232"/>
      <c r="Q103" s="232">
        <f>SUM(Q104:Q106)</f>
        <v>0</v>
      </c>
      <c r="R103" s="232"/>
      <c r="S103" s="232"/>
      <c r="T103" s="233"/>
      <c r="U103" s="227"/>
      <c r="V103" s="227">
        <f>SUM(V104:V106)</f>
        <v>0.25</v>
      </c>
      <c r="W103" s="227"/>
      <c r="X103" s="227"/>
      <c r="AG103" t="s">
        <v>163</v>
      </c>
    </row>
    <row r="104" spans="1:60" outlineLevel="1" x14ac:dyDescent="0.25">
      <c r="A104" s="244">
        <v>62</v>
      </c>
      <c r="B104" s="245" t="s">
        <v>356</v>
      </c>
      <c r="C104" s="257" t="s">
        <v>357</v>
      </c>
      <c r="D104" s="246" t="s">
        <v>220</v>
      </c>
      <c r="E104" s="247">
        <v>1</v>
      </c>
      <c r="F104" s="248"/>
      <c r="G104" s="249">
        <f>ROUND(E104*F104,2)</f>
        <v>0</v>
      </c>
      <c r="H104" s="248"/>
      <c r="I104" s="249">
        <f>ROUND(E104*H104,2)</f>
        <v>0</v>
      </c>
      <c r="J104" s="248"/>
      <c r="K104" s="249">
        <f>ROUND(E104*J104,2)</f>
        <v>0</v>
      </c>
      <c r="L104" s="249">
        <v>15</v>
      </c>
      <c r="M104" s="249">
        <f>G104*(1+L104/100)</f>
        <v>0</v>
      </c>
      <c r="N104" s="249">
        <v>8.9999999999999998E-4</v>
      </c>
      <c r="O104" s="249">
        <f>ROUND(E104*N104,2)</f>
        <v>0</v>
      </c>
      <c r="P104" s="249">
        <v>0</v>
      </c>
      <c r="Q104" s="249">
        <f>ROUND(E104*P104,2)</f>
        <v>0</v>
      </c>
      <c r="R104" s="249"/>
      <c r="S104" s="249" t="s">
        <v>167</v>
      </c>
      <c r="T104" s="250" t="s">
        <v>168</v>
      </c>
      <c r="U104" s="224">
        <v>0.247</v>
      </c>
      <c r="V104" s="224">
        <f>ROUND(E104*U104,2)</f>
        <v>0.25</v>
      </c>
      <c r="W104" s="224"/>
      <c r="X104" s="224" t="s">
        <v>169</v>
      </c>
      <c r="Y104" s="215"/>
      <c r="Z104" s="215"/>
      <c r="AA104" s="215"/>
      <c r="AB104" s="215"/>
      <c r="AC104" s="215"/>
      <c r="AD104" s="215"/>
      <c r="AE104" s="215"/>
      <c r="AF104" s="215"/>
      <c r="AG104" s="215" t="s">
        <v>170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5">
      <c r="A105" s="244">
        <v>63</v>
      </c>
      <c r="B105" s="245" t="s">
        <v>358</v>
      </c>
      <c r="C105" s="257" t="s">
        <v>359</v>
      </c>
      <c r="D105" s="246" t="s">
        <v>220</v>
      </c>
      <c r="E105" s="247">
        <v>1</v>
      </c>
      <c r="F105" s="248"/>
      <c r="G105" s="249">
        <f>ROUND(E105*F105,2)</f>
        <v>0</v>
      </c>
      <c r="H105" s="248"/>
      <c r="I105" s="249">
        <f>ROUND(E105*H105,2)</f>
        <v>0</v>
      </c>
      <c r="J105" s="248"/>
      <c r="K105" s="249">
        <f>ROUND(E105*J105,2)</f>
        <v>0</v>
      </c>
      <c r="L105" s="249">
        <v>15</v>
      </c>
      <c r="M105" s="249">
        <f>G105*(1+L105/100)</f>
        <v>0</v>
      </c>
      <c r="N105" s="249">
        <v>0</v>
      </c>
      <c r="O105" s="249">
        <f>ROUND(E105*N105,2)</f>
        <v>0</v>
      </c>
      <c r="P105" s="249">
        <v>0</v>
      </c>
      <c r="Q105" s="249">
        <f>ROUND(E105*P105,2)</f>
        <v>0</v>
      </c>
      <c r="R105" s="249"/>
      <c r="S105" s="249" t="s">
        <v>167</v>
      </c>
      <c r="T105" s="250" t="s">
        <v>168</v>
      </c>
      <c r="U105" s="224">
        <v>0</v>
      </c>
      <c r="V105" s="224">
        <f>ROUND(E105*U105,2)</f>
        <v>0</v>
      </c>
      <c r="W105" s="224"/>
      <c r="X105" s="224" t="s">
        <v>169</v>
      </c>
      <c r="Y105" s="215"/>
      <c r="Z105" s="215"/>
      <c r="AA105" s="215"/>
      <c r="AB105" s="215"/>
      <c r="AC105" s="215"/>
      <c r="AD105" s="215"/>
      <c r="AE105" s="215"/>
      <c r="AF105" s="215"/>
      <c r="AG105" s="215" t="s">
        <v>170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5">
      <c r="A106" s="244">
        <v>64</v>
      </c>
      <c r="B106" s="245" t="s">
        <v>360</v>
      </c>
      <c r="C106" s="257" t="s">
        <v>361</v>
      </c>
      <c r="D106" s="246" t="s">
        <v>0</v>
      </c>
      <c r="E106" s="247">
        <v>11.72</v>
      </c>
      <c r="F106" s="248"/>
      <c r="G106" s="249">
        <f>ROUND(E106*F106,2)</f>
        <v>0</v>
      </c>
      <c r="H106" s="248"/>
      <c r="I106" s="249">
        <f>ROUND(E106*H106,2)</f>
        <v>0</v>
      </c>
      <c r="J106" s="248"/>
      <c r="K106" s="249">
        <f>ROUND(E106*J106,2)</f>
        <v>0</v>
      </c>
      <c r="L106" s="249">
        <v>15</v>
      </c>
      <c r="M106" s="249">
        <f>G106*(1+L106/100)</f>
        <v>0</v>
      </c>
      <c r="N106" s="249">
        <v>0</v>
      </c>
      <c r="O106" s="249">
        <f>ROUND(E106*N106,2)</f>
        <v>0</v>
      </c>
      <c r="P106" s="249">
        <v>0</v>
      </c>
      <c r="Q106" s="249">
        <f>ROUND(E106*P106,2)</f>
        <v>0</v>
      </c>
      <c r="R106" s="249"/>
      <c r="S106" s="249" t="s">
        <v>167</v>
      </c>
      <c r="T106" s="250" t="s">
        <v>168</v>
      </c>
      <c r="U106" s="224">
        <v>0</v>
      </c>
      <c r="V106" s="224">
        <f>ROUND(E106*U106,2)</f>
        <v>0</v>
      </c>
      <c r="W106" s="224"/>
      <c r="X106" s="224" t="s">
        <v>169</v>
      </c>
      <c r="Y106" s="215"/>
      <c r="Z106" s="215"/>
      <c r="AA106" s="215"/>
      <c r="AB106" s="215"/>
      <c r="AC106" s="215"/>
      <c r="AD106" s="215"/>
      <c r="AE106" s="215"/>
      <c r="AF106" s="215"/>
      <c r="AG106" s="215" t="s">
        <v>238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x14ac:dyDescent="0.25">
      <c r="A107" s="228" t="s">
        <v>162</v>
      </c>
      <c r="B107" s="229" t="s">
        <v>107</v>
      </c>
      <c r="C107" s="252" t="s">
        <v>108</v>
      </c>
      <c r="D107" s="230"/>
      <c r="E107" s="231"/>
      <c r="F107" s="232"/>
      <c r="G107" s="232">
        <f>SUMIF(AG108:AG112,"&lt;&gt;NOR",G108:G112)</f>
        <v>0</v>
      </c>
      <c r="H107" s="232"/>
      <c r="I107" s="232">
        <f>SUM(I108:I112)</f>
        <v>0</v>
      </c>
      <c r="J107" s="232"/>
      <c r="K107" s="232">
        <f>SUM(K108:K112)</f>
        <v>0</v>
      </c>
      <c r="L107" s="232"/>
      <c r="M107" s="232">
        <f>SUM(M108:M112)</f>
        <v>0</v>
      </c>
      <c r="N107" s="232"/>
      <c r="O107" s="232">
        <f>SUM(O108:O112)</f>
        <v>0</v>
      </c>
      <c r="P107" s="232"/>
      <c r="Q107" s="232">
        <f>SUM(Q108:Q112)</f>
        <v>0</v>
      </c>
      <c r="R107" s="232"/>
      <c r="S107" s="232"/>
      <c r="T107" s="233"/>
      <c r="U107" s="227"/>
      <c r="V107" s="227">
        <f>SUM(V108:V112)</f>
        <v>0.95000000000000007</v>
      </c>
      <c r="W107" s="227"/>
      <c r="X107" s="227"/>
      <c r="AG107" t="s">
        <v>163</v>
      </c>
    </row>
    <row r="108" spans="1:60" outlineLevel="1" x14ac:dyDescent="0.25">
      <c r="A108" s="244">
        <v>65</v>
      </c>
      <c r="B108" s="245" t="s">
        <v>362</v>
      </c>
      <c r="C108" s="257" t="s">
        <v>683</v>
      </c>
      <c r="D108" s="246" t="s">
        <v>220</v>
      </c>
      <c r="E108" s="247">
        <v>1</v>
      </c>
      <c r="F108" s="248"/>
      <c r="G108" s="249">
        <f>ROUND(E108*F108,2)</f>
        <v>0</v>
      </c>
      <c r="H108" s="248"/>
      <c r="I108" s="249">
        <f>ROUND(E108*H108,2)</f>
        <v>0</v>
      </c>
      <c r="J108" s="248"/>
      <c r="K108" s="249">
        <f>ROUND(E108*J108,2)</f>
        <v>0</v>
      </c>
      <c r="L108" s="249">
        <v>15</v>
      </c>
      <c r="M108" s="249">
        <f>G108*(1+L108/100)</f>
        <v>0</v>
      </c>
      <c r="N108" s="249">
        <v>2.0000000000000002E-5</v>
      </c>
      <c r="O108" s="249">
        <f>ROUND(E108*N108,2)</f>
        <v>0</v>
      </c>
      <c r="P108" s="249">
        <v>0</v>
      </c>
      <c r="Q108" s="249">
        <f>ROUND(E108*P108,2)</f>
        <v>0</v>
      </c>
      <c r="R108" s="249"/>
      <c r="S108" s="249" t="s">
        <v>167</v>
      </c>
      <c r="T108" s="250" t="s">
        <v>168</v>
      </c>
      <c r="U108" s="224">
        <v>0.86799999999999999</v>
      </c>
      <c r="V108" s="224">
        <f>ROUND(E108*U108,2)</f>
        <v>0.87</v>
      </c>
      <c r="W108" s="224"/>
      <c r="X108" s="224" t="s">
        <v>169</v>
      </c>
      <c r="Y108" s="215"/>
      <c r="Z108" s="215"/>
      <c r="AA108" s="215"/>
      <c r="AB108" s="215"/>
      <c r="AC108" s="215"/>
      <c r="AD108" s="215"/>
      <c r="AE108" s="215"/>
      <c r="AF108" s="215"/>
      <c r="AG108" s="215" t="s">
        <v>170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5">
      <c r="A109" s="244">
        <v>66</v>
      </c>
      <c r="B109" s="245" t="s">
        <v>364</v>
      </c>
      <c r="C109" s="257" t="s">
        <v>365</v>
      </c>
      <c r="D109" s="246" t="s">
        <v>292</v>
      </c>
      <c r="E109" s="247">
        <v>1</v>
      </c>
      <c r="F109" s="248"/>
      <c r="G109" s="249">
        <f>ROUND(E109*F109,2)</f>
        <v>0</v>
      </c>
      <c r="H109" s="248"/>
      <c r="I109" s="249">
        <f>ROUND(E109*H109,2)</f>
        <v>0</v>
      </c>
      <c r="J109" s="248"/>
      <c r="K109" s="249">
        <f>ROUND(E109*J109,2)</f>
        <v>0</v>
      </c>
      <c r="L109" s="249">
        <v>15</v>
      </c>
      <c r="M109" s="249">
        <f>G109*(1+L109/100)</f>
        <v>0</v>
      </c>
      <c r="N109" s="249">
        <v>0</v>
      </c>
      <c r="O109" s="249">
        <f>ROUND(E109*N109,2)</f>
        <v>0</v>
      </c>
      <c r="P109" s="249">
        <v>0</v>
      </c>
      <c r="Q109" s="249">
        <f>ROUND(E109*P109,2)</f>
        <v>0</v>
      </c>
      <c r="R109" s="249"/>
      <c r="S109" s="249" t="s">
        <v>167</v>
      </c>
      <c r="T109" s="250" t="s">
        <v>168</v>
      </c>
      <c r="U109" s="224">
        <v>3.1E-2</v>
      </c>
      <c r="V109" s="224">
        <f>ROUND(E109*U109,2)</f>
        <v>0.03</v>
      </c>
      <c r="W109" s="224"/>
      <c r="X109" s="224" t="s">
        <v>169</v>
      </c>
      <c r="Y109" s="215"/>
      <c r="Z109" s="215"/>
      <c r="AA109" s="215"/>
      <c r="AB109" s="215"/>
      <c r="AC109" s="215"/>
      <c r="AD109" s="215"/>
      <c r="AE109" s="215"/>
      <c r="AF109" s="215"/>
      <c r="AG109" s="215" t="s">
        <v>170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5">
      <c r="A110" s="244">
        <v>67</v>
      </c>
      <c r="B110" s="245" t="s">
        <v>366</v>
      </c>
      <c r="C110" s="257" t="s">
        <v>367</v>
      </c>
      <c r="D110" s="246" t="s">
        <v>292</v>
      </c>
      <c r="E110" s="247">
        <v>1</v>
      </c>
      <c r="F110" s="248"/>
      <c r="G110" s="249">
        <f>ROUND(E110*F110,2)</f>
        <v>0</v>
      </c>
      <c r="H110" s="248"/>
      <c r="I110" s="249">
        <f>ROUND(E110*H110,2)</f>
        <v>0</v>
      </c>
      <c r="J110" s="248"/>
      <c r="K110" s="249">
        <f>ROUND(E110*J110,2)</f>
        <v>0</v>
      </c>
      <c r="L110" s="249">
        <v>15</v>
      </c>
      <c r="M110" s="249">
        <f>G110*(1+L110/100)</f>
        <v>0</v>
      </c>
      <c r="N110" s="249">
        <v>0</v>
      </c>
      <c r="O110" s="249">
        <f>ROUND(E110*N110,2)</f>
        <v>0</v>
      </c>
      <c r="P110" s="249">
        <v>0</v>
      </c>
      <c r="Q110" s="249">
        <f>ROUND(E110*P110,2)</f>
        <v>0</v>
      </c>
      <c r="R110" s="249"/>
      <c r="S110" s="249" t="s">
        <v>167</v>
      </c>
      <c r="T110" s="250" t="s">
        <v>168</v>
      </c>
      <c r="U110" s="224">
        <v>5.1999999999999998E-2</v>
      </c>
      <c r="V110" s="224">
        <f>ROUND(E110*U110,2)</f>
        <v>0.05</v>
      </c>
      <c r="W110" s="224"/>
      <c r="X110" s="224" t="s">
        <v>169</v>
      </c>
      <c r="Y110" s="215"/>
      <c r="Z110" s="215"/>
      <c r="AA110" s="215"/>
      <c r="AB110" s="215"/>
      <c r="AC110" s="215"/>
      <c r="AD110" s="215"/>
      <c r="AE110" s="215"/>
      <c r="AF110" s="215"/>
      <c r="AG110" s="215" t="s">
        <v>170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5">
      <c r="A111" s="244">
        <v>68</v>
      </c>
      <c r="B111" s="245" t="s">
        <v>684</v>
      </c>
      <c r="C111" s="257" t="s">
        <v>685</v>
      </c>
      <c r="D111" s="246" t="s">
        <v>220</v>
      </c>
      <c r="E111" s="247">
        <v>1</v>
      </c>
      <c r="F111" s="248"/>
      <c r="G111" s="249">
        <f>ROUND(E111*F111,2)</f>
        <v>0</v>
      </c>
      <c r="H111" s="248"/>
      <c r="I111" s="249">
        <f>ROUND(E111*H111,2)</f>
        <v>0</v>
      </c>
      <c r="J111" s="248"/>
      <c r="K111" s="249">
        <f>ROUND(E111*J111,2)</f>
        <v>0</v>
      </c>
      <c r="L111" s="249">
        <v>15</v>
      </c>
      <c r="M111" s="249">
        <f>G111*(1+L111/100)</f>
        <v>0</v>
      </c>
      <c r="N111" s="249">
        <v>0</v>
      </c>
      <c r="O111" s="249">
        <f>ROUND(E111*N111,2)</f>
        <v>0</v>
      </c>
      <c r="P111" s="249">
        <v>0</v>
      </c>
      <c r="Q111" s="249">
        <f>ROUND(E111*P111,2)</f>
        <v>0</v>
      </c>
      <c r="R111" s="249"/>
      <c r="S111" s="249" t="s">
        <v>167</v>
      </c>
      <c r="T111" s="250" t="s">
        <v>168</v>
      </c>
      <c r="U111" s="224">
        <v>0</v>
      </c>
      <c r="V111" s="224">
        <f>ROUND(E111*U111,2)</f>
        <v>0</v>
      </c>
      <c r="W111" s="224"/>
      <c r="X111" s="224" t="s">
        <v>278</v>
      </c>
      <c r="Y111" s="215"/>
      <c r="Z111" s="215"/>
      <c r="AA111" s="215"/>
      <c r="AB111" s="215"/>
      <c r="AC111" s="215"/>
      <c r="AD111" s="215"/>
      <c r="AE111" s="215"/>
      <c r="AF111" s="215"/>
      <c r="AG111" s="215" t="s">
        <v>279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 x14ac:dyDescent="0.25">
      <c r="A112" s="244">
        <v>69</v>
      </c>
      <c r="B112" s="245" t="s">
        <v>686</v>
      </c>
      <c r="C112" s="257" t="s">
        <v>687</v>
      </c>
      <c r="D112" s="246" t="s">
        <v>0</v>
      </c>
      <c r="E112" s="247">
        <v>33.274999999999999</v>
      </c>
      <c r="F112" s="248"/>
      <c r="G112" s="249">
        <f>ROUND(E112*F112,2)</f>
        <v>0</v>
      </c>
      <c r="H112" s="248"/>
      <c r="I112" s="249">
        <f>ROUND(E112*H112,2)</f>
        <v>0</v>
      </c>
      <c r="J112" s="248"/>
      <c r="K112" s="249">
        <f>ROUND(E112*J112,2)</f>
        <v>0</v>
      </c>
      <c r="L112" s="249">
        <v>15</v>
      </c>
      <c r="M112" s="249">
        <f>G112*(1+L112/100)</f>
        <v>0</v>
      </c>
      <c r="N112" s="249">
        <v>0</v>
      </c>
      <c r="O112" s="249">
        <f>ROUND(E112*N112,2)</f>
        <v>0</v>
      </c>
      <c r="P112" s="249">
        <v>0</v>
      </c>
      <c r="Q112" s="249">
        <f>ROUND(E112*P112,2)</f>
        <v>0</v>
      </c>
      <c r="R112" s="249"/>
      <c r="S112" s="249" t="s">
        <v>167</v>
      </c>
      <c r="T112" s="250" t="s">
        <v>168</v>
      </c>
      <c r="U112" s="224">
        <v>0</v>
      </c>
      <c r="V112" s="224">
        <f>ROUND(E112*U112,2)</f>
        <v>0</v>
      </c>
      <c r="W112" s="224"/>
      <c r="X112" s="224" t="s">
        <v>169</v>
      </c>
      <c r="Y112" s="215"/>
      <c r="Z112" s="215"/>
      <c r="AA112" s="215"/>
      <c r="AB112" s="215"/>
      <c r="AC112" s="215"/>
      <c r="AD112" s="215"/>
      <c r="AE112" s="215"/>
      <c r="AF112" s="215"/>
      <c r="AG112" s="215" t="s">
        <v>238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x14ac:dyDescent="0.25">
      <c r="A113" s="228" t="s">
        <v>162</v>
      </c>
      <c r="B113" s="229" t="s">
        <v>109</v>
      </c>
      <c r="C113" s="252" t="s">
        <v>110</v>
      </c>
      <c r="D113" s="230"/>
      <c r="E113" s="231"/>
      <c r="F113" s="232"/>
      <c r="G113" s="232">
        <f>SUMIF(AG114:AG136,"&lt;&gt;NOR",G114:G136)</f>
        <v>0</v>
      </c>
      <c r="H113" s="232"/>
      <c r="I113" s="232">
        <f>SUM(I114:I136)</f>
        <v>0</v>
      </c>
      <c r="J113" s="232"/>
      <c r="K113" s="232">
        <f>SUM(K114:K136)</f>
        <v>0</v>
      </c>
      <c r="L113" s="232"/>
      <c r="M113" s="232">
        <f>SUM(M114:M136)</f>
        <v>0</v>
      </c>
      <c r="N113" s="232"/>
      <c r="O113" s="232">
        <f>SUM(O114:O136)</f>
        <v>0.03</v>
      </c>
      <c r="P113" s="232"/>
      <c r="Q113" s="232">
        <f>SUM(Q114:Q136)</f>
        <v>0.01</v>
      </c>
      <c r="R113" s="232"/>
      <c r="S113" s="232"/>
      <c r="T113" s="233"/>
      <c r="U113" s="227"/>
      <c r="V113" s="227">
        <f>SUM(V114:V136)</f>
        <v>0.72</v>
      </c>
      <c r="W113" s="227"/>
      <c r="X113" s="227"/>
      <c r="AG113" t="s">
        <v>163</v>
      </c>
    </row>
    <row r="114" spans="1:60" outlineLevel="1" x14ac:dyDescent="0.25">
      <c r="A114" s="244">
        <v>70</v>
      </c>
      <c r="B114" s="245" t="s">
        <v>375</v>
      </c>
      <c r="C114" s="257" t="s">
        <v>376</v>
      </c>
      <c r="D114" s="246" t="s">
        <v>220</v>
      </c>
      <c r="E114" s="247">
        <v>4</v>
      </c>
      <c r="F114" s="248"/>
      <c r="G114" s="249">
        <f>ROUND(E114*F114,2)</f>
        <v>0</v>
      </c>
      <c r="H114" s="248"/>
      <c r="I114" s="249">
        <f>ROUND(E114*H114,2)</f>
        <v>0</v>
      </c>
      <c r="J114" s="248"/>
      <c r="K114" s="249">
        <f>ROUND(E114*J114,2)</f>
        <v>0</v>
      </c>
      <c r="L114" s="249">
        <v>15</v>
      </c>
      <c r="M114" s="249">
        <f>G114*(1+L114/100)</f>
        <v>0</v>
      </c>
      <c r="N114" s="249">
        <v>0</v>
      </c>
      <c r="O114" s="249">
        <f>ROUND(E114*N114,2)</f>
        <v>0</v>
      </c>
      <c r="P114" s="249">
        <v>1.8E-3</v>
      </c>
      <c r="Q114" s="249">
        <f>ROUND(E114*P114,2)</f>
        <v>0.01</v>
      </c>
      <c r="R114" s="249"/>
      <c r="S114" s="249" t="s">
        <v>167</v>
      </c>
      <c r="T114" s="250" t="s">
        <v>168</v>
      </c>
      <c r="U114" s="224">
        <v>0.11</v>
      </c>
      <c r="V114" s="224">
        <f>ROUND(E114*U114,2)</f>
        <v>0.44</v>
      </c>
      <c r="W114" s="224"/>
      <c r="X114" s="224" t="s">
        <v>169</v>
      </c>
      <c r="Y114" s="215"/>
      <c r="Z114" s="215"/>
      <c r="AA114" s="215"/>
      <c r="AB114" s="215"/>
      <c r="AC114" s="215"/>
      <c r="AD114" s="215"/>
      <c r="AE114" s="215"/>
      <c r="AF114" s="215"/>
      <c r="AG114" s="215" t="s">
        <v>238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5">
      <c r="A115" s="244">
        <v>71</v>
      </c>
      <c r="B115" s="245" t="s">
        <v>377</v>
      </c>
      <c r="C115" s="257" t="s">
        <v>378</v>
      </c>
      <c r="D115" s="246" t="s">
        <v>220</v>
      </c>
      <c r="E115" s="247">
        <v>1</v>
      </c>
      <c r="F115" s="248"/>
      <c r="G115" s="249">
        <f>ROUND(E115*F115,2)</f>
        <v>0</v>
      </c>
      <c r="H115" s="248"/>
      <c r="I115" s="249">
        <f>ROUND(E115*H115,2)</f>
        <v>0</v>
      </c>
      <c r="J115" s="248"/>
      <c r="K115" s="249">
        <f>ROUND(E115*J115,2)</f>
        <v>0</v>
      </c>
      <c r="L115" s="249">
        <v>15</v>
      </c>
      <c r="M115" s="249">
        <f>G115*(1+L115/100)</f>
        <v>0</v>
      </c>
      <c r="N115" s="249">
        <v>1.0000000000000001E-5</v>
      </c>
      <c r="O115" s="249">
        <f>ROUND(E115*N115,2)</f>
        <v>0</v>
      </c>
      <c r="P115" s="249">
        <v>0</v>
      </c>
      <c r="Q115" s="249">
        <f>ROUND(E115*P115,2)</f>
        <v>0</v>
      </c>
      <c r="R115" s="249"/>
      <c r="S115" s="249" t="s">
        <v>167</v>
      </c>
      <c r="T115" s="250" t="s">
        <v>168</v>
      </c>
      <c r="U115" s="224">
        <v>0.28000000000000003</v>
      </c>
      <c r="V115" s="224">
        <f>ROUND(E115*U115,2)</f>
        <v>0.28000000000000003</v>
      </c>
      <c r="W115" s="224"/>
      <c r="X115" s="224" t="s">
        <v>169</v>
      </c>
      <c r="Y115" s="215"/>
      <c r="Z115" s="215"/>
      <c r="AA115" s="215"/>
      <c r="AB115" s="215"/>
      <c r="AC115" s="215"/>
      <c r="AD115" s="215"/>
      <c r="AE115" s="215"/>
      <c r="AF115" s="215"/>
      <c r="AG115" s="215" t="s">
        <v>238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5">
      <c r="A116" s="244">
        <v>72</v>
      </c>
      <c r="B116" s="245" t="s">
        <v>380</v>
      </c>
      <c r="C116" s="257" t="s">
        <v>381</v>
      </c>
      <c r="D116" s="246" t="s">
        <v>292</v>
      </c>
      <c r="E116" s="247">
        <v>1</v>
      </c>
      <c r="F116" s="248"/>
      <c r="G116" s="249">
        <f>ROUND(E116*F116,2)</f>
        <v>0</v>
      </c>
      <c r="H116" s="248"/>
      <c r="I116" s="249">
        <f>ROUND(E116*H116,2)</f>
        <v>0</v>
      </c>
      <c r="J116" s="248"/>
      <c r="K116" s="249">
        <f>ROUND(E116*J116,2)</f>
        <v>0</v>
      </c>
      <c r="L116" s="249">
        <v>15</v>
      </c>
      <c r="M116" s="249">
        <f>G116*(1+L116/100)</f>
        <v>0</v>
      </c>
      <c r="N116" s="249">
        <v>0</v>
      </c>
      <c r="O116" s="249">
        <f>ROUND(E116*N116,2)</f>
        <v>0</v>
      </c>
      <c r="P116" s="249">
        <v>0</v>
      </c>
      <c r="Q116" s="249">
        <f>ROUND(E116*P116,2)</f>
        <v>0</v>
      </c>
      <c r="R116" s="249"/>
      <c r="S116" s="249" t="s">
        <v>167</v>
      </c>
      <c r="T116" s="250" t="s">
        <v>168</v>
      </c>
      <c r="U116" s="224">
        <v>0</v>
      </c>
      <c r="V116" s="224">
        <f>ROUND(E116*U116,2)</f>
        <v>0</v>
      </c>
      <c r="W116" s="224"/>
      <c r="X116" s="224" t="s">
        <v>169</v>
      </c>
      <c r="Y116" s="215"/>
      <c r="Z116" s="215"/>
      <c r="AA116" s="215"/>
      <c r="AB116" s="215"/>
      <c r="AC116" s="215"/>
      <c r="AD116" s="215"/>
      <c r="AE116" s="215"/>
      <c r="AF116" s="215"/>
      <c r="AG116" s="215" t="s">
        <v>170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ht="20.399999999999999" outlineLevel="1" x14ac:dyDescent="0.25">
      <c r="A117" s="234">
        <v>73</v>
      </c>
      <c r="B117" s="235" t="s">
        <v>382</v>
      </c>
      <c r="C117" s="253" t="s">
        <v>849</v>
      </c>
      <c r="D117" s="236" t="s">
        <v>193</v>
      </c>
      <c r="E117" s="237">
        <v>2.7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15</v>
      </c>
      <c r="M117" s="239">
        <f>G117*(1+L117/100)</f>
        <v>0</v>
      </c>
      <c r="N117" s="239">
        <v>0</v>
      </c>
      <c r="O117" s="239">
        <f>ROUND(E117*N117,2)</f>
        <v>0</v>
      </c>
      <c r="P117" s="239">
        <v>0</v>
      </c>
      <c r="Q117" s="239">
        <f>ROUND(E117*P117,2)</f>
        <v>0</v>
      </c>
      <c r="R117" s="239"/>
      <c r="S117" s="239" t="s">
        <v>167</v>
      </c>
      <c r="T117" s="240" t="s">
        <v>168</v>
      </c>
      <c r="U117" s="224">
        <v>0</v>
      </c>
      <c r="V117" s="224">
        <f>ROUND(E117*U117,2)</f>
        <v>0</v>
      </c>
      <c r="W117" s="224"/>
      <c r="X117" s="224" t="s">
        <v>169</v>
      </c>
      <c r="Y117" s="215"/>
      <c r="Z117" s="215"/>
      <c r="AA117" s="215"/>
      <c r="AB117" s="215"/>
      <c r="AC117" s="215"/>
      <c r="AD117" s="215"/>
      <c r="AE117" s="215"/>
      <c r="AF117" s="215"/>
      <c r="AG117" s="215" t="s">
        <v>238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5">
      <c r="A118" s="222"/>
      <c r="B118" s="223"/>
      <c r="C118" s="256" t="s">
        <v>850</v>
      </c>
      <c r="D118" s="225"/>
      <c r="E118" s="226">
        <v>2.7</v>
      </c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15"/>
      <c r="Z118" s="215"/>
      <c r="AA118" s="215"/>
      <c r="AB118" s="215"/>
      <c r="AC118" s="215"/>
      <c r="AD118" s="215"/>
      <c r="AE118" s="215"/>
      <c r="AF118" s="215"/>
      <c r="AG118" s="215" t="s">
        <v>177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5">
      <c r="A119" s="222"/>
      <c r="B119" s="223"/>
      <c r="C119" s="256" t="s">
        <v>385</v>
      </c>
      <c r="D119" s="225"/>
      <c r="E119" s="226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15"/>
      <c r="Z119" s="215"/>
      <c r="AA119" s="215"/>
      <c r="AB119" s="215"/>
      <c r="AC119" s="215"/>
      <c r="AD119" s="215"/>
      <c r="AE119" s="215"/>
      <c r="AF119" s="215"/>
      <c r="AG119" s="215" t="s">
        <v>177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5">
      <c r="A120" s="222"/>
      <c r="B120" s="223"/>
      <c r="C120" s="256" t="s">
        <v>386</v>
      </c>
      <c r="D120" s="225"/>
      <c r="E120" s="226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177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5">
      <c r="A121" s="222"/>
      <c r="B121" s="223"/>
      <c r="C121" s="256" t="s">
        <v>387</v>
      </c>
      <c r="D121" s="225"/>
      <c r="E121" s="226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15"/>
      <c r="Z121" s="215"/>
      <c r="AA121" s="215"/>
      <c r="AB121" s="215"/>
      <c r="AC121" s="215"/>
      <c r="AD121" s="215"/>
      <c r="AE121" s="215"/>
      <c r="AF121" s="215"/>
      <c r="AG121" s="215" t="s">
        <v>177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5">
      <c r="A122" s="222"/>
      <c r="B122" s="223"/>
      <c r="C122" s="256" t="s">
        <v>388</v>
      </c>
      <c r="D122" s="225"/>
      <c r="E122" s="226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15"/>
      <c r="Z122" s="215"/>
      <c r="AA122" s="215"/>
      <c r="AB122" s="215"/>
      <c r="AC122" s="215"/>
      <c r="AD122" s="215"/>
      <c r="AE122" s="215"/>
      <c r="AF122" s="215"/>
      <c r="AG122" s="215" t="s">
        <v>177</v>
      </c>
      <c r="AH122" s="215">
        <v>0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5">
      <c r="A123" s="222"/>
      <c r="B123" s="223"/>
      <c r="C123" s="256" t="s">
        <v>389</v>
      </c>
      <c r="D123" s="225"/>
      <c r="E123" s="226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15"/>
      <c r="Z123" s="215"/>
      <c r="AA123" s="215"/>
      <c r="AB123" s="215"/>
      <c r="AC123" s="215"/>
      <c r="AD123" s="215"/>
      <c r="AE123" s="215"/>
      <c r="AF123" s="215"/>
      <c r="AG123" s="215" t="s">
        <v>177</v>
      </c>
      <c r="AH123" s="215">
        <v>0</v>
      </c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5">
      <c r="A124" s="222"/>
      <c r="B124" s="223"/>
      <c r="C124" s="256" t="s">
        <v>390</v>
      </c>
      <c r="D124" s="225"/>
      <c r="E124" s="226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15"/>
      <c r="Z124" s="215"/>
      <c r="AA124" s="215"/>
      <c r="AB124" s="215"/>
      <c r="AC124" s="215"/>
      <c r="AD124" s="215"/>
      <c r="AE124" s="215"/>
      <c r="AF124" s="215"/>
      <c r="AG124" s="215" t="s">
        <v>177</v>
      </c>
      <c r="AH124" s="215">
        <v>0</v>
      </c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5">
      <c r="A125" s="222"/>
      <c r="B125" s="223"/>
      <c r="C125" s="256" t="s">
        <v>391</v>
      </c>
      <c r="D125" s="225"/>
      <c r="E125" s="226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15"/>
      <c r="Z125" s="215"/>
      <c r="AA125" s="215"/>
      <c r="AB125" s="215"/>
      <c r="AC125" s="215"/>
      <c r="AD125" s="215"/>
      <c r="AE125" s="215"/>
      <c r="AF125" s="215"/>
      <c r="AG125" s="215" t="s">
        <v>177</v>
      </c>
      <c r="AH125" s="215">
        <v>0</v>
      </c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5">
      <c r="A126" s="222"/>
      <c r="B126" s="223"/>
      <c r="C126" s="256" t="s">
        <v>392</v>
      </c>
      <c r="D126" s="225"/>
      <c r="E126" s="226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15"/>
      <c r="Z126" s="215"/>
      <c r="AA126" s="215"/>
      <c r="AB126" s="215"/>
      <c r="AC126" s="215"/>
      <c r="AD126" s="215"/>
      <c r="AE126" s="215"/>
      <c r="AF126" s="215"/>
      <c r="AG126" s="215" t="s">
        <v>177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5">
      <c r="A127" s="222"/>
      <c r="B127" s="223"/>
      <c r="C127" s="256" t="s">
        <v>393</v>
      </c>
      <c r="D127" s="225"/>
      <c r="E127" s="226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15"/>
      <c r="Z127" s="215"/>
      <c r="AA127" s="215"/>
      <c r="AB127" s="215"/>
      <c r="AC127" s="215"/>
      <c r="AD127" s="215"/>
      <c r="AE127" s="215"/>
      <c r="AF127" s="215"/>
      <c r="AG127" s="215" t="s">
        <v>177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5">
      <c r="A128" s="222"/>
      <c r="B128" s="223"/>
      <c r="C128" s="256" t="s">
        <v>394</v>
      </c>
      <c r="D128" s="225"/>
      <c r="E128" s="226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15"/>
      <c r="Z128" s="215"/>
      <c r="AA128" s="215"/>
      <c r="AB128" s="215"/>
      <c r="AC128" s="215"/>
      <c r="AD128" s="215"/>
      <c r="AE128" s="215"/>
      <c r="AF128" s="215"/>
      <c r="AG128" s="215" t="s">
        <v>177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5">
      <c r="A129" s="222"/>
      <c r="B129" s="223"/>
      <c r="C129" s="256" t="s">
        <v>851</v>
      </c>
      <c r="D129" s="225"/>
      <c r="E129" s="226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15"/>
      <c r="Z129" s="215"/>
      <c r="AA129" s="215"/>
      <c r="AB129" s="215"/>
      <c r="AC129" s="215"/>
      <c r="AD129" s="215"/>
      <c r="AE129" s="215"/>
      <c r="AF129" s="215"/>
      <c r="AG129" s="215" t="s">
        <v>177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ht="20.399999999999999" outlineLevel="1" x14ac:dyDescent="0.25">
      <c r="A130" s="244">
        <v>74</v>
      </c>
      <c r="B130" s="245" t="s">
        <v>396</v>
      </c>
      <c r="C130" s="257" t="s">
        <v>401</v>
      </c>
      <c r="D130" s="246" t="s">
        <v>220</v>
      </c>
      <c r="E130" s="247">
        <v>1</v>
      </c>
      <c r="F130" s="248"/>
      <c r="G130" s="249">
        <f>ROUND(E130*F130,2)</f>
        <v>0</v>
      </c>
      <c r="H130" s="248"/>
      <c r="I130" s="249">
        <f>ROUND(E130*H130,2)</f>
        <v>0</v>
      </c>
      <c r="J130" s="248"/>
      <c r="K130" s="249">
        <f>ROUND(E130*J130,2)</f>
        <v>0</v>
      </c>
      <c r="L130" s="249">
        <v>15</v>
      </c>
      <c r="M130" s="249">
        <f>G130*(1+L130/100)</f>
        <v>0</v>
      </c>
      <c r="N130" s="249">
        <v>0</v>
      </c>
      <c r="O130" s="249">
        <f>ROUND(E130*N130,2)</f>
        <v>0</v>
      </c>
      <c r="P130" s="249">
        <v>0</v>
      </c>
      <c r="Q130" s="249">
        <f>ROUND(E130*P130,2)</f>
        <v>0</v>
      </c>
      <c r="R130" s="249"/>
      <c r="S130" s="249" t="s">
        <v>167</v>
      </c>
      <c r="T130" s="250" t="s">
        <v>168</v>
      </c>
      <c r="U130" s="224">
        <v>0</v>
      </c>
      <c r="V130" s="224">
        <f>ROUND(E130*U130,2)</f>
        <v>0</v>
      </c>
      <c r="W130" s="224"/>
      <c r="X130" s="224" t="s">
        <v>169</v>
      </c>
      <c r="Y130" s="215"/>
      <c r="Z130" s="215"/>
      <c r="AA130" s="215"/>
      <c r="AB130" s="215"/>
      <c r="AC130" s="215"/>
      <c r="AD130" s="215"/>
      <c r="AE130" s="215"/>
      <c r="AF130" s="215"/>
      <c r="AG130" s="215" t="s">
        <v>170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 x14ac:dyDescent="0.25">
      <c r="A131" s="244">
        <v>75</v>
      </c>
      <c r="B131" s="245" t="s">
        <v>398</v>
      </c>
      <c r="C131" s="257" t="s">
        <v>399</v>
      </c>
      <c r="D131" s="246" t="s">
        <v>220</v>
      </c>
      <c r="E131" s="247">
        <v>1</v>
      </c>
      <c r="F131" s="248"/>
      <c r="G131" s="249">
        <f>ROUND(E131*F131,2)</f>
        <v>0</v>
      </c>
      <c r="H131" s="248"/>
      <c r="I131" s="249">
        <f>ROUND(E131*H131,2)</f>
        <v>0</v>
      </c>
      <c r="J131" s="248"/>
      <c r="K131" s="249">
        <f>ROUND(E131*J131,2)</f>
        <v>0</v>
      </c>
      <c r="L131" s="249">
        <v>15</v>
      </c>
      <c r="M131" s="249">
        <f>G131*(1+L131/100)</f>
        <v>0</v>
      </c>
      <c r="N131" s="249">
        <v>0</v>
      </c>
      <c r="O131" s="249">
        <f>ROUND(E131*N131,2)</f>
        <v>0</v>
      </c>
      <c r="P131" s="249">
        <v>0</v>
      </c>
      <c r="Q131" s="249">
        <f>ROUND(E131*P131,2)</f>
        <v>0</v>
      </c>
      <c r="R131" s="249"/>
      <c r="S131" s="249" t="s">
        <v>167</v>
      </c>
      <c r="T131" s="250" t="s">
        <v>168</v>
      </c>
      <c r="U131" s="224">
        <v>0</v>
      </c>
      <c r="V131" s="224">
        <f>ROUND(E131*U131,2)</f>
        <v>0</v>
      </c>
      <c r="W131" s="224"/>
      <c r="X131" s="224" t="s">
        <v>169</v>
      </c>
      <c r="Y131" s="215"/>
      <c r="Z131" s="215"/>
      <c r="AA131" s="215"/>
      <c r="AB131" s="215"/>
      <c r="AC131" s="215"/>
      <c r="AD131" s="215"/>
      <c r="AE131" s="215"/>
      <c r="AF131" s="215"/>
      <c r="AG131" s="215" t="s">
        <v>170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ht="20.399999999999999" outlineLevel="1" x14ac:dyDescent="0.25">
      <c r="A132" s="244">
        <v>76</v>
      </c>
      <c r="B132" s="245" t="s">
        <v>400</v>
      </c>
      <c r="C132" s="257" t="s">
        <v>852</v>
      </c>
      <c r="D132" s="246" t="s">
        <v>220</v>
      </c>
      <c r="E132" s="247">
        <v>1</v>
      </c>
      <c r="F132" s="248"/>
      <c r="G132" s="249">
        <f>ROUND(E132*F132,2)</f>
        <v>0</v>
      </c>
      <c r="H132" s="248"/>
      <c r="I132" s="249">
        <f>ROUND(E132*H132,2)</f>
        <v>0</v>
      </c>
      <c r="J132" s="248"/>
      <c r="K132" s="249">
        <f>ROUND(E132*J132,2)</f>
        <v>0</v>
      </c>
      <c r="L132" s="249">
        <v>15</v>
      </c>
      <c r="M132" s="249">
        <f>G132*(1+L132/100)</f>
        <v>0</v>
      </c>
      <c r="N132" s="249">
        <v>0</v>
      </c>
      <c r="O132" s="249">
        <f>ROUND(E132*N132,2)</f>
        <v>0</v>
      </c>
      <c r="P132" s="249">
        <v>0</v>
      </c>
      <c r="Q132" s="249">
        <f>ROUND(E132*P132,2)</f>
        <v>0</v>
      </c>
      <c r="R132" s="249"/>
      <c r="S132" s="249" t="s">
        <v>167</v>
      </c>
      <c r="T132" s="250" t="s">
        <v>168</v>
      </c>
      <c r="U132" s="224">
        <v>0</v>
      </c>
      <c r="V132" s="224">
        <f>ROUND(E132*U132,2)</f>
        <v>0</v>
      </c>
      <c r="W132" s="224"/>
      <c r="X132" s="224" t="s">
        <v>169</v>
      </c>
      <c r="Y132" s="215"/>
      <c r="Z132" s="215"/>
      <c r="AA132" s="215"/>
      <c r="AB132" s="215"/>
      <c r="AC132" s="215"/>
      <c r="AD132" s="215"/>
      <c r="AE132" s="215"/>
      <c r="AF132" s="215"/>
      <c r="AG132" s="215" t="s">
        <v>170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5">
      <c r="A133" s="244">
        <v>77</v>
      </c>
      <c r="B133" s="245" t="s">
        <v>853</v>
      </c>
      <c r="C133" s="257" t="s">
        <v>854</v>
      </c>
      <c r="D133" s="246" t="s">
        <v>220</v>
      </c>
      <c r="E133" s="247">
        <v>1</v>
      </c>
      <c r="F133" s="248"/>
      <c r="G133" s="249">
        <f>ROUND(E133*F133,2)</f>
        <v>0</v>
      </c>
      <c r="H133" s="248"/>
      <c r="I133" s="249">
        <f>ROUND(E133*H133,2)</f>
        <v>0</v>
      </c>
      <c r="J133" s="248"/>
      <c r="K133" s="249">
        <f>ROUND(E133*J133,2)</f>
        <v>0</v>
      </c>
      <c r="L133" s="249">
        <v>15</v>
      </c>
      <c r="M133" s="249">
        <f>G133*(1+L133/100)</f>
        <v>0</v>
      </c>
      <c r="N133" s="249">
        <v>1.2999999999999999E-2</v>
      </c>
      <c r="O133" s="249">
        <f>ROUND(E133*N133,2)</f>
        <v>0.01</v>
      </c>
      <c r="P133" s="249">
        <v>0</v>
      </c>
      <c r="Q133" s="249">
        <f>ROUND(E133*P133,2)</f>
        <v>0</v>
      </c>
      <c r="R133" s="249"/>
      <c r="S133" s="249" t="s">
        <v>167</v>
      </c>
      <c r="T133" s="250" t="s">
        <v>168</v>
      </c>
      <c r="U133" s="224">
        <v>0</v>
      </c>
      <c r="V133" s="224">
        <f>ROUND(E133*U133,2)</f>
        <v>0</v>
      </c>
      <c r="W133" s="224"/>
      <c r="X133" s="224" t="s">
        <v>678</v>
      </c>
      <c r="Y133" s="215"/>
      <c r="Z133" s="215"/>
      <c r="AA133" s="215"/>
      <c r="AB133" s="215"/>
      <c r="AC133" s="215"/>
      <c r="AD133" s="215"/>
      <c r="AE133" s="215"/>
      <c r="AF133" s="215"/>
      <c r="AG133" s="215" t="s">
        <v>855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5">
      <c r="A134" s="244">
        <v>78</v>
      </c>
      <c r="B134" s="245" t="s">
        <v>402</v>
      </c>
      <c r="C134" s="257" t="s">
        <v>403</v>
      </c>
      <c r="D134" s="246" t="s">
        <v>220</v>
      </c>
      <c r="E134" s="247">
        <v>1</v>
      </c>
      <c r="F134" s="248"/>
      <c r="G134" s="249">
        <f>ROUND(E134*F134,2)</f>
        <v>0</v>
      </c>
      <c r="H134" s="248"/>
      <c r="I134" s="249">
        <f>ROUND(E134*H134,2)</f>
        <v>0</v>
      </c>
      <c r="J134" s="248"/>
      <c r="K134" s="249">
        <f>ROUND(E134*J134,2)</f>
        <v>0</v>
      </c>
      <c r="L134" s="249">
        <v>15</v>
      </c>
      <c r="M134" s="249">
        <f>G134*(1+L134/100)</f>
        <v>0</v>
      </c>
      <c r="N134" s="249">
        <v>0.02</v>
      </c>
      <c r="O134" s="249">
        <f>ROUND(E134*N134,2)</f>
        <v>0.02</v>
      </c>
      <c r="P134" s="249">
        <v>0</v>
      </c>
      <c r="Q134" s="249">
        <f>ROUND(E134*P134,2)</f>
        <v>0</v>
      </c>
      <c r="R134" s="249"/>
      <c r="S134" s="249" t="s">
        <v>167</v>
      </c>
      <c r="T134" s="250" t="s">
        <v>168</v>
      </c>
      <c r="U134" s="224">
        <v>0</v>
      </c>
      <c r="V134" s="224">
        <f>ROUND(E134*U134,2)</f>
        <v>0</v>
      </c>
      <c r="W134" s="224"/>
      <c r="X134" s="224" t="s">
        <v>278</v>
      </c>
      <c r="Y134" s="215"/>
      <c r="Z134" s="215"/>
      <c r="AA134" s="215"/>
      <c r="AB134" s="215"/>
      <c r="AC134" s="215"/>
      <c r="AD134" s="215"/>
      <c r="AE134" s="215"/>
      <c r="AF134" s="215"/>
      <c r="AG134" s="215" t="s">
        <v>279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5">
      <c r="A135" s="244">
        <v>79</v>
      </c>
      <c r="B135" s="245" t="s">
        <v>778</v>
      </c>
      <c r="C135" s="257" t="s">
        <v>779</v>
      </c>
      <c r="D135" s="246" t="s">
        <v>220</v>
      </c>
      <c r="E135" s="247">
        <v>1</v>
      </c>
      <c r="F135" s="248"/>
      <c r="G135" s="249">
        <f>ROUND(E135*F135,2)</f>
        <v>0</v>
      </c>
      <c r="H135" s="248"/>
      <c r="I135" s="249">
        <f>ROUND(E135*H135,2)</f>
        <v>0</v>
      </c>
      <c r="J135" s="248"/>
      <c r="K135" s="249">
        <f>ROUND(E135*J135,2)</f>
        <v>0</v>
      </c>
      <c r="L135" s="249">
        <v>15</v>
      </c>
      <c r="M135" s="249">
        <f>G135*(1+L135/100)</f>
        <v>0</v>
      </c>
      <c r="N135" s="249">
        <v>1.07E-3</v>
      </c>
      <c r="O135" s="249">
        <f>ROUND(E135*N135,2)</f>
        <v>0</v>
      </c>
      <c r="P135" s="249">
        <v>0</v>
      </c>
      <c r="Q135" s="249">
        <f>ROUND(E135*P135,2)</f>
        <v>0</v>
      </c>
      <c r="R135" s="249"/>
      <c r="S135" s="249" t="s">
        <v>167</v>
      </c>
      <c r="T135" s="250" t="s">
        <v>168</v>
      </c>
      <c r="U135" s="224">
        <v>0</v>
      </c>
      <c r="V135" s="224">
        <f>ROUND(E135*U135,2)</f>
        <v>0</v>
      </c>
      <c r="W135" s="224"/>
      <c r="X135" s="224" t="s">
        <v>278</v>
      </c>
      <c r="Y135" s="215"/>
      <c r="Z135" s="215"/>
      <c r="AA135" s="215"/>
      <c r="AB135" s="215"/>
      <c r="AC135" s="215"/>
      <c r="AD135" s="215"/>
      <c r="AE135" s="215"/>
      <c r="AF135" s="215"/>
      <c r="AG135" s="215" t="s">
        <v>404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5">
      <c r="A136" s="244">
        <v>80</v>
      </c>
      <c r="B136" s="245" t="s">
        <v>411</v>
      </c>
      <c r="C136" s="257" t="s">
        <v>412</v>
      </c>
      <c r="D136" s="246" t="s">
        <v>0</v>
      </c>
      <c r="E136" s="247">
        <v>866.17</v>
      </c>
      <c r="F136" s="248"/>
      <c r="G136" s="249">
        <f>ROUND(E136*F136,2)</f>
        <v>0</v>
      </c>
      <c r="H136" s="248"/>
      <c r="I136" s="249">
        <f>ROUND(E136*H136,2)</f>
        <v>0</v>
      </c>
      <c r="J136" s="248"/>
      <c r="K136" s="249">
        <f>ROUND(E136*J136,2)</f>
        <v>0</v>
      </c>
      <c r="L136" s="249">
        <v>15</v>
      </c>
      <c r="M136" s="249">
        <f>G136*(1+L136/100)</f>
        <v>0</v>
      </c>
      <c r="N136" s="249">
        <v>0</v>
      </c>
      <c r="O136" s="249">
        <f>ROUND(E136*N136,2)</f>
        <v>0</v>
      </c>
      <c r="P136" s="249">
        <v>0</v>
      </c>
      <c r="Q136" s="249">
        <f>ROUND(E136*P136,2)</f>
        <v>0</v>
      </c>
      <c r="R136" s="249"/>
      <c r="S136" s="249" t="s">
        <v>167</v>
      </c>
      <c r="T136" s="250" t="s">
        <v>168</v>
      </c>
      <c r="U136" s="224">
        <v>0</v>
      </c>
      <c r="V136" s="224">
        <f>ROUND(E136*U136,2)</f>
        <v>0</v>
      </c>
      <c r="W136" s="224"/>
      <c r="X136" s="224" t="s">
        <v>169</v>
      </c>
      <c r="Y136" s="215"/>
      <c r="Z136" s="215"/>
      <c r="AA136" s="215"/>
      <c r="AB136" s="215"/>
      <c r="AC136" s="215"/>
      <c r="AD136" s="215"/>
      <c r="AE136" s="215"/>
      <c r="AF136" s="215"/>
      <c r="AG136" s="215" t="s">
        <v>238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x14ac:dyDescent="0.25">
      <c r="A137" s="228" t="s">
        <v>162</v>
      </c>
      <c r="B137" s="229" t="s">
        <v>113</v>
      </c>
      <c r="C137" s="252" t="s">
        <v>114</v>
      </c>
      <c r="D137" s="230"/>
      <c r="E137" s="231"/>
      <c r="F137" s="232"/>
      <c r="G137" s="232">
        <f>SUMIF(AG138:AG165,"&lt;&gt;NOR",G138:G165)</f>
        <v>0</v>
      </c>
      <c r="H137" s="232"/>
      <c r="I137" s="232">
        <f>SUM(I138:I165)</f>
        <v>0</v>
      </c>
      <c r="J137" s="232"/>
      <c r="K137" s="232">
        <f>SUM(K138:K165)</f>
        <v>0</v>
      </c>
      <c r="L137" s="232"/>
      <c r="M137" s="232">
        <f>SUM(M138:M165)</f>
        <v>0</v>
      </c>
      <c r="N137" s="232"/>
      <c r="O137" s="232">
        <f>SUM(O138:O165)</f>
        <v>0.12</v>
      </c>
      <c r="P137" s="232"/>
      <c r="Q137" s="232">
        <f>SUM(Q138:Q165)</f>
        <v>0</v>
      </c>
      <c r="R137" s="232"/>
      <c r="S137" s="232"/>
      <c r="T137" s="233"/>
      <c r="U137" s="227"/>
      <c r="V137" s="227">
        <f>SUM(V138:V165)</f>
        <v>25.259999999999998</v>
      </c>
      <c r="W137" s="227"/>
      <c r="X137" s="227"/>
      <c r="AG137" t="s">
        <v>163</v>
      </c>
    </row>
    <row r="138" spans="1:60" outlineLevel="1" x14ac:dyDescent="0.25">
      <c r="A138" s="234">
        <v>81</v>
      </c>
      <c r="B138" s="235" t="s">
        <v>720</v>
      </c>
      <c r="C138" s="253" t="s">
        <v>721</v>
      </c>
      <c r="D138" s="236" t="s">
        <v>166</v>
      </c>
      <c r="E138" s="237">
        <v>32.49</v>
      </c>
      <c r="F138" s="238"/>
      <c r="G138" s="239">
        <f>ROUND(E138*F138,2)</f>
        <v>0</v>
      </c>
      <c r="H138" s="238"/>
      <c r="I138" s="239">
        <f>ROUND(E138*H138,2)</f>
        <v>0</v>
      </c>
      <c r="J138" s="238"/>
      <c r="K138" s="239">
        <f>ROUND(E138*J138,2)</f>
        <v>0</v>
      </c>
      <c r="L138" s="239">
        <v>15</v>
      </c>
      <c r="M138" s="239">
        <f>G138*(1+L138/100)</f>
        <v>0</v>
      </c>
      <c r="N138" s="239">
        <v>0</v>
      </c>
      <c r="O138" s="239">
        <f>ROUND(E138*N138,2)</f>
        <v>0</v>
      </c>
      <c r="P138" s="239">
        <v>0</v>
      </c>
      <c r="Q138" s="239">
        <f>ROUND(E138*P138,2)</f>
        <v>0</v>
      </c>
      <c r="R138" s="239"/>
      <c r="S138" s="239" t="s">
        <v>167</v>
      </c>
      <c r="T138" s="240" t="s">
        <v>168</v>
      </c>
      <c r="U138" s="224">
        <v>0.02</v>
      </c>
      <c r="V138" s="224">
        <f>ROUND(E138*U138,2)</f>
        <v>0.65</v>
      </c>
      <c r="W138" s="224"/>
      <c r="X138" s="224" t="s">
        <v>169</v>
      </c>
      <c r="Y138" s="215"/>
      <c r="Z138" s="215"/>
      <c r="AA138" s="215"/>
      <c r="AB138" s="215"/>
      <c r="AC138" s="215"/>
      <c r="AD138" s="215"/>
      <c r="AE138" s="215"/>
      <c r="AF138" s="215"/>
      <c r="AG138" s="215" t="s">
        <v>238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5">
      <c r="A139" s="222"/>
      <c r="B139" s="223"/>
      <c r="C139" s="256" t="s">
        <v>828</v>
      </c>
      <c r="D139" s="225"/>
      <c r="E139" s="226">
        <v>4.17</v>
      </c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15"/>
      <c r="Z139" s="215"/>
      <c r="AA139" s="215"/>
      <c r="AB139" s="215"/>
      <c r="AC139" s="215"/>
      <c r="AD139" s="215"/>
      <c r="AE139" s="215"/>
      <c r="AF139" s="215"/>
      <c r="AG139" s="215" t="s">
        <v>177</v>
      </c>
      <c r="AH139" s="215">
        <v>0</v>
      </c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 x14ac:dyDescent="0.25">
      <c r="A140" s="222"/>
      <c r="B140" s="223"/>
      <c r="C140" s="256" t="s">
        <v>829</v>
      </c>
      <c r="D140" s="225"/>
      <c r="E140" s="226">
        <v>4.38</v>
      </c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15"/>
      <c r="Z140" s="215"/>
      <c r="AA140" s="215"/>
      <c r="AB140" s="215"/>
      <c r="AC140" s="215"/>
      <c r="AD140" s="215"/>
      <c r="AE140" s="215"/>
      <c r="AF140" s="215"/>
      <c r="AG140" s="215" t="s">
        <v>177</v>
      </c>
      <c r="AH140" s="215">
        <v>0</v>
      </c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5">
      <c r="A141" s="222"/>
      <c r="B141" s="223"/>
      <c r="C141" s="256" t="s">
        <v>830</v>
      </c>
      <c r="D141" s="225"/>
      <c r="E141" s="226">
        <v>17.46</v>
      </c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15"/>
      <c r="Z141" s="215"/>
      <c r="AA141" s="215"/>
      <c r="AB141" s="215"/>
      <c r="AC141" s="215"/>
      <c r="AD141" s="215"/>
      <c r="AE141" s="215"/>
      <c r="AF141" s="215"/>
      <c r="AG141" s="215" t="s">
        <v>177</v>
      </c>
      <c r="AH141" s="215">
        <v>0</v>
      </c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5">
      <c r="A142" s="222"/>
      <c r="B142" s="223"/>
      <c r="C142" s="256" t="s">
        <v>831</v>
      </c>
      <c r="D142" s="225"/>
      <c r="E142" s="226">
        <v>6.48</v>
      </c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15"/>
      <c r="Z142" s="215"/>
      <c r="AA142" s="215"/>
      <c r="AB142" s="215"/>
      <c r="AC142" s="215"/>
      <c r="AD142" s="215"/>
      <c r="AE142" s="215"/>
      <c r="AF142" s="215"/>
      <c r="AG142" s="215" t="s">
        <v>177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 x14ac:dyDescent="0.25">
      <c r="A143" s="244">
        <v>82</v>
      </c>
      <c r="B143" s="245" t="s">
        <v>722</v>
      </c>
      <c r="C143" s="257" t="s">
        <v>723</v>
      </c>
      <c r="D143" s="246" t="s">
        <v>166</v>
      </c>
      <c r="E143" s="247">
        <v>32.49</v>
      </c>
      <c r="F143" s="248"/>
      <c r="G143" s="249">
        <f>ROUND(E143*F143,2)</f>
        <v>0</v>
      </c>
      <c r="H143" s="248"/>
      <c r="I143" s="249">
        <f>ROUND(E143*H143,2)</f>
        <v>0</v>
      </c>
      <c r="J143" s="248"/>
      <c r="K143" s="249">
        <f>ROUND(E143*J143,2)</f>
        <v>0</v>
      </c>
      <c r="L143" s="249">
        <v>15</v>
      </c>
      <c r="M143" s="249">
        <f>G143*(1+L143/100)</f>
        <v>0</v>
      </c>
      <c r="N143" s="249">
        <v>0</v>
      </c>
      <c r="O143" s="249">
        <f>ROUND(E143*N143,2)</f>
        <v>0</v>
      </c>
      <c r="P143" s="249">
        <v>0</v>
      </c>
      <c r="Q143" s="249">
        <f>ROUND(E143*P143,2)</f>
        <v>0</v>
      </c>
      <c r="R143" s="249"/>
      <c r="S143" s="249" t="s">
        <v>167</v>
      </c>
      <c r="T143" s="250" t="s">
        <v>168</v>
      </c>
      <c r="U143" s="224">
        <v>4.5999999999999999E-2</v>
      </c>
      <c r="V143" s="224">
        <f>ROUND(E143*U143,2)</f>
        <v>1.49</v>
      </c>
      <c r="W143" s="224"/>
      <c r="X143" s="224" t="s">
        <v>169</v>
      </c>
      <c r="Y143" s="215"/>
      <c r="Z143" s="215"/>
      <c r="AA143" s="215"/>
      <c r="AB143" s="215"/>
      <c r="AC143" s="215"/>
      <c r="AD143" s="215"/>
      <c r="AE143" s="215"/>
      <c r="AF143" s="215"/>
      <c r="AG143" s="215" t="s">
        <v>238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5">
      <c r="A144" s="234">
        <v>83</v>
      </c>
      <c r="B144" s="235" t="s">
        <v>724</v>
      </c>
      <c r="C144" s="253" t="s">
        <v>725</v>
      </c>
      <c r="D144" s="236" t="s">
        <v>193</v>
      </c>
      <c r="E144" s="237">
        <v>37.954999999999998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15</v>
      </c>
      <c r="M144" s="239">
        <f>G144*(1+L144/100)</f>
        <v>0</v>
      </c>
      <c r="N144" s="239">
        <v>0</v>
      </c>
      <c r="O144" s="239">
        <f>ROUND(E144*N144,2)</f>
        <v>0</v>
      </c>
      <c r="P144" s="239">
        <v>8.0000000000000007E-5</v>
      </c>
      <c r="Q144" s="239">
        <f>ROUND(E144*P144,2)</f>
        <v>0</v>
      </c>
      <c r="R144" s="239"/>
      <c r="S144" s="239" t="s">
        <v>167</v>
      </c>
      <c r="T144" s="240" t="s">
        <v>168</v>
      </c>
      <c r="U144" s="224">
        <v>0.04</v>
      </c>
      <c r="V144" s="224">
        <f>ROUND(E144*U144,2)</f>
        <v>1.52</v>
      </c>
      <c r="W144" s="224"/>
      <c r="X144" s="224" t="s">
        <v>169</v>
      </c>
      <c r="Y144" s="215"/>
      <c r="Z144" s="215"/>
      <c r="AA144" s="215"/>
      <c r="AB144" s="215"/>
      <c r="AC144" s="215"/>
      <c r="AD144" s="215"/>
      <c r="AE144" s="215"/>
      <c r="AF144" s="215"/>
      <c r="AG144" s="215" t="s">
        <v>238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5">
      <c r="A145" s="222"/>
      <c r="B145" s="223"/>
      <c r="C145" s="256" t="s">
        <v>856</v>
      </c>
      <c r="D145" s="225"/>
      <c r="E145" s="226">
        <v>6.36</v>
      </c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15"/>
      <c r="Z145" s="215"/>
      <c r="AA145" s="215"/>
      <c r="AB145" s="215"/>
      <c r="AC145" s="215"/>
      <c r="AD145" s="215"/>
      <c r="AE145" s="215"/>
      <c r="AF145" s="215"/>
      <c r="AG145" s="215" t="s">
        <v>177</v>
      </c>
      <c r="AH145" s="215">
        <v>0</v>
      </c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5">
      <c r="A146" s="222"/>
      <c r="B146" s="223"/>
      <c r="C146" s="256" t="s">
        <v>857</v>
      </c>
      <c r="D146" s="225"/>
      <c r="E146" s="226">
        <v>5.35</v>
      </c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15"/>
      <c r="Z146" s="215"/>
      <c r="AA146" s="215"/>
      <c r="AB146" s="215"/>
      <c r="AC146" s="215"/>
      <c r="AD146" s="215"/>
      <c r="AE146" s="215"/>
      <c r="AF146" s="215"/>
      <c r="AG146" s="215" t="s">
        <v>177</v>
      </c>
      <c r="AH146" s="215">
        <v>0</v>
      </c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5">
      <c r="A147" s="222"/>
      <c r="B147" s="223"/>
      <c r="C147" s="256" t="s">
        <v>858</v>
      </c>
      <c r="D147" s="225"/>
      <c r="E147" s="226">
        <v>16.25</v>
      </c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15"/>
      <c r="Z147" s="215"/>
      <c r="AA147" s="215"/>
      <c r="AB147" s="215"/>
      <c r="AC147" s="215"/>
      <c r="AD147" s="215"/>
      <c r="AE147" s="215"/>
      <c r="AF147" s="215"/>
      <c r="AG147" s="215" t="s">
        <v>177</v>
      </c>
      <c r="AH147" s="215">
        <v>0</v>
      </c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5">
      <c r="A148" s="222"/>
      <c r="B148" s="223"/>
      <c r="C148" s="256" t="s">
        <v>859</v>
      </c>
      <c r="D148" s="225"/>
      <c r="E148" s="226">
        <v>10</v>
      </c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15"/>
      <c r="Z148" s="215"/>
      <c r="AA148" s="215"/>
      <c r="AB148" s="215"/>
      <c r="AC148" s="215"/>
      <c r="AD148" s="215"/>
      <c r="AE148" s="215"/>
      <c r="AF148" s="215"/>
      <c r="AG148" s="215" t="s">
        <v>177</v>
      </c>
      <c r="AH148" s="215">
        <v>0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5">
      <c r="A149" s="234">
        <v>84</v>
      </c>
      <c r="B149" s="235" t="s">
        <v>732</v>
      </c>
      <c r="C149" s="253" t="s">
        <v>733</v>
      </c>
      <c r="D149" s="236" t="s">
        <v>193</v>
      </c>
      <c r="E149" s="237">
        <v>37.954999999999998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15</v>
      </c>
      <c r="M149" s="239">
        <f>G149*(1+L149/100)</f>
        <v>0</v>
      </c>
      <c r="N149" s="239">
        <v>8.0000000000000007E-5</v>
      </c>
      <c r="O149" s="239">
        <f>ROUND(E149*N149,2)</f>
        <v>0</v>
      </c>
      <c r="P149" s="239">
        <v>0</v>
      </c>
      <c r="Q149" s="239">
        <f>ROUND(E149*P149,2)</f>
        <v>0</v>
      </c>
      <c r="R149" s="239"/>
      <c r="S149" s="239" t="s">
        <v>167</v>
      </c>
      <c r="T149" s="240" t="s">
        <v>168</v>
      </c>
      <c r="U149" s="224">
        <v>0.14000000000000001</v>
      </c>
      <c r="V149" s="224">
        <f>ROUND(E149*U149,2)</f>
        <v>5.31</v>
      </c>
      <c r="W149" s="224"/>
      <c r="X149" s="224" t="s">
        <v>169</v>
      </c>
      <c r="Y149" s="215"/>
      <c r="Z149" s="215"/>
      <c r="AA149" s="215"/>
      <c r="AB149" s="215"/>
      <c r="AC149" s="215"/>
      <c r="AD149" s="215"/>
      <c r="AE149" s="215"/>
      <c r="AF149" s="215"/>
      <c r="AG149" s="215" t="s">
        <v>238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5">
      <c r="A150" s="222"/>
      <c r="B150" s="223"/>
      <c r="C150" s="256" t="s">
        <v>856</v>
      </c>
      <c r="D150" s="225"/>
      <c r="E150" s="226">
        <v>6.36</v>
      </c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15"/>
      <c r="Z150" s="215"/>
      <c r="AA150" s="215"/>
      <c r="AB150" s="215"/>
      <c r="AC150" s="215"/>
      <c r="AD150" s="215"/>
      <c r="AE150" s="215"/>
      <c r="AF150" s="215"/>
      <c r="AG150" s="215" t="s">
        <v>177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 x14ac:dyDescent="0.25">
      <c r="A151" s="222"/>
      <c r="B151" s="223"/>
      <c r="C151" s="256" t="s">
        <v>857</v>
      </c>
      <c r="D151" s="225"/>
      <c r="E151" s="226">
        <v>5.35</v>
      </c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15"/>
      <c r="Z151" s="215"/>
      <c r="AA151" s="215"/>
      <c r="AB151" s="215"/>
      <c r="AC151" s="215"/>
      <c r="AD151" s="215"/>
      <c r="AE151" s="215"/>
      <c r="AF151" s="215"/>
      <c r="AG151" s="215" t="s">
        <v>177</v>
      </c>
      <c r="AH151" s="215">
        <v>0</v>
      </c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 x14ac:dyDescent="0.25">
      <c r="A152" s="222"/>
      <c r="B152" s="223"/>
      <c r="C152" s="256" t="s">
        <v>858</v>
      </c>
      <c r="D152" s="225"/>
      <c r="E152" s="226">
        <v>16.25</v>
      </c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15"/>
      <c r="Z152" s="215"/>
      <c r="AA152" s="215"/>
      <c r="AB152" s="215"/>
      <c r="AC152" s="215"/>
      <c r="AD152" s="215"/>
      <c r="AE152" s="215"/>
      <c r="AF152" s="215"/>
      <c r="AG152" s="215" t="s">
        <v>177</v>
      </c>
      <c r="AH152" s="215">
        <v>0</v>
      </c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5">
      <c r="A153" s="222"/>
      <c r="B153" s="223"/>
      <c r="C153" s="256" t="s">
        <v>859</v>
      </c>
      <c r="D153" s="225"/>
      <c r="E153" s="226">
        <v>10</v>
      </c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15"/>
      <c r="Z153" s="215"/>
      <c r="AA153" s="215"/>
      <c r="AB153" s="215"/>
      <c r="AC153" s="215"/>
      <c r="AD153" s="215"/>
      <c r="AE153" s="215"/>
      <c r="AF153" s="215"/>
      <c r="AG153" s="215" t="s">
        <v>177</v>
      </c>
      <c r="AH153" s="215">
        <v>0</v>
      </c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 x14ac:dyDescent="0.25">
      <c r="A154" s="234">
        <v>85</v>
      </c>
      <c r="B154" s="235" t="s">
        <v>413</v>
      </c>
      <c r="C154" s="253" t="s">
        <v>414</v>
      </c>
      <c r="D154" s="236" t="s">
        <v>193</v>
      </c>
      <c r="E154" s="237">
        <v>4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15</v>
      </c>
      <c r="M154" s="239">
        <f>G154*(1+L154/100)</f>
        <v>0</v>
      </c>
      <c r="N154" s="239">
        <v>0</v>
      </c>
      <c r="O154" s="239">
        <f>ROUND(E154*N154,2)</f>
        <v>0</v>
      </c>
      <c r="P154" s="239">
        <v>0</v>
      </c>
      <c r="Q154" s="239">
        <f>ROUND(E154*P154,2)</f>
        <v>0</v>
      </c>
      <c r="R154" s="239"/>
      <c r="S154" s="239" t="s">
        <v>167</v>
      </c>
      <c r="T154" s="240" t="s">
        <v>168</v>
      </c>
      <c r="U154" s="224">
        <v>0.15</v>
      </c>
      <c r="V154" s="224">
        <f>ROUND(E154*U154,2)</f>
        <v>0.6</v>
      </c>
      <c r="W154" s="224"/>
      <c r="X154" s="224" t="s">
        <v>169</v>
      </c>
      <c r="Y154" s="215"/>
      <c r="Z154" s="215"/>
      <c r="AA154" s="215"/>
      <c r="AB154" s="215"/>
      <c r="AC154" s="215"/>
      <c r="AD154" s="215"/>
      <c r="AE154" s="215"/>
      <c r="AF154" s="215"/>
      <c r="AG154" s="215" t="s">
        <v>238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 x14ac:dyDescent="0.25">
      <c r="A155" s="222"/>
      <c r="B155" s="223"/>
      <c r="C155" s="256" t="s">
        <v>860</v>
      </c>
      <c r="D155" s="225"/>
      <c r="E155" s="226">
        <v>4</v>
      </c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15"/>
      <c r="Z155" s="215"/>
      <c r="AA155" s="215"/>
      <c r="AB155" s="215"/>
      <c r="AC155" s="215"/>
      <c r="AD155" s="215"/>
      <c r="AE155" s="215"/>
      <c r="AF155" s="215"/>
      <c r="AG155" s="215" t="s">
        <v>177</v>
      </c>
      <c r="AH155" s="215">
        <v>0</v>
      </c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5">
      <c r="A156" s="234">
        <v>86</v>
      </c>
      <c r="B156" s="235" t="s">
        <v>735</v>
      </c>
      <c r="C156" s="253" t="s">
        <v>736</v>
      </c>
      <c r="D156" s="236" t="s">
        <v>193</v>
      </c>
      <c r="E156" s="237">
        <v>41.75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15</v>
      </c>
      <c r="M156" s="239">
        <f>G156*(1+L156/100)</f>
        <v>0</v>
      </c>
      <c r="N156" s="239">
        <v>4.0000000000000003E-5</v>
      </c>
      <c r="O156" s="239">
        <f>ROUND(E156*N156,2)</f>
        <v>0</v>
      </c>
      <c r="P156" s="239">
        <v>0</v>
      </c>
      <c r="Q156" s="239">
        <f>ROUND(E156*P156,2)</f>
        <v>0</v>
      </c>
      <c r="R156" s="239"/>
      <c r="S156" s="239" t="s">
        <v>167</v>
      </c>
      <c r="T156" s="240" t="s">
        <v>168</v>
      </c>
      <c r="U156" s="224">
        <v>0.08</v>
      </c>
      <c r="V156" s="224">
        <f>ROUND(E156*U156,2)</f>
        <v>3.34</v>
      </c>
      <c r="W156" s="224"/>
      <c r="X156" s="224" t="s">
        <v>169</v>
      </c>
      <c r="Y156" s="215"/>
      <c r="Z156" s="215"/>
      <c r="AA156" s="215"/>
      <c r="AB156" s="215"/>
      <c r="AC156" s="215"/>
      <c r="AD156" s="215"/>
      <c r="AE156" s="215"/>
      <c r="AF156" s="215"/>
      <c r="AG156" s="215" t="s">
        <v>238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 x14ac:dyDescent="0.25">
      <c r="A157" s="222"/>
      <c r="B157" s="223"/>
      <c r="C157" s="254" t="s">
        <v>431</v>
      </c>
      <c r="D157" s="241"/>
      <c r="E157" s="241"/>
      <c r="F157" s="241"/>
      <c r="G157" s="241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15"/>
      <c r="Z157" s="215"/>
      <c r="AA157" s="215"/>
      <c r="AB157" s="215"/>
      <c r="AC157" s="215"/>
      <c r="AD157" s="215"/>
      <c r="AE157" s="215"/>
      <c r="AF157" s="215"/>
      <c r="AG157" s="215" t="s">
        <v>172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 x14ac:dyDescent="0.25">
      <c r="A158" s="222"/>
      <c r="B158" s="223"/>
      <c r="C158" s="255" t="s">
        <v>432</v>
      </c>
      <c r="D158" s="242"/>
      <c r="E158" s="242"/>
      <c r="F158" s="242"/>
      <c r="G158" s="242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15"/>
      <c r="Z158" s="215"/>
      <c r="AA158" s="215"/>
      <c r="AB158" s="215"/>
      <c r="AC158" s="215"/>
      <c r="AD158" s="215"/>
      <c r="AE158" s="215"/>
      <c r="AF158" s="215"/>
      <c r="AG158" s="215" t="s">
        <v>172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 x14ac:dyDescent="0.25">
      <c r="A159" s="222"/>
      <c r="B159" s="223"/>
      <c r="C159" s="256" t="s">
        <v>861</v>
      </c>
      <c r="D159" s="225"/>
      <c r="E159" s="226">
        <v>5.4</v>
      </c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15"/>
      <c r="Z159" s="215"/>
      <c r="AA159" s="215"/>
      <c r="AB159" s="215"/>
      <c r="AC159" s="215"/>
      <c r="AD159" s="215"/>
      <c r="AE159" s="215"/>
      <c r="AF159" s="215"/>
      <c r="AG159" s="215" t="s">
        <v>177</v>
      </c>
      <c r="AH159" s="215">
        <v>0</v>
      </c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 x14ac:dyDescent="0.25">
      <c r="A160" s="222"/>
      <c r="B160" s="223"/>
      <c r="C160" s="256" t="s">
        <v>862</v>
      </c>
      <c r="D160" s="225"/>
      <c r="E160" s="226">
        <v>5.4</v>
      </c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15"/>
      <c r="Z160" s="215"/>
      <c r="AA160" s="215"/>
      <c r="AB160" s="215"/>
      <c r="AC160" s="215"/>
      <c r="AD160" s="215"/>
      <c r="AE160" s="215"/>
      <c r="AF160" s="215"/>
      <c r="AG160" s="215" t="s">
        <v>177</v>
      </c>
      <c r="AH160" s="215">
        <v>0</v>
      </c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 x14ac:dyDescent="0.25">
      <c r="A161" s="222"/>
      <c r="B161" s="223"/>
      <c r="C161" s="256" t="s">
        <v>863</v>
      </c>
      <c r="D161" s="225"/>
      <c r="E161" s="226">
        <v>23.75</v>
      </c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15"/>
      <c r="Z161" s="215"/>
      <c r="AA161" s="215"/>
      <c r="AB161" s="215"/>
      <c r="AC161" s="215"/>
      <c r="AD161" s="215"/>
      <c r="AE161" s="215"/>
      <c r="AF161" s="215"/>
      <c r="AG161" s="215" t="s">
        <v>177</v>
      </c>
      <c r="AH161" s="215">
        <v>0</v>
      </c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 x14ac:dyDescent="0.25">
      <c r="A162" s="222"/>
      <c r="B162" s="223"/>
      <c r="C162" s="256" t="s">
        <v>864</v>
      </c>
      <c r="D162" s="225"/>
      <c r="E162" s="226">
        <v>7.2</v>
      </c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15"/>
      <c r="Z162" s="215"/>
      <c r="AA162" s="215"/>
      <c r="AB162" s="215"/>
      <c r="AC162" s="215"/>
      <c r="AD162" s="215"/>
      <c r="AE162" s="215"/>
      <c r="AF162" s="215"/>
      <c r="AG162" s="215" t="s">
        <v>177</v>
      </c>
      <c r="AH162" s="215">
        <v>0</v>
      </c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ht="20.399999999999999" outlineLevel="1" x14ac:dyDescent="0.25">
      <c r="A163" s="244">
        <v>87</v>
      </c>
      <c r="B163" s="245" t="s">
        <v>743</v>
      </c>
      <c r="C163" s="257" t="s">
        <v>744</v>
      </c>
      <c r="D163" s="246" t="s">
        <v>166</v>
      </c>
      <c r="E163" s="247">
        <v>32.49</v>
      </c>
      <c r="F163" s="248"/>
      <c r="G163" s="249">
        <f>ROUND(E163*F163,2)</f>
        <v>0</v>
      </c>
      <c r="H163" s="248"/>
      <c r="I163" s="249">
        <f>ROUND(E163*H163,2)</f>
        <v>0</v>
      </c>
      <c r="J163" s="248"/>
      <c r="K163" s="249">
        <f>ROUND(E163*J163,2)</f>
        <v>0</v>
      </c>
      <c r="L163" s="249">
        <v>15</v>
      </c>
      <c r="M163" s="249">
        <f>G163*(1+L163/100)</f>
        <v>0</v>
      </c>
      <c r="N163" s="249">
        <v>3.63E-3</v>
      </c>
      <c r="O163" s="249">
        <f>ROUND(E163*N163,2)</f>
        <v>0.12</v>
      </c>
      <c r="P163" s="249">
        <v>0</v>
      </c>
      <c r="Q163" s="249">
        <f>ROUND(E163*P163,2)</f>
        <v>0</v>
      </c>
      <c r="R163" s="249"/>
      <c r="S163" s="249" t="s">
        <v>167</v>
      </c>
      <c r="T163" s="250" t="s">
        <v>168</v>
      </c>
      <c r="U163" s="224">
        <v>0.38</v>
      </c>
      <c r="V163" s="224">
        <f>ROUND(E163*U163,2)</f>
        <v>12.35</v>
      </c>
      <c r="W163" s="224"/>
      <c r="X163" s="224" t="s">
        <v>169</v>
      </c>
      <c r="Y163" s="215"/>
      <c r="Z163" s="215"/>
      <c r="AA163" s="215"/>
      <c r="AB163" s="215"/>
      <c r="AC163" s="215"/>
      <c r="AD163" s="215"/>
      <c r="AE163" s="215"/>
      <c r="AF163" s="215"/>
      <c r="AG163" s="215" t="s">
        <v>238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5">
      <c r="A164" s="244">
        <v>88</v>
      </c>
      <c r="B164" s="245" t="s">
        <v>416</v>
      </c>
      <c r="C164" s="257" t="s">
        <v>417</v>
      </c>
      <c r="D164" s="246" t="s">
        <v>220</v>
      </c>
      <c r="E164" s="247">
        <v>5</v>
      </c>
      <c r="F164" s="248"/>
      <c r="G164" s="249">
        <f>ROUND(E164*F164,2)</f>
        <v>0</v>
      </c>
      <c r="H164" s="248"/>
      <c r="I164" s="249">
        <f>ROUND(E164*H164,2)</f>
        <v>0</v>
      </c>
      <c r="J164" s="248"/>
      <c r="K164" s="249">
        <f>ROUND(E164*J164,2)</f>
        <v>0</v>
      </c>
      <c r="L164" s="249">
        <v>15</v>
      </c>
      <c r="M164" s="249">
        <f>G164*(1+L164/100)</f>
        <v>0</v>
      </c>
      <c r="N164" s="249">
        <v>1.3999999999999999E-4</v>
      </c>
      <c r="O164" s="249">
        <f>ROUND(E164*N164,2)</f>
        <v>0</v>
      </c>
      <c r="P164" s="249">
        <v>0</v>
      </c>
      <c r="Q164" s="249">
        <f>ROUND(E164*P164,2)</f>
        <v>0</v>
      </c>
      <c r="R164" s="249"/>
      <c r="S164" s="249" t="s">
        <v>167</v>
      </c>
      <c r="T164" s="250" t="s">
        <v>168</v>
      </c>
      <c r="U164" s="224">
        <v>0</v>
      </c>
      <c r="V164" s="224">
        <f>ROUND(E164*U164,2)</f>
        <v>0</v>
      </c>
      <c r="W164" s="224"/>
      <c r="X164" s="224" t="s">
        <v>278</v>
      </c>
      <c r="Y164" s="215"/>
      <c r="Z164" s="215"/>
      <c r="AA164" s="215"/>
      <c r="AB164" s="215"/>
      <c r="AC164" s="215"/>
      <c r="AD164" s="215"/>
      <c r="AE164" s="215"/>
      <c r="AF164" s="215"/>
      <c r="AG164" s="215" t="s">
        <v>404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5">
      <c r="A165" s="244">
        <v>89</v>
      </c>
      <c r="B165" s="245" t="s">
        <v>418</v>
      </c>
      <c r="C165" s="257" t="s">
        <v>419</v>
      </c>
      <c r="D165" s="246" t="s">
        <v>0</v>
      </c>
      <c r="E165" s="247">
        <v>269.7595</v>
      </c>
      <c r="F165" s="248"/>
      <c r="G165" s="249">
        <f>ROUND(E165*F165,2)</f>
        <v>0</v>
      </c>
      <c r="H165" s="248"/>
      <c r="I165" s="249">
        <f>ROUND(E165*H165,2)</f>
        <v>0</v>
      </c>
      <c r="J165" s="248"/>
      <c r="K165" s="249">
        <f>ROUND(E165*J165,2)</f>
        <v>0</v>
      </c>
      <c r="L165" s="249">
        <v>15</v>
      </c>
      <c r="M165" s="249">
        <f>G165*(1+L165/100)</f>
        <v>0</v>
      </c>
      <c r="N165" s="249">
        <v>0</v>
      </c>
      <c r="O165" s="249">
        <f>ROUND(E165*N165,2)</f>
        <v>0</v>
      </c>
      <c r="P165" s="249">
        <v>0</v>
      </c>
      <c r="Q165" s="249">
        <f>ROUND(E165*P165,2)</f>
        <v>0</v>
      </c>
      <c r="R165" s="249"/>
      <c r="S165" s="249" t="s">
        <v>167</v>
      </c>
      <c r="T165" s="250" t="s">
        <v>168</v>
      </c>
      <c r="U165" s="224">
        <v>0</v>
      </c>
      <c r="V165" s="224">
        <f>ROUND(E165*U165,2)</f>
        <v>0</v>
      </c>
      <c r="W165" s="224"/>
      <c r="X165" s="224" t="s">
        <v>169</v>
      </c>
      <c r="Y165" s="215"/>
      <c r="Z165" s="215"/>
      <c r="AA165" s="215"/>
      <c r="AB165" s="215"/>
      <c r="AC165" s="215"/>
      <c r="AD165" s="215"/>
      <c r="AE165" s="215"/>
      <c r="AF165" s="215"/>
      <c r="AG165" s="215" t="s">
        <v>238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x14ac:dyDescent="0.25">
      <c r="A166" s="228" t="s">
        <v>162</v>
      </c>
      <c r="B166" s="229" t="s">
        <v>117</v>
      </c>
      <c r="C166" s="252" t="s">
        <v>118</v>
      </c>
      <c r="D166" s="230"/>
      <c r="E166" s="231"/>
      <c r="F166" s="232"/>
      <c r="G166" s="232">
        <f>SUMIF(AG167:AG173,"&lt;&gt;NOR",G167:G173)</f>
        <v>0</v>
      </c>
      <c r="H166" s="232"/>
      <c r="I166" s="232">
        <f>SUM(I167:I173)</f>
        <v>0</v>
      </c>
      <c r="J166" s="232"/>
      <c r="K166" s="232">
        <f>SUM(K167:K173)</f>
        <v>0</v>
      </c>
      <c r="L166" s="232"/>
      <c r="M166" s="232">
        <f>SUM(M167:M173)</f>
        <v>0</v>
      </c>
      <c r="N166" s="232"/>
      <c r="O166" s="232">
        <f>SUM(O167:O173)</f>
        <v>0</v>
      </c>
      <c r="P166" s="232"/>
      <c r="Q166" s="232">
        <f>SUM(Q167:Q173)</f>
        <v>0</v>
      </c>
      <c r="R166" s="232"/>
      <c r="S166" s="232"/>
      <c r="T166" s="233"/>
      <c r="U166" s="227"/>
      <c r="V166" s="227">
        <f>SUM(V167:V173)</f>
        <v>9.43</v>
      </c>
      <c r="W166" s="227"/>
      <c r="X166" s="227"/>
      <c r="AG166" t="s">
        <v>163</v>
      </c>
    </row>
    <row r="167" spans="1:60" outlineLevel="1" x14ac:dyDescent="0.25">
      <c r="A167" s="234">
        <v>90</v>
      </c>
      <c r="B167" s="235" t="s">
        <v>438</v>
      </c>
      <c r="C167" s="253" t="s">
        <v>439</v>
      </c>
      <c r="D167" s="236" t="s">
        <v>166</v>
      </c>
      <c r="E167" s="237">
        <v>4.32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15</v>
      </c>
      <c r="M167" s="239">
        <f>G167*(1+L167/100)</f>
        <v>0</v>
      </c>
      <c r="N167" s="239">
        <v>3.6999999999999999E-4</v>
      </c>
      <c r="O167" s="239">
        <f>ROUND(E167*N167,2)</f>
        <v>0</v>
      </c>
      <c r="P167" s="239">
        <v>0</v>
      </c>
      <c r="Q167" s="239">
        <f>ROUND(E167*P167,2)</f>
        <v>0</v>
      </c>
      <c r="R167" s="239"/>
      <c r="S167" s="239" t="s">
        <v>167</v>
      </c>
      <c r="T167" s="240" t="s">
        <v>168</v>
      </c>
      <c r="U167" s="224">
        <v>0.13900000000000001</v>
      </c>
      <c r="V167" s="224">
        <f>ROUND(E167*U167,2)</f>
        <v>0.6</v>
      </c>
      <c r="W167" s="224"/>
      <c r="X167" s="224" t="s">
        <v>169</v>
      </c>
      <c r="Y167" s="215"/>
      <c r="Z167" s="215"/>
      <c r="AA167" s="215"/>
      <c r="AB167" s="215"/>
      <c r="AC167" s="215"/>
      <c r="AD167" s="215"/>
      <c r="AE167" s="215"/>
      <c r="AF167" s="215"/>
      <c r="AG167" s="215" t="s">
        <v>170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5">
      <c r="A168" s="222"/>
      <c r="B168" s="223"/>
      <c r="C168" s="256" t="s">
        <v>865</v>
      </c>
      <c r="D168" s="225"/>
      <c r="E168" s="226">
        <v>4.32</v>
      </c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15"/>
      <c r="Z168" s="215"/>
      <c r="AA168" s="215"/>
      <c r="AB168" s="215"/>
      <c r="AC168" s="215"/>
      <c r="AD168" s="215"/>
      <c r="AE168" s="215"/>
      <c r="AF168" s="215"/>
      <c r="AG168" s="215" t="s">
        <v>177</v>
      </c>
      <c r="AH168" s="215">
        <v>0</v>
      </c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5">
      <c r="A169" s="234">
        <v>91</v>
      </c>
      <c r="B169" s="235" t="s">
        <v>441</v>
      </c>
      <c r="C169" s="253" t="s">
        <v>442</v>
      </c>
      <c r="D169" s="236" t="s">
        <v>166</v>
      </c>
      <c r="E169" s="237">
        <v>6</v>
      </c>
      <c r="F169" s="238"/>
      <c r="G169" s="239">
        <f>ROUND(E169*F169,2)</f>
        <v>0</v>
      </c>
      <c r="H169" s="238"/>
      <c r="I169" s="239">
        <f>ROUND(E169*H169,2)</f>
        <v>0</v>
      </c>
      <c r="J169" s="238"/>
      <c r="K169" s="239">
        <f>ROUND(E169*J169,2)</f>
        <v>0</v>
      </c>
      <c r="L169" s="239">
        <v>15</v>
      </c>
      <c r="M169" s="239">
        <f>G169*(1+L169/100)</f>
        <v>0</v>
      </c>
      <c r="N169" s="239">
        <v>2.4000000000000001E-4</v>
      </c>
      <c r="O169" s="239">
        <f>ROUND(E169*N169,2)</f>
        <v>0</v>
      </c>
      <c r="P169" s="239">
        <v>0</v>
      </c>
      <c r="Q169" s="239">
        <f>ROUND(E169*P169,2)</f>
        <v>0</v>
      </c>
      <c r="R169" s="239"/>
      <c r="S169" s="239" t="s">
        <v>167</v>
      </c>
      <c r="T169" s="240" t="s">
        <v>168</v>
      </c>
      <c r="U169" s="224">
        <v>0.28999999999999998</v>
      </c>
      <c r="V169" s="224">
        <f>ROUND(E169*U169,2)</f>
        <v>1.74</v>
      </c>
      <c r="W169" s="224"/>
      <c r="X169" s="224" t="s">
        <v>169</v>
      </c>
      <c r="Y169" s="215"/>
      <c r="Z169" s="215"/>
      <c r="AA169" s="215"/>
      <c r="AB169" s="215"/>
      <c r="AC169" s="215"/>
      <c r="AD169" s="215"/>
      <c r="AE169" s="215"/>
      <c r="AF169" s="215"/>
      <c r="AG169" s="215" t="s">
        <v>170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5">
      <c r="A170" s="222"/>
      <c r="B170" s="223"/>
      <c r="C170" s="254" t="s">
        <v>443</v>
      </c>
      <c r="D170" s="241"/>
      <c r="E170" s="241"/>
      <c r="F170" s="241"/>
      <c r="G170" s="241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15"/>
      <c r="Z170" s="215"/>
      <c r="AA170" s="215"/>
      <c r="AB170" s="215"/>
      <c r="AC170" s="215"/>
      <c r="AD170" s="215"/>
      <c r="AE170" s="215"/>
      <c r="AF170" s="215"/>
      <c r="AG170" s="215" t="s">
        <v>172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5">
      <c r="A171" s="222"/>
      <c r="B171" s="223"/>
      <c r="C171" s="256" t="s">
        <v>444</v>
      </c>
      <c r="D171" s="225"/>
      <c r="E171" s="226">
        <v>6</v>
      </c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15"/>
      <c r="Z171" s="215"/>
      <c r="AA171" s="215"/>
      <c r="AB171" s="215"/>
      <c r="AC171" s="215"/>
      <c r="AD171" s="215"/>
      <c r="AE171" s="215"/>
      <c r="AF171" s="215"/>
      <c r="AG171" s="215" t="s">
        <v>177</v>
      </c>
      <c r="AH171" s="215">
        <v>0</v>
      </c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 x14ac:dyDescent="0.25">
      <c r="A172" s="244">
        <v>92</v>
      </c>
      <c r="B172" s="245" t="s">
        <v>750</v>
      </c>
      <c r="C172" s="257" t="s">
        <v>751</v>
      </c>
      <c r="D172" s="246" t="s">
        <v>193</v>
      </c>
      <c r="E172" s="247">
        <v>14</v>
      </c>
      <c r="F172" s="248"/>
      <c r="G172" s="249">
        <f>ROUND(E172*F172,2)</f>
        <v>0</v>
      </c>
      <c r="H172" s="248"/>
      <c r="I172" s="249">
        <f>ROUND(E172*H172,2)</f>
        <v>0</v>
      </c>
      <c r="J172" s="248"/>
      <c r="K172" s="249">
        <f>ROUND(E172*J172,2)</f>
        <v>0</v>
      </c>
      <c r="L172" s="249">
        <v>15</v>
      </c>
      <c r="M172" s="249">
        <f>G172*(1+L172/100)</f>
        <v>0</v>
      </c>
      <c r="N172" s="249">
        <v>9.0000000000000006E-5</v>
      </c>
      <c r="O172" s="249">
        <f>ROUND(E172*N172,2)</f>
        <v>0</v>
      </c>
      <c r="P172" s="249">
        <v>0</v>
      </c>
      <c r="Q172" s="249">
        <f>ROUND(E172*P172,2)</f>
        <v>0</v>
      </c>
      <c r="R172" s="249"/>
      <c r="S172" s="249" t="s">
        <v>167</v>
      </c>
      <c r="T172" s="250" t="s">
        <v>168</v>
      </c>
      <c r="U172" s="224">
        <v>0.11600000000000001</v>
      </c>
      <c r="V172" s="224">
        <f>ROUND(E172*U172,2)</f>
        <v>1.62</v>
      </c>
      <c r="W172" s="224"/>
      <c r="X172" s="224" t="s">
        <v>169</v>
      </c>
      <c r="Y172" s="215"/>
      <c r="Z172" s="215"/>
      <c r="AA172" s="215"/>
      <c r="AB172" s="215"/>
      <c r="AC172" s="215"/>
      <c r="AD172" s="215"/>
      <c r="AE172" s="215"/>
      <c r="AF172" s="215"/>
      <c r="AG172" s="215" t="s">
        <v>170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5">
      <c r="A173" s="244">
        <v>93</v>
      </c>
      <c r="B173" s="245" t="s">
        <v>753</v>
      </c>
      <c r="C173" s="257" t="s">
        <v>754</v>
      </c>
      <c r="D173" s="246" t="s">
        <v>166</v>
      </c>
      <c r="E173" s="247">
        <v>37.954999999999998</v>
      </c>
      <c r="F173" s="248"/>
      <c r="G173" s="249">
        <f>ROUND(E173*F173,2)</f>
        <v>0</v>
      </c>
      <c r="H173" s="248"/>
      <c r="I173" s="249">
        <f>ROUND(E173*H173,2)</f>
        <v>0</v>
      </c>
      <c r="J173" s="248"/>
      <c r="K173" s="249">
        <f>ROUND(E173*J173,2)</f>
        <v>0</v>
      </c>
      <c r="L173" s="249">
        <v>15</v>
      </c>
      <c r="M173" s="249">
        <f>G173*(1+L173/100)</f>
        <v>0</v>
      </c>
      <c r="N173" s="249">
        <v>6.9999999999999994E-5</v>
      </c>
      <c r="O173" s="249">
        <f>ROUND(E173*N173,2)</f>
        <v>0</v>
      </c>
      <c r="P173" s="249">
        <v>0</v>
      </c>
      <c r="Q173" s="249">
        <f>ROUND(E173*P173,2)</f>
        <v>0</v>
      </c>
      <c r="R173" s="249"/>
      <c r="S173" s="249" t="s">
        <v>167</v>
      </c>
      <c r="T173" s="250" t="s">
        <v>168</v>
      </c>
      <c r="U173" s="224">
        <v>0.14399999999999999</v>
      </c>
      <c r="V173" s="224">
        <f>ROUND(E173*U173,2)</f>
        <v>5.47</v>
      </c>
      <c r="W173" s="224"/>
      <c r="X173" s="224" t="s">
        <v>169</v>
      </c>
      <c r="Y173" s="215"/>
      <c r="Z173" s="215"/>
      <c r="AA173" s="215"/>
      <c r="AB173" s="215"/>
      <c r="AC173" s="215"/>
      <c r="AD173" s="215"/>
      <c r="AE173" s="215"/>
      <c r="AF173" s="215"/>
      <c r="AG173" s="215" t="s">
        <v>170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x14ac:dyDescent="0.25">
      <c r="A174" s="228" t="s">
        <v>162</v>
      </c>
      <c r="B174" s="229" t="s">
        <v>119</v>
      </c>
      <c r="C174" s="252" t="s">
        <v>120</v>
      </c>
      <c r="D174" s="230"/>
      <c r="E174" s="231"/>
      <c r="F174" s="232"/>
      <c r="G174" s="232">
        <f>SUMIF(AG175:AG197,"&lt;&gt;NOR",G175:G197)</f>
        <v>0</v>
      </c>
      <c r="H174" s="232"/>
      <c r="I174" s="232">
        <f>SUM(I175:I197)</f>
        <v>0</v>
      </c>
      <c r="J174" s="232"/>
      <c r="K174" s="232">
        <f>SUM(K175:K197)</f>
        <v>0</v>
      </c>
      <c r="L174" s="232"/>
      <c r="M174" s="232">
        <f>SUM(M175:M197)</f>
        <v>0</v>
      </c>
      <c r="N174" s="232"/>
      <c r="O174" s="232">
        <f>SUM(O175:O197)</f>
        <v>0.02</v>
      </c>
      <c r="P174" s="232"/>
      <c r="Q174" s="232">
        <f>SUM(Q175:Q197)</f>
        <v>0</v>
      </c>
      <c r="R174" s="232"/>
      <c r="S174" s="232"/>
      <c r="T174" s="233"/>
      <c r="U174" s="227"/>
      <c r="V174" s="227">
        <f>SUM(V175:V197)</f>
        <v>25.63</v>
      </c>
      <c r="W174" s="227"/>
      <c r="X174" s="227"/>
      <c r="AG174" t="s">
        <v>163</v>
      </c>
    </row>
    <row r="175" spans="1:60" outlineLevel="1" x14ac:dyDescent="0.25">
      <c r="A175" s="234">
        <v>94</v>
      </c>
      <c r="B175" s="235" t="s">
        <v>448</v>
      </c>
      <c r="C175" s="253" t="s">
        <v>449</v>
      </c>
      <c r="D175" s="236" t="s">
        <v>166</v>
      </c>
      <c r="E175" s="237">
        <v>168.404</v>
      </c>
      <c r="F175" s="238"/>
      <c r="G175" s="239">
        <f>ROUND(E175*F175,2)</f>
        <v>0</v>
      </c>
      <c r="H175" s="238"/>
      <c r="I175" s="239">
        <f>ROUND(E175*H175,2)</f>
        <v>0</v>
      </c>
      <c r="J175" s="238"/>
      <c r="K175" s="239">
        <f>ROUND(E175*J175,2)</f>
        <v>0</v>
      </c>
      <c r="L175" s="239">
        <v>15</v>
      </c>
      <c r="M175" s="239">
        <f>G175*(1+L175/100)</f>
        <v>0</v>
      </c>
      <c r="N175" s="239">
        <v>0</v>
      </c>
      <c r="O175" s="239">
        <f>ROUND(E175*N175,2)</f>
        <v>0</v>
      </c>
      <c r="P175" s="239">
        <v>0</v>
      </c>
      <c r="Q175" s="239">
        <f>ROUND(E175*P175,2)</f>
        <v>0</v>
      </c>
      <c r="R175" s="239"/>
      <c r="S175" s="239" t="s">
        <v>167</v>
      </c>
      <c r="T175" s="240" t="s">
        <v>168</v>
      </c>
      <c r="U175" s="224">
        <v>0.04</v>
      </c>
      <c r="V175" s="224">
        <f>ROUND(E175*U175,2)</f>
        <v>6.74</v>
      </c>
      <c r="W175" s="224"/>
      <c r="X175" s="224" t="s">
        <v>169</v>
      </c>
      <c r="Y175" s="215"/>
      <c r="Z175" s="215"/>
      <c r="AA175" s="215"/>
      <c r="AB175" s="215"/>
      <c r="AC175" s="215"/>
      <c r="AD175" s="215"/>
      <c r="AE175" s="215"/>
      <c r="AF175" s="215"/>
      <c r="AG175" s="215" t="s">
        <v>170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5">
      <c r="A176" s="222"/>
      <c r="B176" s="223"/>
      <c r="C176" s="256" t="s">
        <v>450</v>
      </c>
      <c r="D176" s="225"/>
      <c r="E176" s="226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15"/>
      <c r="Z176" s="215"/>
      <c r="AA176" s="215"/>
      <c r="AB176" s="215"/>
      <c r="AC176" s="215"/>
      <c r="AD176" s="215"/>
      <c r="AE176" s="215"/>
      <c r="AF176" s="215"/>
      <c r="AG176" s="215" t="s">
        <v>177</v>
      </c>
      <c r="AH176" s="215">
        <v>0</v>
      </c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5">
      <c r="A177" s="222"/>
      <c r="B177" s="223"/>
      <c r="C177" s="256" t="s">
        <v>828</v>
      </c>
      <c r="D177" s="225"/>
      <c r="E177" s="226">
        <v>4.17</v>
      </c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15"/>
      <c r="Z177" s="215"/>
      <c r="AA177" s="215"/>
      <c r="AB177" s="215"/>
      <c r="AC177" s="215"/>
      <c r="AD177" s="215"/>
      <c r="AE177" s="215"/>
      <c r="AF177" s="215"/>
      <c r="AG177" s="215" t="s">
        <v>177</v>
      </c>
      <c r="AH177" s="215">
        <v>0</v>
      </c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 x14ac:dyDescent="0.25">
      <c r="A178" s="222"/>
      <c r="B178" s="223"/>
      <c r="C178" s="256" t="s">
        <v>829</v>
      </c>
      <c r="D178" s="225"/>
      <c r="E178" s="226">
        <v>4.38</v>
      </c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15"/>
      <c r="Z178" s="215"/>
      <c r="AA178" s="215"/>
      <c r="AB178" s="215"/>
      <c r="AC178" s="215"/>
      <c r="AD178" s="215"/>
      <c r="AE178" s="215"/>
      <c r="AF178" s="215"/>
      <c r="AG178" s="215" t="s">
        <v>177</v>
      </c>
      <c r="AH178" s="215">
        <v>0</v>
      </c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5">
      <c r="A179" s="222"/>
      <c r="B179" s="223"/>
      <c r="C179" s="256" t="s">
        <v>830</v>
      </c>
      <c r="D179" s="225"/>
      <c r="E179" s="226">
        <v>17.46</v>
      </c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15"/>
      <c r="Z179" s="215"/>
      <c r="AA179" s="215"/>
      <c r="AB179" s="215"/>
      <c r="AC179" s="215"/>
      <c r="AD179" s="215"/>
      <c r="AE179" s="215"/>
      <c r="AF179" s="215"/>
      <c r="AG179" s="215" t="s">
        <v>177</v>
      </c>
      <c r="AH179" s="215">
        <v>0</v>
      </c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5">
      <c r="A180" s="222"/>
      <c r="B180" s="223"/>
      <c r="C180" s="256" t="s">
        <v>831</v>
      </c>
      <c r="D180" s="225"/>
      <c r="E180" s="226">
        <v>6.48</v>
      </c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15"/>
      <c r="Z180" s="215"/>
      <c r="AA180" s="215"/>
      <c r="AB180" s="215"/>
      <c r="AC180" s="215"/>
      <c r="AD180" s="215"/>
      <c r="AE180" s="215"/>
      <c r="AF180" s="215"/>
      <c r="AG180" s="215" t="s">
        <v>177</v>
      </c>
      <c r="AH180" s="215">
        <v>0</v>
      </c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5">
      <c r="A181" s="222"/>
      <c r="B181" s="223"/>
      <c r="C181" s="256" t="s">
        <v>832</v>
      </c>
      <c r="D181" s="225"/>
      <c r="E181" s="226">
        <v>4.68</v>
      </c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15"/>
      <c r="Z181" s="215"/>
      <c r="AA181" s="215"/>
      <c r="AB181" s="215"/>
      <c r="AC181" s="215"/>
      <c r="AD181" s="215"/>
      <c r="AE181" s="215"/>
      <c r="AF181" s="215"/>
      <c r="AG181" s="215" t="s">
        <v>177</v>
      </c>
      <c r="AH181" s="215">
        <v>0</v>
      </c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 x14ac:dyDescent="0.25">
      <c r="A182" s="222"/>
      <c r="B182" s="223"/>
      <c r="C182" s="256" t="s">
        <v>451</v>
      </c>
      <c r="D182" s="225"/>
      <c r="E182" s="226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15"/>
      <c r="Z182" s="215"/>
      <c r="AA182" s="215"/>
      <c r="AB182" s="215"/>
      <c r="AC182" s="215"/>
      <c r="AD182" s="215"/>
      <c r="AE182" s="215"/>
      <c r="AF182" s="215"/>
      <c r="AG182" s="215" t="s">
        <v>177</v>
      </c>
      <c r="AH182" s="215">
        <v>0</v>
      </c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 x14ac:dyDescent="0.25">
      <c r="A183" s="222"/>
      <c r="B183" s="223"/>
      <c r="C183" s="256" t="s">
        <v>866</v>
      </c>
      <c r="D183" s="225"/>
      <c r="E183" s="226">
        <v>22.27</v>
      </c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15"/>
      <c r="Z183" s="215"/>
      <c r="AA183" s="215"/>
      <c r="AB183" s="215"/>
      <c r="AC183" s="215"/>
      <c r="AD183" s="215"/>
      <c r="AE183" s="215"/>
      <c r="AF183" s="215"/>
      <c r="AG183" s="215" t="s">
        <v>177</v>
      </c>
      <c r="AH183" s="215">
        <v>0</v>
      </c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 x14ac:dyDescent="0.25">
      <c r="A184" s="222"/>
      <c r="B184" s="223"/>
      <c r="C184" s="256" t="s">
        <v>867</v>
      </c>
      <c r="D184" s="225"/>
      <c r="E184" s="226">
        <v>23.94</v>
      </c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15"/>
      <c r="Z184" s="215"/>
      <c r="AA184" s="215"/>
      <c r="AB184" s="215"/>
      <c r="AC184" s="215"/>
      <c r="AD184" s="215"/>
      <c r="AE184" s="215"/>
      <c r="AF184" s="215"/>
      <c r="AG184" s="215" t="s">
        <v>177</v>
      </c>
      <c r="AH184" s="215">
        <v>0</v>
      </c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 x14ac:dyDescent="0.25">
      <c r="A185" s="222"/>
      <c r="B185" s="223"/>
      <c r="C185" s="256" t="s">
        <v>868</v>
      </c>
      <c r="D185" s="225"/>
      <c r="E185" s="226">
        <v>47.74</v>
      </c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15"/>
      <c r="Z185" s="215"/>
      <c r="AA185" s="215"/>
      <c r="AB185" s="215"/>
      <c r="AC185" s="215"/>
      <c r="AD185" s="215"/>
      <c r="AE185" s="215"/>
      <c r="AF185" s="215"/>
      <c r="AG185" s="215" t="s">
        <v>177</v>
      </c>
      <c r="AH185" s="215">
        <v>0</v>
      </c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 x14ac:dyDescent="0.25">
      <c r="A186" s="222"/>
      <c r="B186" s="223"/>
      <c r="C186" s="256" t="s">
        <v>869</v>
      </c>
      <c r="D186" s="225"/>
      <c r="E186" s="226">
        <v>30.24</v>
      </c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15"/>
      <c r="Z186" s="215"/>
      <c r="AA186" s="215"/>
      <c r="AB186" s="215"/>
      <c r="AC186" s="215"/>
      <c r="AD186" s="215"/>
      <c r="AE186" s="215"/>
      <c r="AF186" s="215"/>
      <c r="AG186" s="215" t="s">
        <v>177</v>
      </c>
      <c r="AH186" s="215">
        <v>0</v>
      </c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5">
      <c r="A187" s="222"/>
      <c r="B187" s="223"/>
      <c r="C187" s="256" t="s">
        <v>837</v>
      </c>
      <c r="D187" s="225"/>
      <c r="E187" s="226">
        <v>7.04</v>
      </c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15"/>
      <c r="Z187" s="215"/>
      <c r="AA187" s="215"/>
      <c r="AB187" s="215"/>
      <c r="AC187" s="215"/>
      <c r="AD187" s="215"/>
      <c r="AE187" s="215"/>
      <c r="AF187" s="215"/>
      <c r="AG187" s="215" t="s">
        <v>177</v>
      </c>
      <c r="AH187" s="215">
        <v>0</v>
      </c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5">
      <c r="A188" s="244">
        <v>95</v>
      </c>
      <c r="B188" s="245" t="s">
        <v>456</v>
      </c>
      <c r="C188" s="257" t="s">
        <v>457</v>
      </c>
      <c r="D188" s="246" t="s">
        <v>166</v>
      </c>
      <c r="E188" s="247">
        <v>56</v>
      </c>
      <c r="F188" s="248"/>
      <c r="G188" s="249">
        <f>ROUND(E188*F188,2)</f>
        <v>0</v>
      </c>
      <c r="H188" s="248"/>
      <c r="I188" s="249">
        <f>ROUND(E188*H188,2)</f>
        <v>0</v>
      </c>
      <c r="J188" s="248"/>
      <c r="K188" s="249">
        <f>ROUND(E188*J188,2)</f>
        <v>0</v>
      </c>
      <c r="L188" s="249">
        <v>15</v>
      </c>
      <c r="M188" s="249">
        <f>G188*(1+L188/100)</f>
        <v>0</v>
      </c>
      <c r="N188" s="249">
        <v>6.9999999999999994E-5</v>
      </c>
      <c r="O188" s="249">
        <f>ROUND(E188*N188,2)</f>
        <v>0</v>
      </c>
      <c r="P188" s="249">
        <v>0</v>
      </c>
      <c r="Q188" s="249">
        <f>ROUND(E188*P188,2)</f>
        <v>0</v>
      </c>
      <c r="R188" s="249"/>
      <c r="S188" s="249" t="s">
        <v>167</v>
      </c>
      <c r="T188" s="250" t="s">
        <v>168</v>
      </c>
      <c r="U188" s="224">
        <v>0.03</v>
      </c>
      <c r="V188" s="224">
        <f>ROUND(E188*U188,2)</f>
        <v>1.68</v>
      </c>
      <c r="W188" s="224"/>
      <c r="X188" s="224" t="s">
        <v>169</v>
      </c>
      <c r="Y188" s="215"/>
      <c r="Z188" s="215"/>
      <c r="AA188" s="215"/>
      <c r="AB188" s="215"/>
      <c r="AC188" s="215"/>
      <c r="AD188" s="215"/>
      <c r="AE188" s="215"/>
      <c r="AF188" s="215"/>
      <c r="AG188" s="215" t="s">
        <v>238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 x14ac:dyDescent="0.25">
      <c r="A189" s="234">
        <v>96</v>
      </c>
      <c r="B189" s="235" t="s">
        <v>458</v>
      </c>
      <c r="C189" s="253" t="s">
        <v>459</v>
      </c>
      <c r="D189" s="236" t="s">
        <v>166</v>
      </c>
      <c r="E189" s="237">
        <v>168.404</v>
      </c>
      <c r="F189" s="238"/>
      <c r="G189" s="239">
        <f>ROUND(E189*F189,2)</f>
        <v>0</v>
      </c>
      <c r="H189" s="238"/>
      <c r="I189" s="239">
        <f>ROUND(E189*H189,2)</f>
        <v>0</v>
      </c>
      <c r="J189" s="238"/>
      <c r="K189" s="239">
        <f>ROUND(E189*J189,2)</f>
        <v>0</v>
      </c>
      <c r="L189" s="239">
        <v>15</v>
      </c>
      <c r="M189" s="239">
        <f>G189*(1+L189/100)</f>
        <v>0</v>
      </c>
      <c r="N189" s="239">
        <v>1.3999999999999999E-4</v>
      </c>
      <c r="O189" s="239">
        <f>ROUND(E189*N189,2)</f>
        <v>0.02</v>
      </c>
      <c r="P189" s="239">
        <v>0</v>
      </c>
      <c r="Q189" s="239">
        <f>ROUND(E189*P189,2)</f>
        <v>0</v>
      </c>
      <c r="R189" s="239"/>
      <c r="S189" s="239" t="s">
        <v>167</v>
      </c>
      <c r="T189" s="240" t="s">
        <v>168</v>
      </c>
      <c r="U189" s="224">
        <v>0.1</v>
      </c>
      <c r="V189" s="224">
        <f>ROUND(E189*U189,2)</f>
        <v>16.84</v>
      </c>
      <c r="W189" s="224"/>
      <c r="X189" s="224" t="s">
        <v>169</v>
      </c>
      <c r="Y189" s="215"/>
      <c r="Z189" s="215"/>
      <c r="AA189" s="215"/>
      <c r="AB189" s="215"/>
      <c r="AC189" s="215"/>
      <c r="AD189" s="215"/>
      <c r="AE189" s="215"/>
      <c r="AF189" s="215"/>
      <c r="AG189" s="215" t="s">
        <v>238</v>
      </c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 x14ac:dyDescent="0.25">
      <c r="A190" s="222"/>
      <c r="B190" s="223"/>
      <c r="C190" s="254" t="s">
        <v>460</v>
      </c>
      <c r="D190" s="241"/>
      <c r="E190" s="241"/>
      <c r="F190" s="241"/>
      <c r="G190" s="241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15"/>
      <c r="Z190" s="215"/>
      <c r="AA190" s="215"/>
      <c r="AB190" s="215"/>
      <c r="AC190" s="215"/>
      <c r="AD190" s="215"/>
      <c r="AE190" s="215"/>
      <c r="AF190" s="215"/>
      <c r="AG190" s="215" t="s">
        <v>172</v>
      </c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 x14ac:dyDescent="0.25">
      <c r="A191" s="222"/>
      <c r="B191" s="223"/>
      <c r="C191" s="255" t="s">
        <v>461</v>
      </c>
      <c r="D191" s="242"/>
      <c r="E191" s="242"/>
      <c r="F191" s="242"/>
      <c r="G191" s="242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15"/>
      <c r="Z191" s="215"/>
      <c r="AA191" s="215"/>
      <c r="AB191" s="215"/>
      <c r="AC191" s="215"/>
      <c r="AD191" s="215"/>
      <c r="AE191" s="215"/>
      <c r="AF191" s="215"/>
      <c r="AG191" s="215" t="s">
        <v>172</v>
      </c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 x14ac:dyDescent="0.25">
      <c r="A192" s="234">
        <v>97</v>
      </c>
      <c r="B192" s="235" t="s">
        <v>462</v>
      </c>
      <c r="C192" s="253" t="s">
        <v>463</v>
      </c>
      <c r="D192" s="236" t="s">
        <v>166</v>
      </c>
      <c r="E192" s="237">
        <v>37.17</v>
      </c>
      <c r="F192" s="238"/>
      <c r="G192" s="239">
        <f>ROUND(E192*F192,2)</f>
        <v>0</v>
      </c>
      <c r="H192" s="238"/>
      <c r="I192" s="239">
        <f>ROUND(E192*H192,2)</f>
        <v>0</v>
      </c>
      <c r="J192" s="238"/>
      <c r="K192" s="239">
        <f>ROUND(E192*J192,2)</f>
        <v>0</v>
      </c>
      <c r="L192" s="239">
        <v>15</v>
      </c>
      <c r="M192" s="239">
        <f>G192*(1+L192/100)</f>
        <v>0</v>
      </c>
      <c r="N192" s="239">
        <v>0</v>
      </c>
      <c r="O192" s="239">
        <f>ROUND(E192*N192,2)</f>
        <v>0</v>
      </c>
      <c r="P192" s="239">
        <v>0</v>
      </c>
      <c r="Q192" s="239">
        <f>ROUND(E192*P192,2)</f>
        <v>0</v>
      </c>
      <c r="R192" s="239"/>
      <c r="S192" s="239" t="s">
        <v>167</v>
      </c>
      <c r="T192" s="240" t="s">
        <v>168</v>
      </c>
      <c r="U192" s="224">
        <v>0.01</v>
      </c>
      <c r="V192" s="224">
        <f>ROUND(E192*U192,2)</f>
        <v>0.37</v>
      </c>
      <c r="W192" s="224"/>
      <c r="X192" s="224" t="s">
        <v>169</v>
      </c>
      <c r="Y192" s="215"/>
      <c r="Z192" s="215"/>
      <c r="AA192" s="215"/>
      <c r="AB192" s="215"/>
      <c r="AC192" s="215"/>
      <c r="AD192" s="215"/>
      <c r="AE192" s="215"/>
      <c r="AF192" s="215"/>
      <c r="AG192" s="215" t="s">
        <v>170</v>
      </c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1" x14ac:dyDescent="0.25">
      <c r="A193" s="222"/>
      <c r="B193" s="223"/>
      <c r="C193" s="256" t="s">
        <v>828</v>
      </c>
      <c r="D193" s="225"/>
      <c r="E193" s="226">
        <v>4.17</v>
      </c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15"/>
      <c r="Z193" s="215"/>
      <c r="AA193" s="215"/>
      <c r="AB193" s="215"/>
      <c r="AC193" s="215"/>
      <c r="AD193" s="215"/>
      <c r="AE193" s="215"/>
      <c r="AF193" s="215"/>
      <c r="AG193" s="215" t="s">
        <v>177</v>
      </c>
      <c r="AH193" s="215">
        <v>0</v>
      </c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1" x14ac:dyDescent="0.25">
      <c r="A194" s="222"/>
      <c r="B194" s="223"/>
      <c r="C194" s="256" t="s">
        <v>829</v>
      </c>
      <c r="D194" s="225"/>
      <c r="E194" s="226">
        <v>4.38</v>
      </c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15"/>
      <c r="Z194" s="215"/>
      <c r="AA194" s="215"/>
      <c r="AB194" s="215"/>
      <c r="AC194" s="215"/>
      <c r="AD194" s="215"/>
      <c r="AE194" s="215"/>
      <c r="AF194" s="215"/>
      <c r="AG194" s="215" t="s">
        <v>177</v>
      </c>
      <c r="AH194" s="215">
        <v>0</v>
      </c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1" x14ac:dyDescent="0.25">
      <c r="A195" s="222"/>
      <c r="B195" s="223"/>
      <c r="C195" s="256" t="s">
        <v>830</v>
      </c>
      <c r="D195" s="225"/>
      <c r="E195" s="226">
        <v>17.46</v>
      </c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15"/>
      <c r="Z195" s="215"/>
      <c r="AA195" s="215"/>
      <c r="AB195" s="215"/>
      <c r="AC195" s="215"/>
      <c r="AD195" s="215"/>
      <c r="AE195" s="215"/>
      <c r="AF195" s="215"/>
      <c r="AG195" s="215" t="s">
        <v>177</v>
      </c>
      <c r="AH195" s="215">
        <v>0</v>
      </c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1" x14ac:dyDescent="0.25">
      <c r="A196" s="222"/>
      <c r="B196" s="223"/>
      <c r="C196" s="256" t="s">
        <v>831</v>
      </c>
      <c r="D196" s="225"/>
      <c r="E196" s="226">
        <v>6.48</v>
      </c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15"/>
      <c r="Z196" s="215"/>
      <c r="AA196" s="215"/>
      <c r="AB196" s="215"/>
      <c r="AC196" s="215"/>
      <c r="AD196" s="215"/>
      <c r="AE196" s="215"/>
      <c r="AF196" s="215"/>
      <c r="AG196" s="215" t="s">
        <v>177</v>
      </c>
      <c r="AH196" s="215">
        <v>0</v>
      </c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 x14ac:dyDescent="0.25">
      <c r="A197" s="222"/>
      <c r="B197" s="223"/>
      <c r="C197" s="256" t="s">
        <v>832</v>
      </c>
      <c r="D197" s="225"/>
      <c r="E197" s="226">
        <v>4.68</v>
      </c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15"/>
      <c r="Z197" s="215"/>
      <c r="AA197" s="215"/>
      <c r="AB197" s="215"/>
      <c r="AC197" s="215"/>
      <c r="AD197" s="215"/>
      <c r="AE197" s="215"/>
      <c r="AF197" s="215"/>
      <c r="AG197" s="215" t="s">
        <v>177</v>
      </c>
      <c r="AH197" s="215">
        <v>0</v>
      </c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x14ac:dyDescent="0.25">
      <c r="A198" s="228" t="s">
        <v>162</v>
      </c>
      <c r="B198" s="229" t="s">
        <v>127</v>
      </c>
      <c r="C198" s="252" t="s">
        <v>128</v>
      </c>
      <c r="D198" s="230"/>
      <c r="E198" s="231"/>
      <c r="F198" s="232"/>
      <c r="G198" s="232">
        <f>SUMIF(AG199:AG236,"&lt;&gt;NOR",G199:G236)</f>
        <v>0</v>
      </c>
      <c r="H198" s="232"/>
      <c r="I198" s="232">
        <f>SUM(I199:I236)</f>
        <v>0</v>
      </c>
      <c r="J198" s="232"/>
      <c r="K198" s="232">
        <f>SUM(K199:K236)</f>
        <v>0</v>
      </c>
      <c r="L198" s="232"/>
      <c r="M198" s="232">
        <f>SUM(M199:M236)</f>
        <v>0</v>
      </c>
      <c r="N198" s="232"/>
      <c r="O198" s="232">
        <f>SUM(O199:O236)</f>
        <v>30.09</v>
      </c>
      <c r="P198" s="232"/>
      <c r="Q198" s="232">
        <f>SUM(Q199:Q236)</f>
        <v>0</v>
      </c>
      <c r="R198" s="232"/>
      <c r="S198" s="232"/>
      <c r="T198" s="233"/>
      <c r="U198" s="227"/>
      <c r="V198" s="227">
        <f>SUM(V199:V236)</f>
        <v>34.94</v>
      </c>
      <c r="W198" s="227"/>
      <c r="X198" s="227"/>
      <c r="AG198" t="s">
        <v>163</v>
      </c>
    </row>
    <row r="199" spans="1:60" outlineLevel="1" x14ac:dyDescent="0.25">
      <c r="A199" s="244">
        <v>98</v>
      </c>
      <c r="B199" s="245" t="s">
        <v>464</v>
      </c>
      <c r="C199" s="257" t="s">
        <v>465</v>
      </c>
      <c r="D199" s="246" t="s">
        <v>220</v>
      </c>
      <c r="E199" s="247">
        <v>5</v>
      </c>
      <c r="F199" s="248"/>
      <c r="G199" s="249">
        <f>ROUND(E199*F199,2)</f>
        <v>0</v>
      </c>
      <c r="H199" s="248"/>
      <c r="I199" s="249">
        <f>ROUND(E199*H199,2)</f>
        <v>0</v>
      </c>
      <c r="J199" s="248"/>
      <c r="K199" s="249">
        <f>ROUND(E199*J199,2)</f>
        <v>0</v>
      </c>
      <c r="L199" s="249">
        <v>15</v>
      </c>
      <c r="M199" s="249">
        <f>G199*(1+L199/100)</f>
        <v>0</v>
      </c>
      <c r="N199" s="249">
        <v>0</v>
      </c>
      <c r="O199" s="249">
        <f>ROUND(E199*N199,2)</f>
        <v>0</v>
      </c>
      <c r="P199" s="249">
        <v>0</v>
      </c>
      <c r="Q199" s="249">
        <f>ROUND(E199*P199,2)</f>
        <v>0</v>
      </c>
      <c r="R199" s="249"/>
      <c r="S199" s="249" t="s">
        <v>167</v>
      </c>
      <c r="T199" s="250" t="s">
        <v>168</v>
      </c>
      <c r="U199" s="224">
        <v>5.0500000000000003E-2</v>
      </c>
      <c r="V199" s="224">
        <f>ROUND(E199*U199,2)</f>
        <v>0.25</v>
      </c>
      <c r="W199" s="224"/>
      <c r="X199" s="224" t="s">
        <v>169</v>
      </c>
      <c r="Y199" s="215"/>
      <c r="Z199" s="215"/>
      <c r="AA199" s="215"/>
      <c r="AB199" s="215"/>
      <c r="AC199" s="215"/>
      <c r="AD199" s="215"/>
      <c r="AE199" s="215"/>
      <c r="AF199" s="215"/>
      <c r="AG199" s="215" t="s">
        <v>466</v>
      </c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 x14ac:dyDescent="0.25">
      <c r="A200" s="244">
        <v>99</v>
      </c>
      <c r="B200" s="245" t="s">
        <v>467</v>
      </c>
      <c r="C200" s="257" t="s">
        <v>468</v>
      </c>
      <c r="D200" s="246" t="s">
        <v>220</v>
      </c>
      <c r="E200" s="247">
        <v>1</v>
      </c>
      <c r="F200" s="248"/>
      <c r="G200" s="249">
        <f>ROUND(E200*F200,2)</f>
        <v>0</v>
      </c>
      <c r="H200" s="248"/>
      <c r="I200" s="249">
        <f>ROUND(E200*H200,2)</f>
        <v>0</v>
      </c>
      <c r="J200" s="248"/>
      <c r="K200" s="249">
        <f>ROUND(E200*J200,2)</f>
        <v>0</v>
      </c>
      <c r="L200" s="249">
        <v>15</v>
      </c>
      <c r="M200" s="249">
        <f>G200*(1+L200/100)</f>
        <v>0</v>
      </c>
      <c r="N200" s="249">
        <v>0</v>
      </c>
      <c r="O200" s="249">
        <f>ROUND(E200*N200,2)</f>
        <v>0</v>
      </c>
      <c r="P200" s="249">
        <v>0</v>
      </c>
      <c r="Q200" s="249">
        <f>ROUND(E200*P200,2)</f>
        <v>0</v>
      </c>
      <c r="R200" s="249"/>
      <c r="S200" s="249" t="s">
        <v>167</v>
      </c>
      <c r="T200" s="250" t="s">
        <v>168</v>
      </c>
      <c r="U200" s="224">
        <v>0.06</v>
      </c>
      <c r="V200" s="224">
        <f>ROUND(E200*U200,2)</f>
        <v>0.06</v>
      </c>
      <c r="W200" s="224"/>
      <c r="X200" s="224" t="s">
        <v>169</v>
      </c>
      <c r="Y200" s="215"/>
      <c r="Z200" s="215"/>
      <c r="AA200" s="215"/>
      <c r="AB200" s="215"/>
      <c r="AC200" s="215"/>
      <c r="AD200" s="215"/>
      <c r="AE200" s="215"/>
      <c r="AF200" s="215"/>
      <c r="AG200" s="215" t="s">
        <v>466</v>
      </c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 x14ac:dyDescent="0.25">
      <c r="A201" s="244">
        <v>100</v>
      </c>
      <c r="B201" s="245" t="s">
        <v>469</v>
      </c>
      <c r="C201" s="257" t="s">
        <v>470</v>
      </c>
      <c r="D201" s="246" t="s">
        <v>220</v>
      </c>
      <c r="E201" s="247">
        <v>9</v>
      </c>
      <c r="F201" s="248"/>
      <c r="G201" s="249">
        <f>ROUND(E201*F201,2)</f>
        <v>0</v>
      </c>
      <c r="H201" s="248"/>
      <c r="I201" s="249">
        <f>ROUND(E201*H201,2)</f>
        <v>0</v>
      </c>
      <c r="J201" s="248"/>
      <c r="K201" s="249">
        <f>ROUND(E201*J201,2)</f>
        <v>0</v>
      </c>
      <c r="L201" s="249">
        <v>15</v>
      </c>
      <c r="M201" s="249">
        <f>G201*(1+L201/100)</f>
        <v>0</v>
      </c>
      <c r="N201" s="249">
        <v>0</v>
      </c>
      <c r="O201" s="249">
        <f>ROUND(E201*N201,2)</f>
        <v>0</v>
      </c>
      <c r="P201" s="249">
        <v>0</v>
      </c>
      <c r="Q201" s="249">
        <f>ROUND(E201*P201,2)</f>
        <v>0</v>
      </c>
      <c r="R201" s="249"/>
      <c r="S201" s="249" t="s">
        <v>167</v>
      </c>
      <c r="T201" s="250" t="s">
        <v>168</v>
      </c>
      <c r="U201" s="224">
        <v>0.30567</v>
      </c>
      <c r="V201" s="224">
        <f>ROUND(E201*U201,2)</f>
        <v>2.75</v>
      </c>
      <c r="W201" s="224"/>
      <c r="X201" s="224" t="s">
        <v>169</v>
      </c>
      <c r="Y201" s="215"/>
      <c r="Z201" s="215"/>
      <c r="AA201" s="215"/>
      <c r="AB201" s="215"/>
      <c r="AC201" s="215"/>
      <c r="AD201" s="215"/>
      <c r="AE201" s="215"/>
      <c r="AF201" s="215"/>
      <c r="AG201" s="215" t="s">
        <v>466</v>
      </c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ht="20.399999999999999" outlineLevel="1" x14ac:dyDescent="0.25">
      <c r="A202" s="244">
        <v>101</v>
      </c>
      <c r="B202" s="245" t="s">
        <v>471</v>
      </c>
      <c r="C202" s="257" t="s">
        <v>472</v>
      </c>
      <c r="D202" s="246" t="s">
        <v>220</v>
      </c>
      <c r="E202" s="247">
        <v>11</v>
      </c>
      <c r="F202" s="248"/>
      <c r="G202" s="249">
        <f>ROUND(E202*F202,2)</f>
        <v>0</v>
      </c>
      <c r="H202" s="248"/>
      <c r="I202" s="249">
        <f>ROUND(E202*H202,2)</f>
        <v>0</v>
      </c>
      <c r="J202" s="248"/>
      <c r="K202" s="249">
        <f>ROUND(E202*J202,2)</f>
        <v>0</v>
      </c>
      <c r="L202" s="249">
        <v>15</v>
      </c>
      <c r="M202" s="249">
        <f>G202*(1+L202/100)</f>
        <v>0</v>
      </c>
      <c r="N202" s="249">
        <v>1E-4</v>
      </c>
      <c r="O202" s="249">
        <f>ROUND(E202*N202,2)</f>
        <v>0</v>
      </c>
      <c r="P202" s="249">
        <v>0</v>
      </c>
      <c r="Q202" s="249">
        <f>ROUND(E202*P202,2)</f>
        <v>0</v>
      </c>
      <c r="R202" s="249"/>
      <c r="S202" s="249" t="s">
        <v>167</v>
      </c>
      <c r="T202" s="250" t="s">
        <v>168</v>
      </c>
      <c r="U202" s="224">
        <v>0.249</v>
      </c>
      <c r="V202" s="224">
        <f>ROUND(E202*U202,2)</f>
        <v>2.74</v>
      </c>
      <c r="W202" s="224"/>
      <c r="X202" s="224" t="s">
        <v>169</v>
      </c>
      <c r="Y202" s="215"/>
      <c r="Z202" s="215"/>
      <c r="AA202" s="215"/>
      <c r="AB202" s="215"/>
      <c r="AC202" s="215"/>
      <c r="AD202" s="215"/>
      <c r="AE202" s="215"/>
      <c r="AF202" s="215"/>
      <c r="AG202" s="215" t="s">
        <v>466</v>
      </c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1" x14ac:dyDescent="0.25">
      <c r="A203" s="244">
        <v>102</v>
      </c>
      <c r="B203" s="245" t="s">
        <v>473</v>
      </c>
      <c r="C203" s="257" t="s">
        <v>474</v>
      </c>
      <c r="D203" s="246" t="s">
        <v>220</v>
      </c>
      <c r="E203" s="247">
        <v>10</v>
      </c>
      <c r="F203" s="248"/>
      <c r="G203" s="249">
        <f>ROUND(E203*F203,2)</f>
        <v>0</v>
      </c>
      <c r="H203" s="248"/>
      <c r="I203" s="249">
        <f>ROUND(E203*H203,2)</f>
        <v>0</v>
      </c>
      <c r="J203" s="248"/>
      <c r="K203" s="249">
        <f>ROUND(E203*J203,2)</f>
        <v>0</v>
      </c>
      <c r="L203" s="249">
        <v>15</v>
      </c>
      <c r="M203" s="249">
        <f>G203*(1+L203/100)</f>
        <v>0</v>
      </c>
      <c r="N203" s="249">
        <v>0</v>
      </c>
      <c r="O203" s="249">
        <f>ROUND(E203*N203,2)</f>
        <v>0</v>
      </c>
      <c r="P203" s="249">
        <v>0</v>
      </c>
      <c r="Q203" s="249">
        <f>ROUND(E203*P203,2)</f>
        <v>0</v>
      </c>
      <c r="R203" s="249"/>
      <c r="S203" s="249" t="s">
        <v>167</v>
      </c>
      <c r="T203" s="250" t="s">
        <v>168</v>
      </c>
      <c r="U203" s="224">
        <v>0.34</v>
      </c>
      <c r="V203" s="224">
        <f>ROUND(E203*U203,2)</f>
        <v>3.4</v>
      </c>
      <c r="W203" s="224"/>
      <c r="X203" s="224" t="s">
        <v>169</v>
      </c>
      <c r="Y203" s="215"/>
      <c r="Z203" s="215"/>
      <c r="AA203" s="215"/>
      <c r="AB203" s="215"/>
      <c r="AC203" s="215"/>
      <c r="AD203" s="215"/>
      <c r="AE203" s="215"/>
      <c r="AF203" s="215"/>
      <c r="AG203" s="215" t="s">
        <v>466</v>
      </c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 x14ac:dyDescent="0.25">
      <c r="A204" s="244">
        <v>103</v>
      </c>
      <c r="B204" s="245" t="s">
        <v>475</v>
      </c>
      <c r="C204" s="257" t="s">
        <v>476</v>
      </c>
      <c r="D204" s="246" t="s">
        <v>220</v>
      </c>
      <c r="E204" s="247">
        <v>1</v>
      </c>
      <c r="F204" s="248"/>
      <c r="G204" s="249">
        <f>ROUND(E204*F204,2)</f>
        <v>0</v>
      </c>
      <c r="H204" s="248"/>
      <c r="I204" s="249">
        <f>ROUND(E204*H204,2)</f>
        <v>0</v>
      </c>
      <c r="J204" s="248"/>
      <c r="K204" s="249">
        <f>ROUND(E204*J204,2)</f>
        <v>0</v>
      </c>
      <c r="L204" s="249">
        <v>15</v>
      </c>
      <c r="M204" s="249">
        <f>G204*(1+L204/100)</f>
        <v>0</v>
      </c>
      <c r="N204" s="249">
        <v>0</v>
      </c>
      <c r="O204" s="249">
        <f>ROUND(E204*N204,2)</f>
        <v>0</v>
      </c>
      <c r="P204" s="249">
        <v>0</v>
      </c>
      <c r="Q204" s="249">
        <f>ROUND(E204*P204,2)</f>
        <v>0</v>
      </c>
      <c r="R204" s="249"/>
      <c r="S204" s="249" t="s">
        <v>167</v>
      </c>
      <c r="T204" s="250" t="s">
        <v>168</v>
      </c>
      <c r="U204" s="224">
        <v>0.45350000000000001</v>
      </c>
      <c r="V204" s="224">
        <f>ROUND(E204*U204,2)</f>
        <v>0.45</v>
      </c>
      <c r="W204" s="224"/>
      <c r="X204" s="224" t="s">
        <v>169</v>
      </c>
      <c r="Y204" s="215"/>
      <c r="Z204" s="215"/>
      <c r="AA204" s="215"/>
      <c r="AB204" s="215"/>
      <c r="AC204" s="215"/>
      <c r="AD204" s="215"/>
      <c r="AE204" s="215"/>
      <c r="AF204" s="215"/>
      <c r="AG204" s="215" t="s">
        <v>466</v>
      </c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 x14ac:dyDescent="0.25">
      <c r="A205" s="244">
        <v>104</v>
      </c>
      <c r="B205" s="245" t="s">
        <v>477</v>
      </c>
      <c r="C205" s="257" t="s">
        <v>478</v>
      </c>
      <c r="D205" s="246" t="s">
        <v>220</v>
      </c>
      <c r="E205" s="247">
        <v>1</v>
      </c>
      <c r="F205" s="248"/>
      <c r="G205" s="249">
        <f>ROUND(E205*F205,2)</f>
        <v>0</v>
      </c>
      <c r="H205" s="248"/>
      <c r="I205" s="249">
        <f>ROUND(E205*H205,2)</f>
        <v>0</v>
      </c>
      <c r="J205" s="248"/>
      <c r="K205" s="249">
        <f>ROUND(E205*J205,2)</f>
        <v>0</v>
      </c>
      <c r="L205" s="249">
        <v>15</v>
      </c>
      <c r="M205" s="249">
        <f>G205*(1+L205/100)</f>
        <v>0</v>
      </c>
      <c r="N205" s="249">
        <v>0</v>
      </c>
      <c r="O205" s="249">
        <f>ROUND(E205*N205,2)</f>
        <v>0</v>
      </c>
      <c r="P205" s="249">
        <v>0</v>
      </c>
      <c r="Q205" s="249">
        <f>ROUND(E205*P205,2)</f>
        <v>0</v>
      </c>
      <c r="R205" s="249"/>
      <c r="S205" s="249" t="s">
        <v>167</v>
      </c>
      <c r="T205" s="250" t="s">
        <v>168</v>
      </c>
      <c r="U205" s="224">
        <v>0.36199999999999999</v>
      </c>
      <c r="V205" s="224">
        <f>ROUND(E205*U205,2)</f>
        <v>0.36</v>
      </c>
      <c r="W205" s="224"/>
      <c r="X205" s="224" t="s">
        <v>169</v>
      </c>
      <c r="Y205" s="215"/>
      <c r="Z205" s="215"/>
      <c r="AA205" s="215"/>
      <c r="AB205" s="215"/>
      <c r="AC205" s="215"/>
      <c r="AD205" s="215"/>
      <c r="AE205" s="215"/>
      <c r="AF205" s="215"/>
      <c r="AG205" s="215" t="s">
        <v>466</v>
      </c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 x14ac:dyDescent="0.25">
      <c r="A206" s="244">
        <v>105</v>
      </c>
      <c r="B206" s="245" t="s">
        <v>479</v>
      </c>
      <c r="C206" s="257" t="s">
        <v>480</v>
      </c>
      <c r="D206" s="246" t="s">
        <v>220</v>
      </c>
      <c r="E206" s="247">
        <v>6</v>
      </c>
      <c r="F206" s="248"/>
      <c r="G206" s="249">
        <f>ROUND(E206*F206,2)</f>
        <v>0</v>
      </c>
      <c r="H206" s="248"/>
      <c r="I206" s="249">
        <f>ROUND(E206*H206,2)</f>
        <v>0</v>
      </c>
      <c r="J206" s="248"/>
      <c r="K206" s="249">
        <f>ROUND(E206*J206,2)</f>
        <v>0</v>
      </c>
      <c r="L206" s="249">
        <v>15</v>
      </c>
      <c r="M206" s="249">
        <f>G206*(1+L206/100)</f>
        <v>0</v>
      </c>
      <c r="N206" s="249">
        <v>0</v>
      </c>
      <c r="O206" s="249">
        <f>ROUND(E206*N206,2)</f>
        <v>0</v>
      </c>
      <c r="P206" s="249">
        <v>0</v>
      </c>
      <c r="Q206" s="249">
        <f>ROUND(E206*P206,2)</f>
        <v>0</v>
      </c>
      <c r="R206" s="249"/>
      <c r="S206" s="249" t="s">
        <v>167</v>
      </c>
      <c r="T206" s="250" t="s">
        <v>168</v>
      </c>
      <c r="U206" s="224">
        <v>0.43</v>
      </c>
      <c r="V206" s="224">
        <f>ROUND(E206*U206,2)</f>
        <v>2.58</v>
      </c>
      <c r="W206" s="224"/>
      <c r="X206" s="224" t="s">
        <v>169</v>
      </c>
      <c r="Y206" s="215"/>
      <c r="Z206" s="215"/>
      <c r="AA206" s="215"/>
      <c r="AB206" s="215"/>
      <c r="AC206" s="215"/>
      <c r="AD206" s="215"/>
      <c r="AE206" s="215"/>
      <c r="AF206" s="215"/>
      <c r="AG206" s="215" t="s">
        <v>466</v>
      </c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1" x14ac:dyDescent="0.25">
      <c r="A207" s="244">
        <v>106</v>
      </c>
      <c r="B207" s="245" t="s">
        <v>481</v>
      </c>
      <c r="C207" s="257" t="s">
        <v>482</v>
      </c>
      <c r="D207" s="246" t="s">
        <v>193</v>
      </c>
      <c r="E207" s="247">
        <v>12</v>
      </c>
      <c r="F207" s="248"/>
      <c r="G207" s="249">
        <f>ROUND(E207*F207,2)</f>
        <v>0</v>
      </c>
      <c r="H207" s="248"/>
      <c r="I207" s="249">
        <f>ROUND(E207*H207,2)</f>
        <v>0</v>
      </c>
      <c r="J207" s="248"/>
      <c r="K207" s="249">
        <f>ROUND(E207*J207,2)</f>
        <v>0</v>
      </c>
      <c r="L207" s="249">
        <v>15</v>
      </c>
      <c r="M207" s="249">
        <f>G207*(1+L207/100)</f>
        <v>0</v>
      </c>
      <c r="N207" s="249">
        <v>0</v>
      </c>
      <c r="O207" s="249">
        <f>ROUND(E207*N207,2)</f>
        <v>0</v>
      </c>
      <c r="P207" s="249">
        <v>0</v>
      </c>
      <c r="Q207" s="249">
        <f>ROUND(E207*P207,2)</f>
        <v>0</v>
      </c>
      <c r="R207" s="249"/>
      <c r="S207" s="249" t="s">
        <v>167</v>
      </c>
      <c r="T207" s="250" t="s">
        <v>168</v>
      </c>
      <c r="U207" s="224">
        <v>6.4149999999999999E-2</v>
      </c>
      <c r="V207" s="224">
        <f>ROUND(E207*U207,2)</f>
        <v>0.77</v>
      </c>
      <c r="W207" s="224"/>
      <c r="X207" s="224" t="s">
        <v>169</v>
      </c>
      <c r="Y207" s="215"/>
      <c r="Z207" s="215"/>
      <c r="AA207" s="215"/>
      <c r="AB207" s="215"/>
      <c r="AC207" s="215"/>
      <c r="AD207" s="215"/>
      <c r="AE207" s="215"/>
      <c r="AF207" s="215"/>
      <c r="AG207" s="215" t="s">
        <v>466</v>
      </c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1" x14ac:dyDescent="0.25">
      <c r="A208" s="244">
        <v>107</v>
      </c>
      <c r="B208" s="245" t="s">
        <v>483</v>
      </c>
      <c r="C208" s="257" t="s">
        <v>484</v>
      </c>
      <c r="D208" s="246" t="s">
        <v>193</v>
      </c>
      <c r="E208" s="247">
        <v>2</v>
      </c>
      <c r="F208" s="248"/>
      <c r="G208" s="249">
        <f>ROUND(E208*F208,2)</f>
        <v>0</v>
      </c>
      <c r="H208" s="248"/>
      <c r="I208" s="249">
        <f>ROUND(E208*H208,2)</f>
        <v>0</v>
      </c>
      <c r="J208" s="248"/>
      <c r="K208" s="249">
        <f>ROUND(E208*J208,2)</f>
        <v>0</v>
      </c>
      <c r="L208" s="249">
        <v>15</v>
      </c>
      <c r="M208" s="249">
        <f>G208*(1+L208/100)</f>
        <v>0</v>
      </c>
      <c r="N208" s="249">
        <v>0</v>
      </c>
      <c r="O208" s="249">
        <f>ROUND(E208*N208,2)</f>
        <v>0</v>
      </c>
      <c r="P208" s="249">
        <v>0</v>
      </c>
      <c r="Q208" s="249">
        <f>ROUND(E208*P208,2)</f>
        <v>0</v>
      </c>
      <c r="R208" s="249"/>
      <c r="S208" s="249" t="s">
        <v>167</v>
      </c>
      <c r="T208" s="250" t="s">
        <v>168</v>
      </c>
      <c r="U208" s="224">
        <v>0.14868000000000001</v>
      </c>
      <c r="V208" s="224">
        <f>ROUND(E208*U208,2)</f>
        <v>0.3</v>
      </c>
      <c r="W208" s="224"/>
      <c r="X208" s="224" t="s">
        <v>169</v>
      </c>
      <c r="Y208" s="215"/>
      <c r="Z208" s="215"/>
      <c r="AA208" s="215"/>
      <c r="AB208" s="215"/>
      <c r="AC208" s="215"/>
      <c r="AD208" s="215"/>
      <c r="AE208" s="215"/>
      <c r="AF208" s="215"/>
      <c r="AG208" s="215" t="s">
        <v>466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 x14ac:dyDescent="0.25">
      <c r="A209" s="244">
        <v>108</v>
      </c>
      <c r="B209" s="245" t="s">
        <v>485</v>
      </c>
      <c r="C209" s="257" t="s">
        <v>486</v>
      </c>
      <c r="D209" s="246" t="s">
        <v>193</v>
      </c>
      <c r="E209" s="247">
        <v>90</v>
      </c>
      <c r="F209" s="248"/>
      <c r="G209" s="249">
        <f>ROUND(E209*F209,2)</f>
        <v>0</v>
      </c>
      <c r="H209" s="248"/>
      <c r="I209" s="249">
        <f>ROUND(E209*H209,2)</f>
        <v>0</v>
      </c>
      <c r="J209" s="248"/>
      <c r="K209" s="249">
        <f>ROUND(E209*J209,2)</f>
        <v>0</v>
      </c>
      <c r="L209" s="249">
        <v>15</v>
      </c>
      <c r="M209" s="249">
        <f>G209*(1+L209/100)</f>
        <v>0</v>
      </c>
      <c r="N209" s="249">
        <v>1.6000000000000001E-4</v>
      </c>
      <c r="O209" s="249">
        <f>ROUND(E209*N209,2)</f>
        <v>0.01</v>
      </c>
      <c r="P209" s="249">
        <v>0</v>
      </c>
      <c r="Q209" s="249">
        <f>ROUND(E209*P209,2)</f>
        <v>0</v>
      </c>
      <c r="R209" s="249"/>
      <c r="S209" s="249" t="s">
        <v>167</v>
      </c>
      <c r="T209" s="250" t="s">
        <v>168</v>
      </c>
      <c r="U209" s="224">
        <v>7.0000000000000007E-2</v>
      </c>
      <c r="V209" s="224">
        <f>ROUND(E209*U209,2)</f>
        <v>6.3</v>
      </c>
      <c r="W209" s="224"/>
      <c r="X209" s="224" t="s">
        <v>169</v>
      </c>
      <c r="Y209" s="215"/>
      <c r="Z209" s="215"/>
      <c r="AA209" s="215"/>
      <c r="AB209" s="215"/>
      <c r="AC209" s="215"/>
      <c r="AD209" s="215"/>
      <c r="AE209" s="215"/>
      <c r="AF209" s="215"/>
      <c r="AG209" s="215" t="s">
        <v>466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1" x14ac:dyDescent="0.25">
      <c r="A210" s="244">
        <v>109</v>
      </c>
      <c r="B210" s="245" t="s">
        <v>487</v>
      </c>
      <c r="C210" s="257" t="s">
        <v>488</v>
      </c>
      <c r="D210" s="246" t="s">
        <v>193</v>
      </c>
      <c r="E210" s="247">
        <v>70</v>
      </c>
      <c r="F210" s="248"/>
      <c r="G210" s="249">
        <f>ROUND(E210*F210,2)</f>
        <v>0</v>
      </c>
      <c r="H210" s="248"/>
      <c r="I210" s="249">
        <f>ROUND(E210*H210,2)</f>
        <v>0</v>
      </c>
      <c r="J210" s="248"/>
      <c r="K210" s="249">
        <f>ROUND(E210*J210,2)</f>
        <v>0</v>
      </c>
      <c r="L210" s="249">
        <v>15</v>
      </c>
      <c r="M210" s="249">
        <f>G210*(1+L210/100)</f>
        <v>0</v>
      </c>
      <c r="N210" s="249">
        <v>2.1000000000000001E-4</v>
      </c>
      <c r="O210" s="249">
        <f>ROUND(E210*N210,2)</f>
        <v>0.01</v>
      </c>
      <c r="P210" s="249">
        <v>0</v>
      </c>
      <c r="Q210" s="249">
        <f>ROUND(E210*P210,2)</f>
        <v>0</v>
      </c>
      <c r="R210" s="249"/>
      <c r="S210" s="249" t="s">
        <v>167</v>
      </c>
      <c r="T210" s="250" t="s">
        <v>168</v>
      </c>
      <c r="U210" s="224">
        <v>7.0000000000000007E-2</v>
      </c>
      <c r="V210" s="224">
        <f>ROUND(E210*U210,2)</f>
        <v>4.9000000000000004</v>
      </c>
      <c r="W210" s="224"/>
      <c r="X210" s="224" t="s">
        <v>169</v>
      </c>
      <c r="Y210" s="215"/>
      <c r="Z210" s="215"/>
      <c r="AA210" s="215"/>
      <c r="AB210" s="215"/>
      <c r="AC210" s="215"/>
      <c r="AD210" s="215"/>
      <c r="AE210" s="215"/>
      <c r="AF210" s="215"/>
      <c r="AG210" s="215" t="s">
        <v>466</v>
      </c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1" x14ac:dyDescent="0.25">
      <c r="A211" s="244">
        <v>110</v>
      </c>
      <c r="B211" s="245" t="s">
        <v>489</v>
      </c>
      <c r="C211" s="257" t="s">
        <v>490</v>
      </c>
      <c r="D211" s="246" t="s">
        <v>193</v>
      </c>
      <c r="E211" s="247">
        <v>32</v>
      </c>
      <c r="F211" s="248"/>
      <c r="G211" s="249">
        <f>ROUND(E211*F211,2)</f>
        <v>0</v>
      </c>
      <c r="H211" s="248"/>
      <c r="I211" s="249">
        <f>ROUND(E211*H211,2)</f>
        <v>0</v>
      </c>
      <c r="J211" s="248"/>
      <c r="K211" s="249">
        <f>ROUND(E211*J211,2)</f>
        <v>0</v>
      </c>
      <c r="L211" s="249">
        <v>15</v>
      </c>
      <c r="M211" s="249">
        <f>G211*(1+L211/100)</f>
        <v>0</v>
      </c>
      <c r="N211" s="249">
        <v>5.5999999999999995E-4</v>
      </c>
      <c r="O211" s="249">
        <f>ROUND(E211*N211,2)</f>
        <v>0.02</v>
      </c>
      <c r="P211" s="249">
        <v>0</v>
      </c>
      <c r="Q211" s="249">
        <f>ROUND(E211*P211,2)</f>
        <v>0</v>
      </c>
      <c r="R211" s="249"/>
      <c r="S211" s="249" t="s">
        <v>167</v>
      </c>
      <c r="T211" s="250" t="s">
        <v>168</v>
      </c>
      <c r="U211" s="224">
        <v>7.3679999999999995E-2</v>
      </c>
      <c r="V211" s="224">
        <f>ROUND(E211*U211,2)</f>
        <v>2.36</v>
      </c>
      <c r="W211" s="224"/>
      <c r="X211" s="224" t="s">
        <v>169</v>
      </c>
      <c r="Y211" s="215"/>
      <c r="Z211" s="215"/>
      <c r="AA211" s="215"/>
      <c r="AB211" s="215"/>
      <c r="AC211" s="215"/>
      <c r="AD211" s="215"/>
      <c r="AE211" s="215"/>
      <c r="AF211" s="215"/>
      <c r="AG211" s="215" t="s">
        <v>170</v>
      </c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 x14ac:dyDescent="0.25">
      <c r="A212" s="244">
        <v>111</v>
      </c>
      <c r="B212" s="245" t="s">
        <v>491</v>
      </c>
      <c r="C212" s="257" t="s">
        <v>492</v>
      </c>
      <c r="D212" s="246" t="s">
        <v>220</v>
      </c>
      <c r="E212" s="247">
        <v>20</v>
      </c>
      <c r="F212" s="248"/>
      <c r="G212" s="249">
        <f>ROUND(E212*F212,2)</f>
        <v>0</v>
      </c>
      <c r="H212" s="248"/>
      <c r="I212" s="249">
        <f>ROUND(E212*H212,2)</f>
        <v>0</v>
      </c>
      <c r="J212" s="248"/>
      <c r="K212" s="249">
        <f>ROUND(E212*J212,2)</f>
        <v>0</v>
      </c>
      <c r="L212" s="249">
        <v>15</v>
      </c>
      <c r="M212" s="249">
        <f>G212*(1+L212/100)</f>
        <v>0</v>
      </c>
      <c r="N212" s="249">
        <v>0</v>
      </c>
      <c r="O212" s="249">
        <f>ROUND(E212*N212,2)</f>
        <v>0</v>
      </c>
      <c r="P212" s="249">
        <v>0</v>
      </c>
      <c r="Q212" s="249">
        <f>ROUND(E212*P212,2)</f>
        <v>0</v>
      </c>
      <c r="R212" s="249"/>
      <c r="S212" s="249" t="s">
        <v>167</v>
      </c>
      <c r="T212" s="250" t="s">
        <v>168</v>
      </c>
      <c r="U212" s="224">
        <v>0.33050000000000002</v>
      </c>
      <c r="V212" s="224">
        <f>ROUND(E212*U212,2)</f>
        <v>6.61</v>
      </c>
      <c r="W212" s="224"/>
      <c r="X212" s="224" t="s">
        <v>169</v>
      </c>
      <c r="Y212" s="215"/>
      <c r="Z212" s="215"/>
      <c r="AA212" s="215"/>
      <c r="AB212" s="215"/>
      <c r="AC212" s="215"/>
      <c r="AD212" s="215"/>
      <c r="AE212" s="215"/>
      <c r="AF212" s="215"/>
      <c r="AG212" s="215" t="s">
        <v>466</v>
      </c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1" x14ac:dyDescent="0.25">
      <c r="A213" s="244">
        <v>112</v>
      </c>
      <c r="B213" s="245" t="s">
        <v>493</v>
      </c>
      <c r="C213" s="257" t="s">
        <v>494</v>
      </c>
      <c r="D213" s="246" t="s">
        <v>220</v>
      </c>
      <c r="E213" s="247">
        <v>1</v>
      </c>
      <c r="F213" s="248"/>
      <c r="G213" s="249">
        <f>ROUND(E213*F213,2)</f>
        <v>0</v>
      </c>
      <c r="H213" s="248"/>
      <c r="I213" s="249">
        <f>ROUND(E213*H213,2)</f>
        <v>0</v>
      </c>
      <c r="J213" s="248"/>
      <c r="K213" s="249">
        <f>ROUND(E213*J213,2)</f>
        <v>0</v>
      </c>
      <c r="L213" s="249">
        <v>15</v>
      </c>
      <c r="M213" s="249">
        <f>G213*(1+L213/100)</f>
        <v>0</v>
      </c>
      <c r="N213" s="249">
        <v>0</v>
      </c>
      <c r="O213" s="249">
        <f>ROUND(E213*N213,2)</f>
        <v>0</v>
      </c>
      <c r="P213" s="249">
        <v>0</v>
      </c>
      <c r="Q213" s="249">
        <f>ROUND(E213*P213,2)</f>
        <v>0</v>
      </c>
      <c r="R213" s="249"/>
      <c r="S213" s="249" t="s">
        <v>167</v>
      </c>
      <c r="T213" s="250" t="s">
        <v>168</v>
      </c>
      <c r="U213" s="224">
        <v>0.35</v>
      </c>
      <c r="V213" s="224">
        <f>ROUND(E213*U213,2)</f>
        <v>0.35</v>
      </c>
      <c r="W213" s="224"/>
      <c r="X213" s="224" t="s">
        <v>169</v>
      </c>
      <c r="Y213" s="215"/>
      <c r="Z213" s="215"/>
      <c r="AA213" s="215"/>
      <c r="AB213" s="215"/>
      <c r="AC213" s="215"/>
      <c r="AD213" s="215"/>
      <c r="AE213" s="215"/>
      <c r="AF213" s="215"/>
      <c r="AG213" s="215" t="s">
        <v>466</v>
      </c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1" x14ac:dyDescent="0.25">
      <c r="A214" s="244">
        <v>113</v>
      </c>
      <c r="B214" s="245" t="s">
        <v>495</v>
      </c>
      <c r="C214" s="257" t="s">
        <v>496</v>
      </c>
      <c r="D214" s="246" t="s">
        <v>220</v>
      </c>
      <c r="E214" s="247">
        <v>1</v>
      </c>
      <c r="F214" s="248"/>
      <c r="G214" s="249">
        <f>ROUND(E214*F214,2)</f>
        <v>0</v>
      </c>
      <c r="H214" s="248"/>
      <c r="I214" s="249">
        <f>ROUND(E214*H214,2)</f>
        <v>0</v>
      </c>
      <c r="J214" s="248"/>
      <c r="K214" s="249">
        <f>ROUND(E214*J214,2)</f>
        <v>0</v>
      </c>
      <c r="L214" s="249">
        <v>15</v>
      </c>
      <c r="M214" s="249">
        <f>G214*(1+L214/100)</f>
        <v>0</v>
      </c>
      <c r="N214" s="249">
        <v>0</v>
      </c>
      <c r="O214" s="249">
        <f>ROUND(E214*N214,2)</f>
        <v>0</v>
      </c>
      <c r="P214" s="249">
        <v>0</v>
      </c>
      <c r="Q214" s="249">
        <f>ROUND(E214*P214,2)</f>
        <v>0</v>
      </c>
      <c r="R214" s="249"/>
      <c r="S214" s="249" t="s">
        <v>167</v>
      </c>
      <c r="T214" s="250" t="s">
        <v>168</v>
      </c>
      <c r="U214" s="224">
        <v>0.76</v>
      </c>
      <c r="V214" s="224">
        <f>ROUND(E214*U214,2)</f>
        <v>0.76</v>
      </c>
      <c r="W214" s="224"/>
      <c r="X214" s="224" t="s">
        <v>169</v>
      </c>
      <c r="Y214" s="215"/>
      <c r="Z214" s="215"/>
      <c r="AA214" s="215"/>
      <c r="AB214" s="215"/>
      <c r="AC214" s="215"/>
      <c r="AD214" s="215"/>
      <c r="AE214" s="215"/>
      <c r="AF214" s="215"/>
      <c r="AG214" s="215" t="s">
        <v>170</v>
      </c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1" x14ac:dyDescent="0.25">
      <c r="A215" s="244">
        <v>114</v>
      </c>
      <c r="B215" s="245" t="s">
        <v>497</v>
      </c>
      <c r="C215" s="257" t="s">
        <v>498</v>
      </c>
      <c r="D215" s="246" t="s">
        <v>292</v>
      </c>
      <c r="E215" s="247">
        <v>1</v>
      </c>
      <c r="F215" s="248"/>
      <c r="G215" s="249">
        <f>ROUND(E215*F215,2)</f>
        <v>0</v>
      </c>
      <c r="H215" s="248"/>
      <c r="I215" s="249">
        <f>ROUND(E215*H215,2)</f>
        <v>0</v>
      </c>
      <c r="J215" s="248"/>
      <c r="K215" s="249">
        <f>ROUND(E215*J215,2)</f>
        <v>0</v>
      </c>
      <c r="L215" s="249">
        <v>15</v>
      </c>
      <c r="M215" s="249">
        <f>G215*(1+L215/100)</f>
        <v>0</v>
      </c>
      <c r="N215" s="249">
        <v>0</v>
      </c>
      <c r="O215" s="249">
        <f>ROUND(E215*N215,2)</f>
        <v>0</v>
      </c>
      <c r="P215" s="249">
        <v>0</v>
      </c>
      <c r="Q215" s="249">
        <f>ROUND(E215*P215,2)</f>
        <v>0</v>
      </c>
      <c r="R215" s="249"/>
      <c r="S215" s="249" t="s">
        <v>167</v>
      </c>
      <c r="T215" s="250" t="s">
        <v>168</v>
      </c>
      <c r="U215" s="224">
        <v>0</v>
      </c>
      <c r="V215" s="224">
        <f>ROUND(E215*U215,2)</f>
        <v>0</v>
      </c>
      <c r="W215" s="224"/>
      <c r="X215" s="224" t="s">
        <v>169</v>
      </c>
      <c r="Y215" s="215"/>
      <c r="Z215" s="215"/>
      <c r="AA215" s="215"/>
      <c r="AB215" s="215"/>
      <c r="AC215" s="215"/>
      <c r="AD215" s="215"/>
      <c r="AE215" s="215"/>
      <c r="AF215" s="215"/>
      <c r="AG215" s="215" t="s">
        <v>466</v>
      </c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 x14ac:dyDescent="0.25">
      <c r="A216" s="244">
        <v>115</v>
      </c>
      <c r="B216" s="245" t="s">
        <v>499</v>
      </c>
      <c r="C216" s="257" t="s">
        <v>500</v>
      </c>
      <c r="D216" s="246" t="s">
        <v>245</v>
      </c>
      <c r="E216" s="247">
        <v>6</v>
      </c>
      <c r="F216" s="248"/>
      <c r="G216" s="249">
        <f>ROUND(E216*F216,2)</f>
        <v>0</v>
      </c>
      <c r="H216" s="248"/>
      <c r="I216" s="249">
        <f>ROUND(E216*H216,2)</f>
        <v>0</v>
      </c>
      <c r="J216" s="248"/>
      <c r="K216" s="249">
        <f>ROUND(E216*J216,2)</f>
        <v>0</v>
      </c>
      <c r="L216" s="249">
        <v>15</v>
      </c>
      <c r="M216" s="249">
        <f>G216*(1+L216/100)</f>
        <v>0</v>
      </c>
      <c r="N216" s="249">
        <v>0</v>
      </c>
      <c r="O216" s="249">
        <f>ROUND(E216*N216,2)</f>
        <v>0</v>
      </c>
      <c r="P216" s="249">
        <v>0</v>
      </c>
      <c r="Q216" s="249">
        <f>ROUND(E216*P216,2)</f>
        <v>0</v>
      </c>
      <c r="R216" s="249"/>
      <c r="S216" s="249" t="s">
        <v>167</v>
      </c>
      <c r="T216" s="250" t="s">
        <v>168</v>
      </c>
      <c r="U216" s="224">
        <v>0</v>
      </c>
      <c r="V216" s="224">
        <f>ROUND(E216*U216,2)</f>
        <v>0</v>
      </c>
      <c r="W216" s="224"/>
      <c r="X216" s="224" t="s">
        <v>169</v>
      </c>
      <c r="Y216" s="215"/>
      <c r="Z216" s="215"/>
      <c r="AA216" s="215"/>
      <c r="AB216" s="215"/>
      <c r="AC216" s="215"/>
      <c r="AD216" s="215"/>
      <c r="AE216" s="215"/>
      <c r="AF216" s="215"/>
      <c r="AG216" s="215" t="s">
        <v>466</v>
      </c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 x14ac:dyDescent="0.25">
      <c r="A217" s="244">
        <v>116</v>
      </c>
      <c r="B217" s="245" t="s">
        <v>501</v>
      </c>
      <c r="C217" s="257" t="s">
        <v>502</v>
      </c>
      <c r="D217" s="246" t="s">
        <v>245</v>
      </c>
      <c r="E217" s="247">
        <v>5</v>
      </c>
      <c r="F217" s="248"/>
      <c r="G217" s="249">
        <f>ROUND(E217*F217,2)</f>
        <v>0</v>
      </c>
      <c r="H217" s="248"/>
      <c r="I217" s="249">
        <f>ROUND(E217*H217,2)</f>
        <v>0</v>
      </c>
      <c r="J217" s="248"/>
      <c r="K217" s="249">
        <f>ROUND(E217*J217,2)</f>
        <v>0</v>
      </c>
      <c r="L217" s="249">
        <v>15</v>
      </c>
      <c r="M217" s="249">
        <f>G217*(1+L217/100)</f>
        <v>0</v>
      </c>
      <c r="N217" s="249">
        <v>0</v>
      </c>
      <c r="O217" s="249">
        <f>ROUND(E217*N217,2)</f>
        <v>0</v>
      </c>
      <c r="P217" s="249">
        <v>0</v>
      </c>
      <c r="Q217" s="249">
        <f>ROUND(E217*P217,2)</f>
        <v>0</v>
      </c>
      <c r="R217" s="249"/>
      <c r="S217" s="249" t="s">
        <v>167</v>
      </c>
      <c r="T217" s="250" t="s">
        <v>168</v>
      </c>
      <c r="U217" s="224">
        <v>0</v>
      </c>
      <c r="V217" s="224">
        <f>ROUND(E217*U217,2)</f>
        <v>0</v>
      </c>
      <c r="W217" s="224"/>
      <c r="X217" s="224" t="s">
        <v>169</v>
      </c>
      <c r="Y217" s="215"/>
      <c r="Z217" s="215"/>
      <c r="AA217" s="215"/>
      <c r="AB217" s="215"/>
      <c r="AC217" s="215"/>
      <c r="AD217" s="215"/>
      <c r="AE217" s="215"/>
      <c r="AF217" s="215"/>
      <c r="AG217" s="215" t="s">
        <v>466</v>
      </c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1" x14ac:dyDescent="0.25">
      <c r="A218" s="244">
        <v>117</v>
      </c>
      <c r="B218" s="245" t="s">
        <v>503</v>
      </c>
      <c r="C218" s="257" t="s">
        <v>504</v>
      </c>
      <c r="D218" s="246" t="s">
        <v>292</v>
      </c>
      <c r="E218" s="247">
        <v>1</v>
      </c>
      <c r="F218" s="248"/>
      <c r="G218" s="249">
        <f>ROUND(E218*F218,2)</f>
        <v>0</v>
      </c>
      <c r="H218" s="248"/>
      <c r="I218" s="249">
        <f>ROUND(E218*H218,2)</f>
        <v>0</v>
      </c>
      <c r="J218" s="248"/>
      <c r="K218" s="249">
        <f>ROUND(E218*J218,2)</f>
        <v>0</v>
      </c>
      <c r="L218" s="249">
        <v>15</v>
      </c>
      <c r="M218" s="249">
        <f>G218*(1+L218/100)</f>
        <v>0</v>
      </c>
      <c r="N218" s="249">
        <v>0</v>
      </c>
      <c r="O218" s="249">
        <f>ROUND(E218*N218,2)</f>
        <v>0</v>
      </c>
      <c r="P218" s="249">
        <v>0</v>
      </c>
      <c r="Q218" s="249">
        <f>ROUND(E218*P218,2)</f>
        <v>0</v>
      </c>
      <c r="R218" s="249"/>
      <c r="S218" s="249" t="s">
        <v>167</v>
      </c>
      <c r="T218" s="250" t="s">
        <v>168</v>
      </c>
      <c r="U218" s="224">
        <v>0</v>
      </c>
      <c r="V218" s="224">
        <f>ROUND(E218*U218,2)</f>
        <v>0</v>
      </c>
      <c r="W218" s="224"/>
      <c r="X218" s="224" t="s">
        <v>169</v>
      </c>
      <c r="Y218" s="215"/>
      <c r="Z218" s="215"/>
      <c r="AA218" s="215"/>
      <c r="AB218" s="215"/>
      <c r="AC218" s="215"/>
      <c r="AD218" s="215"/>
      <c r="AE218" s="215"/>
      <c r="AF218" s="215"/>
      <c r="AG218" s="215" t="s">
        <v>466</v>
      </c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1" x14ac:dyDescent="0.25">
      <c r="A219" s="244">
        <v>118</v>
      </c>
      <c r="B219" s="245" t="s">
        <v>505</v>
      </c>
      <c r="C219" s="257" t="s">
        <v>506</v>
      </c>
      <c r="D219" s="246" t="s">
        <v>193</v>
      </c>
      <c r="E219" s="247">
        <v>12</v>
      </c>
      <c r="F219" s="248"/>
      <c r="G219" s="249">
        <f>ROUND(E219*F219,2)</f>
        <v>0</v>
      </c>
      <c r="H219" s="248"/>
      <c r="I219" s="249">
        <f>ROUND(E219*H219,2)</f>
        <v>0</v>
      </c>
      <c r="J219" s="248"/>
      <c r="K219" s="249">
        <f>ROUND(E219*J219,2)</f>
        <v>0</v>
      </c>
      <c r="L219" s="249">
        <v>15</v>
      </c>
      <c r="M219" s="249">
        <f>G219*(1+L219/100)</f>
        <v>0</v>
      </c>
      <c r="N219" s="249">
        <v>8.0000000000000007E-5</v>
      </c>
      <c r="O219" s="249">
        <f>ROUND(E219*N219,2)</f>
        <v>0</v>
      </c>
      <c r="P219" s="249">
        <v>0</v>
      </c>
      <c r="Q219" s="249">
        <f>ROUND(E219*P219,2)</f>
        <v>0</v>
      </c>
      <c r="R219" s="249"/>
      <c r="S219" s="249" t="s">
        <v>167</v>
      </c>
      <c r="T219" s="250" t="s">
        <v>168</v>
      </c>
      <c r="U219" s="224">
        <v>0</v>
      </c>
      <c r="V219" s="224">
        <f>ROUND(E219*U219,2)</f>
        <v>0</v>
      </c>
      <c r="W219" s="224"/>
      <c r="X219" s="224" t="s">
        <v>278</v>
      </c>
      <c r="Y219" s="215"/>
      <c r="Z219" s="215"/>
      <c r="AA219" s="215"/>
      <c r="AB219" s="215"/>
      <c r="AC219" s="215"/>
      <c r="AD219" s="215"/>
      <c r="AE219" s="215"/>
      <c r="AF219" s="215"/>
      <c r="AG219" s="215" t="s">
        <v>404</v>
      </c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1" x14ac:dyDescent="0.25">
      <c r="A220" s="244">
        <v>119</v>
      </c>
      <c r="B220" s="245" t="s">
        <v>507</v>
      </c>
      <c r="C220" s="257" t="s">
        <v>508</v>
      </c>
      <c r="D220" s="246" t="s">
        <v>193</v>
      </c>
      <c r="E220" s="247">
        <v>2</v>
      </c>
      <c r="F220" s="248"/>
      <c r="G220" s="249">
        <f>ROUND(E220*F220,2)</f>
        <v>0</v>
      </c>
      <c r="H220" s="248"/>
      <c r="I220" s="249">
        <f>ROUND(E220*H220,2)</f>
        <v>0</v>
      </c>
      <c r="J220" s="248"/>
      <c r="K220" s="249">
        <f>ROUND(E220*J220,2)</f>
        <v>0</v>
      </c>
      <c r="L220" s="249">
        <v>15</v>
      </c>
      <c r="M220" s="249">
        <f>G220*(1+L220/100)</f>
        <v>0</v>
      </c>
      <c r="N220" s="249">
        <v>6.0000000000000002E-5</v>
      </c>
      <c r="O220" s="249">
        <f>ROUND(E220*N220,2)</f>
        <v>0</v>
      </c>
      <c r="P220" s="249">
        <v>0</v>
      </c>
      <c r="Q220" s="249">
        <f>ROUND(E220*P220,2)</f>
        <v>0</v>
      </c>
      <c r="R220" s="249"/>
      <c r="S220" s="249" t="s">
        <v>167</v>
      </c>
      <c r="T220" s="250" t="s">
        <v>168</v>
      </c>
      <c r="U220" s="224">
        <v>0</v>
      </c>
      <c r="V220" s="224">
        <f>ROUND(E220*U220,2)</f>
        <v>0</v>
      </c>
      <c r="W220" s="224"/>
      <c r="X220" s="224" t="s">
        <v>278</v>
      </c>
      <c r="Y220" s="215"/>
      <c r="Z220" s="215"/>
      <c r="AA220" s="215"/>
      <c r="AB220" s="215"/>
      <c r="AC220" s="215"/>
      <c r="AD220" s="215"/>
      <c r="AE220" s="215"/>
      <c r="AF220" s="215"/>
      <c r="AG220" s="215" t="s">
        <v>404</v>
      </c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1" x14ac:dyDescent="0.25">
      <c r="A221" s="244">
        <v>120</v>
      </c>
      <c r="B221" s="245" t="s">
        <v>509</v>
      </c>
      <c r="C221" s="257" t="s">
        <v>510</v>
      </c>
      <c r="D221" s="246" t="s">
        <v>220</v>
      </c>
      <c r="E221" s="247">
        <v>9</v>
      </c>
      <c r="F221" s="248"/>
      <c r="G221" s="249">
        <f>ROUND(E221*F221,2)</f>
        <v>0</v>
      </c>
      <c r="H221" s="248"/>
      <c r="I221" s="249">
        <f>ROUND(E221*H221,2)</f>
        <v>0</v>
      </c>
      <c r="J221" s="248"/>
      <c r="K221" s="249">
        <f>ROUND(E221*J221,2)</f>
        <v>0</v>
      </c>
      <c r="L221" s="249">
        <v>15</v>
      </c>
      <c r="M221" s="249">
        <f>G221*(1+L221/100)</f>
        <v>0</v>
      </c>
      <c r="N221" s="249">
        <v>1.0000000000000001E-5</v>
      </c>
      <c r="O221" s="249">
        <f>ROUND(E221*N221,2)</f>
        <v>0</v>
      </c>
      <c r="P221" s="249">
        <v>0</v>
      </c>
      <c r="Q221" s="249">
        <f>ROUND(E221*P221,2)</f>
        <v>0</v>
      </c>
      <c r="R221" s="249"/>
      <c r="S221" s="249" t="s">
        <v>167</v>
      </c>
      <c r="T221" s="250" t="s">
        <v>168</v>
      </c>
      <c r="U221" s="224">
        <v>0</v>
      </c>
      <c r="V221" s="224">
        <f>ROUND(E221*U221,2)</f>
        <v>0</v>
      </c>
      <c r="W221" s="224"/>
      <c r="X221" s="224" t="s">
        <v>278</v>
      </c>
      <c r="Y221" s="215"/>
      <c r="Z221" s="215"/>
      <c r="AA221" s="215"/>
      <c r="AB221" s="215"/>
      <c r="AC221" s="215"/>
      <c r="AD221" s="215"/>
      <c r="AE221" s="215"/>
      <c r="AF221" s="215"/>
      <c r="AG221" s="215" t="s">
        <v>404</v>
      </c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1" x14ac:dyDescent="0.25">
      <c r="A222" s="244">
        <v>121</v>
      </c>
      <c r="B222" s="245" t="s">
        <v>511</v>
      </c>
      <c r="C222" s="257" t="s">
        <v>512</v>
      </c>
      <c r="D222" s="246" t="s">
        <v>220</v>
      </c>
      <c r="E222" s="247">
        <v>1</v>
      </c>
      <c r="F222" s="248"/>
      <c r="G222" s="249">
        <f>ROUND(E222*F222,2)</f>
        <v>0</v>
      </c>
      <c r="H222" s="248"/>
      <c r="I222" s="249">
        <f>ROUND(E222*H222,2)</f>
        <v>0</v>
      </c>
      <c r="J222" s="248"/>
      <c r="K222" s="249">
        <f>ROUND(E222*J222,2)</f>
        <v>0</v>
      </c>
      <c r="L222" s="249">
        <v>15</v>
      </c>
      <c r="M222" s="249">
        <f>G222*(1+L222/100)</f>
        <v>0</v>
      </c>
      <c r="N222" s="249">
        <v>2.4000000000000001E-4</v>
      </c>
      <c r="O222" s="249">
        <f>ROUND(E222*N222,2)</f>
        <v>0</v>
      </c>
      <c r="P222" s="249">
        <v>0</v>
      </c>
      <c r="Q222" s="249">
        <f>ROUND(E222*P222,2)</f>
        <v>0</v>
      </c>
      <c r="R222" s="249"/>
      <c r="S222" s="249" t="s">
        <v>167</v>
      </c>
      <c r="T222" s="250" t="s">
        <v>168</v>
      </c>
      <c r="U222" s="224">
        <v>0</v>
      </c>
      <c r="V222" s="224">
        <f>ROUND(E222*U222,2)</f>
        <v>0</v>
      </c>
      <c r="W222" s="224"/>
      <c r="X222" s="224" t="s">
        <v>278</v>
      </c>
      <c r="Y222" s="215"/>
      <c r="Z222" s="215"/>
      <c r="AA222" s="215"/>
      <c r="AB222" s="215"/>
      <c r="AC222" s="215"/>
      <c r="AD222" s="215"/>
      <c r="AE222" s="215"/>
      <c r="AF222" s="215"/>
      <c r="AG222" s="215" t="s">
        <v>404</v>
      </c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 x14ac:dyDescent="0.25">
      <c r="A223" s="244">
        <v>122</v>
      </c>
      <c r="B223" s="245" t="s">
        <v>513</v>
      </c>
      <c r="C223" s="257" t="s">
        <v>514</v>
      </c>
      <c r="D223" s="246" t="s">
        <v>220</v>
      </c>
      <c r="E223" s="247">
        <v>10</v>
      </c>
      <c r="F223" s="248"/>
      <c r="G223" s="249">
        <f>ROUND(E223*F223,2)</f>
        <v>0</v>
      </c>
      <c r="H223" s="248"/>
      <c r="I223" s="249">
        <f>ROUND(E223*H223,2)</f>
        <v>0</v>
      </c>
      <c r="J223" s="248"/>
      <c r="K223" s="249">
        <f>ROUND(E223*J223,2)</f>
        <v>0</v>
      </c>
      <c r="L223" s="249">
        <v>15</v>
      </c>
      <c r="M223" s="249">
        <f>G223*(1+L223/100)</f>
        <v>0</v>
      </c>
      <c r="N223" s="249">
        <v>1.0000000000000001E-5</v>
      </c>
      <c r="O223" s="249">
        <f>ROUND(E223*N223,2)</f>
        <v>0</v>
      </c>
      <c r="P223" s="249">
        <v>0</v>
      </c>
      <c r="Q223" s="249">
        <f>ROUND(E223*P223,2)</f>
        <v>0</v>
      </c>
      <c r="R223" s="249"/>
      <c r="S223" s="249" t="s">
        <v>167</v>
      </c>
      <c r="T223" s="250" t="s">
        <v>168</v>
      </c>
      <c r="U223" s="224">
        <v>0</v>
      </c>
      <c r="V223" s="224">
        <f>ROUND(E223*U223,2)</f>
        <v>0</v>
      </c>
      <c r="W223" s="224"/>
      <c r="X223" s="224" t="s">
        <v>278</v>
      </c>
      <c r="Y223" s="215"/>
      <c r="Z223" s="215"/>
      <c r="AA223" s="215"/>
      <c r="AB223" s="215"/>
      <c r="AC223" s="215"/>
      <c r="AD223" s="215"/>
      <c r="AE223" s="215"/>
      <c r="AF223" s="215"/>
      <c r="AG223" s="215" t="s">
        <v>404</v>
      </c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1" x14ac:dyDescent="0.25">
      <c r="A224" s="244">
        <v>123</v>
      </c>
      <c r="B224" s="245" t="s">
        <v>515</v>
      </c>
      <c r="C224" s="257" t="s">
        <v>516</v>
      </c>
      <c r="D224" s="246" t="s">
        <v>220</v>
      </c>
      <c r="E224" s="247">
        <v>10</v>
      </c>
      <c r="F224" s="248"/>
      <c r="G224" s="249">
        <f>ROUND(E224*F224,2)</f>
        <v>0</v>
      </c>
      <c r="H224" s="248"/>
      <c r="I224" s="249">
        <f>ROUND(E224*H224,2)</f>
        <v>0</v>
      </c>
      <c r="J224" s="248"/>
      <c r="K224" s="249">
        <f>ROUND(E224*J224,2)</f>
        <v>0</v>
      </c>
      <c r="L224" s="249">
        <v>15</v>
      </c>
      <c r="M224" s="249">
        <f>G224*(1+L224/100)</f>
        <v>0</v>
      </c>
      <c r="N224" s="249">
        <v>5.0000000000000002E-5</v>
      </c>
      <c r="O224" s="249">
        <f>ROUND(E224*N224,2)</f>
        <v>0</v>
      </c>
      <c r="P224" s="249">
        <v>0</v>
      </c>
      <c r="Q224" s="249">
        <f>ROUND(E224*P224,2)</f>
        <v>0</v>
      </c>
      <c r="R224" s="249"/>
      <c r="S224" s="249" t="s">
        <v>167</v>
      </c>
      <c r="T224" s="250" t="s">
        <v>168</v>
      </c>
      <c r="U224" s="224">
        <v>0</v>
      </c>
      <c r="V224" s="224">
        <f>ROUND(E224*U224,2)</f>
        <v>0</v>
      </c>
      <c r="W224" s="224"/>
      <c r="X224" s="224" t="s">
        <v>278</v>
      </c>
      <c r="Y224" s="215"/>
      <c r="Z224" s="215"/>
      <c r="AA224" s="215"/>
      <c r="AB224" s="215"/>
      <c r="AC224" s="215"/>
      <c r="AD224" s="215"/>
      <c r="AE224" s="215"/>
      <c r="AF224" s="215"/>
      <c r="AG224" s="215" t="s">
        <v>404</v>
      </c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1" x14ac:dyDescent="0.25">
      <c r="A225" s="244">
        <v>124</v>
      </c>
      <c r="B225" s="245" t="s">
        <v>517</v>
      </c>
      <c r="C225" s="257" t="s">
        <v>518</v>
      </c>
      <c r="D225" s="246" t="s">
        <v>220</v>
      </c>
      <c r="E225" s="247">
        <v>2</v>
      </c>
      <c r="F225" s="248"/>
      <c r="G225" s="249">
        <f>ROUND(E225*F225,2)</f>
        <v>0</v>
      </c>
      <c r="H225" s="248"/>
      <c r="I225" s="249">
        <f>ROUND(E225*H225,2)</f>
        <v>0</v>
      </c>
      <c r="J225" s="248"/>
      <c r="K225" s="249">
        <f>ROUND(E225*J225,2)</f>
        <v>0</v>
      </c>
      <c r="L225" s="249">
        <v>15</v>
      </c>
      <c r="M225" s="249">
        <f>G225*(1+L225/100)</f>
        <v>0</v>
      </c>
      <c r="N225" s="249">
        <v>0</v>
      </c>
      <c r="O225" s="249">
        <f>ROUND(E225*N225,2)</f>
        <v>0</v>
      </c>
      <c r="P225" s="249">
        <v>0</v>
      </c>
      <c r="Q225" s="249">
        <f>ROUND(E225*P225,2)</f>
        <v>0</v>
      </c>
      <c r="R225" s="249"/>
      <c r="S225" s="249" t="s">
        <v>167</v>
      </c>
      <c r="T225" s="250" t="s">
        <v>168</v>
      </c>
      <c r="U225" s="224">
        <v>0</v>
      </c>
      <c r="V225" s="224">
        <f>ROUND(E225*U225,2)</f>
        <v>0</v>
      </c>
      <c r="W225" s="224"/>
      <c r="X225" s="224" t="s">
        <v>278</v>
      </c>
      <c r="Y225" s="215"/>
      <c r="Z225" s="215"/>
      <c r="AA225" s="215"/>
      <c r="AB225" s="215"/>
      <c r="AC225" s="215"/>
      <c r="AD225" s="215"/>
      <c r="AE225" s="215"/>
      <c r="AF225" s="215"/>
      <c r="AG225" s="215" t="s">
        <v>404</v>
      </c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1" x14ac:dyDescent="0.25">
      <c r="A226" s="244">
        <v>125</v>
      </c>
      <c r="B226" s="245" t="s">
        <v>519</v>
      </c>
      <c r="C226" s="257" t="s">
        <v>520</v>
      </c>
      <c r="D226" s="246" t="s">
        <v>220</v>
      </c>
      <c r="E226" s="247">
        <v>20</v>
      </c>
      <c r="F226" s="248"/>
      <c r="G226" s="249">
        <f>ROUND(E226*F226,2)</f>
        <v>0</v>
      </c>
      <c r="H226" s="248"/>
      <c r="I226" s="249">
        <f>ROUND(E226*H226,2)</f>
        <v>0</v>
      </c>
      <c r="J226" s="248"/>
      <c r="K226" s="249">
        <f>ROUND(E226*J226,2)</f>
        <v>0</v>
      </c>
      <c r="L226" s="249">
        <v>15</v>
      </c>
      <c r="M226" s="249">
        <f>G226*(1+L226/100)</f>
        <v>0</v>
      </c>
      <c r="N226" s="249">
        <v>4.0000000000000003E-5</v>
      </c>
      <c r="O226" s="249">
        <f>ROUND(E226*N226,2)</f>
        <v>0</v>
      </c>
      <c r="P226" s="249">
        <v>0</v>
      </c>
      <c r="Q226" s="249">
        <f>ROUND(E226*P226,2)</f>
        <v>0</v>
      </c>
      <c r="R226" s="249"/>
      <c r="S226" s="249" t="s">
        <v>167</v>
      </c>
      <c r="T226" s="250" t="s">
        <v>168</v>
      </c>
      <c r="U226" s="224">
        <v>0</v>
      </c>
      <c r="V226" s="224">
        <f>ROUND(E226*U226,2)</f>
        <v>0</v>
      </c>
      <c r="W226" s="224"/>
      <c r="X226" s="224" t="s">
        <v>278</v>
      </c>
      <c r="Y226" s="215"/>
      <c r="Z226" s="215"/>
      <c r="AA226" s="215"/>
      <c r="AB226" s="215"/>
      <c r="AC226" s="215"/>
      <c r="AD226" s="215"/>
      <c r="AE226" s="215"/>
      <c r="AF226" s="215"/>
      <c r="AG226" s="215" t="s">
        <v>404</v>
      </c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1" x14ac:dyDescent="0.25">
      <c r="A227" s="244">
        <v>126</v>
      </c>
      <c r="B227" s="245" t="s">
        <v>521</v>
      </c>
      <c r="C227" s="257" t="s">
        <v>522</v>
      </c>
      <c r="D227" s="246" t="s">
        <v>220</v>
      </c>
      <c r="E227" s="247">
        <v>5</v>
      </c>
      <c r="F227" s="248"/>
      <c r="G227" s="249">
        <f>ROUND(E227*F227,2)</f>
        <v>0</v>
      </c>
      <c r="H227" s="248"/>
      <c r="I227" s="249">
        <f>ROUND(E227*H227,2)</f>
        <v>0</v>
      </c>
      <c r="J227" s="248"/>
      <c r="K227" s="249">
        <f>ROUND(E227*J227,2)</f>
        <v>0</v>
      </c>
      <c r="L227" s="249">
        <v>15</v>
      </c>
      <c r="M227" s="249">
        <f>G227*(1+L227/100)</f>
        <v>0</v>
      </c>
      <c r="N227" s="249">
        <v>4.0000000000000001E-3</v>
      </c>
      <c r="O227" s="249">
        <f>ROUND(E227*N227,2)</f>
        <v>0.02</v>
      </c>
      <c r="P227" s="249">
        <v>0</v>
      </c>
      <c r="Q227" s="249">
        <f>ROUND(E227*P227,2)</f>
        <v>0</v>
      </c>
      <c r="R227" s="249"/>
      <c r="S227" s="249" t="s">
        <v>167</v>
      </c>
      <c r="T227" s="250" t="s">
        <v>168</v>
      </c>
      <c r="U227" s="224">
        <v>0</v>
      </c>
      <c r="V227" s="224">
        <f>ROUND(E227*U227,2)</f>
        <v>0</v>
      </c>
      <c r="W227" s="224"/>
      <c r="X227" s="224" t="s">
        <v>278</v>
      </c>
      <c r="Y227" s="215"/>
      <c r="Z227" s="215"/>
      <c r="AA227" s="215"/>
      <c r="AB227" s="215"/>
      <c r="AC227" s="215"/>
      <c r="AD227" s="215"/>
      <c r="AE227" s="215"/>
      <c r="AF227" s="215"/>
      <c r="AG227" s="215" t="s">
        <v>279</v>
      </c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 x14ac:dyDescent="0.25">
      <c r="A228" s="244">
        <v>127</v>
      </c>
      <c r="B228" s="245" t="s">
        <v>523</v>
      </c>
      <c r="C228" s="257" t="s">
        <v>524</v>
      </c>
      <c r="D228" s="246" t="s">
        <v>220</v>
      </c>
      <c r="E228" s="247">
        <v>1</v>
      </c>
      <c r="F228" s="248"/>
      <c r="G228" s="249">
        <f>ROUND(E228*F228,2)</f>
        <v>0</v>
      </c>
      <c r="H228" s="248"/>
      <c r="I228" s="249">
        <f>ROUND(E228*H228,2)</f>
        <v>0</v>
      </c>
      <c r="J228" s="248"/>
      <c r="K228" s="249">
        <f>ROUND(E228*J228,2)</f>
        <v>0</v>
      </c>
      <c r="L228" s="249">
        <v>15</v>
      </c>
      <c r="M228" s="249">
        <f>G228*(1+L228/100)</f>
        <v>0</v>
      </c>
      <c r="N228" s="249">
        <v>4.0000000000000001E-3</v>
      </c>
      <c r="O228" s="249">
        <f>ROUND(E228*N228,2)</f>
        <v>0</v>
      </c>
      <c r="P228" s="249">
        <v>0</v>
      </c>
      <c r="Q228" s="249">
        <f>ROUND(E228*P228,2)</f>
        <v>0</v>
      </c>
      <c r="R228" s="249"/>
      <c r="S228" s="249" t="s">
        <v>167</v>
      </c>
      <c r="T228" s="250" t="s">
        <v>168</v>
      </c>
      <c r="U228" s="224">
        <v>0</v>
      </c>
      <c r="V228" s="224">
        <f>ROUND(E228*U228,2)</f>
        <v>0</v>
      </c>
      <c r="W228" s="224"/>
      <c r="X228" s="224" t="s">
        <v>278</v>
      </c>
      <c r="Y228" s="215"/>
      <c r="Z228" s="215"/>
      <c r="AA228" s="215"/>
      <c r="AB228" s="215"/>
      <c r="AC228" s="215"/>
      <c r="AD228" s="215"/>
      <c r="AE228" s="215"/>
      <c r="AF228" s="215"/>
      <c r="AG228" s="215" t="s">
        <v>404</v>
      </c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1" x14ac:dyDescent="0.25">
      <c r="A229" s="244">
        <v>128</v>
      </c>
      <c r="B229" s="245" t="s">
        <v>525</v>
      </c>
      <c r="C229" s="257" t="s">
        <v>526</v>
      </c>
      <c r="D229" s="246" t="s">
        <v>220</v>
      </c>
      <c r="E229" s="247">
        <v>1</v>
      </c>
      <c r="F229" s="248"/>
      <c r="G229" s="249">
        <f>ROUND(E229*F229,2)</f>
        <v>0</v>
      </c>
      <c r="H229" s="248"/>
      <c r="I229" s="249">
        <f>ROUND(E229*H229,2)</f>
        <v>0</v>
      </c>
      <c r="J229" s="248"/>
      <c r="K229" s="249">
        <f>ROUND(E229*J229,2)</f>
        <v>0</v>
      </c>
      <c r="L229" s="249">
        <v>15</v>
      </c>
      <c r="M229" s="249">
        <f>G229*(1+L229/100)</f>
        <v>0</v>
      </c>
      <c r="N229" s="249">
        <v>2.63E-2</v>
      </c>
      <c r="O229" s="249">
        <f>ROUND(E229*N229,2)</f>
        <v>0.03</v>
      </c>
      <c r="P229" s="249">
        <v>0</v>
      </c>
      <c r="Q229" s="249">
        <f>ROUND(E229*P229,2)</f>
        <v>0</v>
      </c>
      <c r="R229" s="249"/>
      <c r="S229" s="249" t="s">
        <v>167</v>
      </c>
      <c r="T229" s="250" t="s">
        <v>168</v>
      </c>
      <c r="U229" s="224">
        <v>0</v>
      </c>
      <c r="V229" s="224">
        <f>ROUND(E229*U229,2)</f>
        <v>0</v>
      </c>
      <c r="W229" s="224"/>
      <c r="X229" s="224" t="s">
        <v>278</v>
      </c>
      <c r="Y229" s="215"/>
      <c r="Z229" s="215"/>
      <c r="AA229" s="215"/>
      <c r="AB229" s="215"/>
      <c r="AC229" s="215"/>
      <c r="AD229" s="215"/>
      <c r="AE229" s="215"/>
      <c r="AF229" s="215"/>
      <c r="AG229" s="215" t="s">
        <v>404</v>
      </c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1" x14ac:dyDescent="0.25">
      <c r="A230" s="244">
        <v>129</v>
      </c>
      <c r="B230" s="245" t="s">
        <v>527</v>
      </c>
      <c r="C230" s="257" t="s">
        <v>528</v>
      </c>
      <c r="D230" s="246" t="s">
        <v>220</v>
      </c>
      <c r="E230" s="247">
        <v>2</v>
      </c>
      <c r="F230" s="248"/>
      <c r="G230" s="249">
        <f>ROUND(E230*F230,2)</f>
        <v>0</v>
      </c>
      <c r="H230" s="248"/>
      <c r="I230" s="249">
        <f>ROUND(E230*H230,2)</f>
        <v>0</v>
      </c>
      <c r="J230" s="248"/>
      <c r="K230" s="249">
        <f>ROUND(E230*J230,2)</f>
        <v>0</v>
      </c>
      <c r="L230" s="249">
        <v>15</v>
      </c>
      <c r="M230" s="249">
        <f>G230*(1+L230/100)</f>
        <v>0</v>
      </c>
      <c r="N230" s="249">
        <v>1.8000000000000001E-4</v>
      </c>
      <c r="O230" s="249">
        <f>ROUND(E230*N230,2)</f>
        <v>0</v>
      </c>
      <c r="P230" s="249">
        <v>0</v>
      </c>
      <c r="Q230" s="249">
        <f>ROUND(E230*P230,2)</f>
        <v>0</v>
      </c>
      <c r="R230" s="249"/>
      <c r="S230" s="249" t="s">
        <v>167</v>
      </c>
      <c r="T230" s="250" t="s">
        <v>168</v>
      </c>
      <c r="U230" s="224">
        <v>0</v>
      </c>
      <c r="V230" s="224">
        <f>ROUND(E230*U230,2)</f>
        <v>0</v>
      </c>
      <c r="W230" s="224"/>
      <c r="X230" s="224" t="s">
        <v>278</v>
      </c>
      <c r="Y230" s="215"/>
      <c r="Z230" s="215"/>
      <c r="AA230" s="215"/>
      <c r="AB230" s="215"/>
      <c r="AC230" s="215"/>
      <c r="AD230" s="215"/>
      <c r="AE230" s="215"/>
      <c r="AF230" s="215"/>
      <c r="AG230" s="215" t="s">
        <v>404</v>
      </c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1" x14ac:dyDescent="0.25">
      <c r="A231" s="244">
        <v>130</v>
      </c>
      <c r="B231" s="245" t="s">
        <v>529</v>
      </c>
      <c r="C231" s="257" t="s">
        <v>530</v>
      </c>
      <c r="D231" s="246" t="s">
        <v>220</v>
      </c>
      <c r="E231" s="247">
        <v>3</v>
      </c>
      <c r="F231" s="248"/>
      <c r="G231" s="249">
        <f>ROUND(E231*F231,2)</f>
        <v>0</v>
      </c>
      <c r="H231" s="248"/>
      <c r="I231" s="249">
        <f>ROUND(E231*H231,2)</f>
        <v>0</v>
      </c>
      <c r="J231" s="248"/>
      <c r="K231" s="249">
        <f>ROUND(E231*J231,2)</f>
        <v>0</v>
      </c>
      <c r="L231" s="249">
        <v>15</v>
      </c>
      <c r="M231" s="249">
        <f>G231*(1+L231/100)</f>
        <v>0</v>
      </c>
      <c r="N231" s="249">
        <v>1.8000000000000001E-4</v>
      </c>
      <c r="O231" s="249">
        <f>ROUND(E231*N231,2)</f>
        <v>0</v>
      </c>
      <c r="P231" s="249">
        <v>0</v>
      </c>
      <c r="Q231" s="249">
        <f>ROUND(E231*P231,2)</f>
        <v>0</v>
      </c>
      <c r="R231" s="249"/>
      <c r="S231" s="249" t="s">
        <v>167</v>
      </c>
      <c r="T231" s="250" t="s">
        <v>168</v>
      </c>
      <c r="U231" s="224">
        <v>0</v>
      </c>
      <c r="V231" s="224">
        <f>ROUND(E231*U231,2)</f>
        <v>0</v>
      </c>
      <c r="W231" s="224"/>
      <c r="X231" s="224" t="s">
        <v>278</v>
      </c>
      <c r="Y231" s="215"/>
      <c r="Z231" s="215"/>
      <c r="AA231" s="215"/>
      <c r="AB231" s="215"/>
      <c r="AC231" s="215"/>
      <c r="AD231" s="215"/>
      <c r="AE231" s="215"/>
      <c r="AF231" s="215"/>
      <c r="AG231" s="215" t="s">
        <v>404</v>
      </c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1" x14ac:dyDescent="0.25">
      <c r="A232" s="244">
        <v>131</v>
      </c>
      <c r="B232" s="245" t="s">
        <v>531</v>
      </c>
      <c r="C232" s="257" t="s">
        <v>532</v>
      </c>
      <c r="D232" s="246" t="s">
        <v>220</v>
      </c>
      <c r="E232" s="247">
        <v>3</v>
      </c>
      <c r="F232" s="248"/>
      <c r="G232" s="249">
        <f>ROUND(E232*F232,2)</f>
        <v>0</v>
      </c>
      <c r="H232" s="248"/>
      <c r="I232" s="249">
        <f>ROUND(E232*H232,2)</f>
        <v>0</v>
      </c>
      <c r="J232" s="248"/>
      <c r="K232" s="249">
        <f>ROUND(E232*J232,2)</f>
        <v>0</v>
      </c>
      <c r="L232" s="249">
        <v>15</v>
      </c>
      <c r="M232" s="249">
        <f>G232*(1+L232/100)</f>
        <v>0</v>
      </c>
      <c r="N232" s="249">
        <v>1.8000000000000001E-4</v>
      </c>
      <c r="O232" s="249">
        <f>ROUND(E232*N232,2)</f>
        <v>0</v>
      </c>
      <c r="P232" s="249">
        <v>0</v>
      </c>
      <c r="Q232" s="249">
        <f>ROUND(E232*P232,2)</f>
        <v>0</v>
      </c>
      <c r="R232" s="249"/>
      <c r="S232" s="249" t="s">
        <v>167</v>
      </c>
      <c r="T232" s="250" t="s">
        <v>168</v>
      </c>
      <c r="U232" s="224">
        <v>0</v>
      </c>
      <c r="V232" s="224">
        <f>ROUND(E232*U232,2)</f>
        <v>0</v>
      </c>
      <c r="W232" s="224"/>
      <c r="X232" s="224" t="s">
        <v>278</v>
      </c>
      <c r="Y232" s="215"/>
      <c r="Z232" s="215"/>
      <c r="AA232" s="215"/>
      <c r="AB232" s="215"/>
      <c r="AC232" s="215"/>
      <c r="AD232" s="215"/>
      <c r="AE232" s="215"/>
      <c r="AF232" s="215"/>
      <c r="AG232" s="215" t="s">
        <v>404</v>
      </c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1" x14ac:dyDescent="0.25">
      <c r="A233" s="244">
        <v>132</v>
      </c>
      <c r="B233" s="245" t="s">
        <v>533</v>
      </c>
      <c r="C233" s="257" t="s">
        <v>534</v>
      </c>
      <c r="D233" s="246" t="s">
        <v>220</v>
      </c>
      <c r="E233" s="247">
        <v>1</v>
      </c>
      <c r="F233" s="248"/>
      <c r="G233" s="249">
        <f>ROUND(E233*F233,2)</f>
        <v>0</v>
      </c>
      <c r="H233" s="248"/>
      <c r="I233" s="249">
        <f>ROUND(E233*H233,2)</f>
        <v>0</v>
      </c>
      <c r="J233" s="248"/>
      <c r="K233" s="249">
        <f>ROUND(E233*J233,2)</f>
        <v>0</v>
      </c>
      <c r="L233" s="249">
        <v>15</v>
      </c>
      <c r="M233" s="249">
        <f>G233*(1+L233/100)</f>
        <v>0</v>
      </c>
      <c r="N233" s="249">
        <v>4.0000000000000002E-4</v>
      </c>
      <c r="O233" s="249">
        <f>ROUND(E233*N233,2)</f>
        <v>0</v>
      </c>
      <c r="P233" s="249">
        <v>0</v>
      </c>
      <c r="Q233" s="249">
        <f>ROUND(E233*P233,2)</f>
        <v>0</v>
      </c>
      <c r="R233" s="249"/>
      <c r="S233" s="249" t="s">
        <v>167</v>
      </c>
      <c r="T233" s="250" t="s">
        <v>168</v>
      </c>
      <c r="U233" s="224">
        <v>0</v>
      </c>
      <c r="V233" s="224">
        <f>ROUND(E233*U233,2)</f>
        <v>0</v>
      </c>
      <c r="W233" s="224"/>
      <c r="X233" s="224" t="s">
        <v>278</v>
      </c>
      <c r="Y233" s="215"/>
      <c r="Z233" s="215"/>
      <c r="AA233" s="215"/>
      <c r="AB233" s="215"/>
      <c r="AC233" s="215"/>
      <c r="AD233" s="215"/>
      <c r="AE233" s="215"/>
      <c r="AF233" s="215"/>
      <c r="AG233" s="215" t="s">
        <v>404</v>
      </c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 x14ac:dyDescent="0.25">
      <c r="A234" s="244">
        <v>133</v>
      </c>
      <c r="B234" s="245" t="s">
        <v>535</v>
      </c>
      <c r="C234" s="257" t="s">
        <v>536</v>
      </c>
      <c r="D234" s="246" t="s">
        <v>220</v>
      </c>
      <c r="E234" s="247">
        <v>1</v>
      </c>
      <c r="F234" s="248"/>
      <c r="G234" s="249">
        <f>ROUND(E234*F234,2)</f>
        <v>0</v>
      </c>
      <c r="H234" s="248"/>
      <c r="I234" s="249">
        <f>ROUND(E234*H234,2)</f>
        <v>0</v>
      </c>
      <c r="J234" s="248"/>
      <c r="K234" s="249">
        <f>ROUND(E234*J234,2)</f>
        <v>0</v>
      </c>
      <c r="L234" s="249">
        <v>15</v>
      </c>
      <c r="M234" s="249">
        <f>G234*(1+L234/100)</f>
        <v>0</v>
      </c>
      <c r="N234" s="249">
        <v>4.0000000000000002E-4</v>
      </c>
      <c r="O234" s="249">
        <f>ROUND(E234*N234,2)</f>
        <v>0</v>
      </c>
      <c r="P234" s="249">
        <v>0</v>
      </c>
      <c r="Q234" s="249">
        <f>ROUND(E234*P234,2)</f>
        <v>0</v>
      </c>
      <c r="R234" s="249"/>
      <c r="S234" s="249" t="s">
        <v>167</v>
      </c>
      <c r="T234" s="250" t="s">
        <v>168</v>
      </c>
      <c r="U234" s="224">
        <v>0</v>
      </c>
      <c r="V234" s="224">
        <f>ROUND(E234*U234,2)</f>
        <v>0</v>
      </c>
      <c r="W234" s="224"/>
      <c r="X234" s="224" t="s">
        <v>278</v>
      </c>
      <c r="Y234" s="215"/>
      <c r="Z234" s="215"/>
      <c r="AA234" s="215"/>
      <c r="AB234" s="215"/>
      <c r="AC234" s="215"/>
      <c r="AD234" s="215"/>
      <c r="AE234" s="215"/>
      <c r="AF234" s="215"/>
      <c r="AG234" s="215" t="s">
        <v>279</v>
      </c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1" x14ac:dyDescent="0.25">
      <c r="A235" s="244">
        <v>134</v>
      </c>
      <c r="B235" s="245" t="s">
        <v>537</v>
      </c>
      <c r="C235" s="257" t="s">
        <v>538</v>
      </c>
      <c r="D235" s="246" t="s">
        <v>220</v>
      </c>
      <c r="E235" s="247">
        <v>1</v>
      </c>
      <c r="F235" s="248"/>
      <c r="G235" s="249">
        <f>ROUND(E235*F235,2)</f>
        <v>0</v>
      </c>
      <c r="H235" s="248"/>
      <c r="I235" s="249">
        <f>ROUND(E235*H235,2)</f>
        <v>0</v>
      </c>
      <c r="J235" s="248"/>
      <c r="K235" s="249">
        <f>ROUND(E235*J235,2)</f>
        <v>0</v>
      </c>
      <c r="L235" s="249">
        <v>15</v>
      </c>
      <c r="M235" s="249">
        <f>G235*(1+L235/100)</f>
        <v>0</v>
      </c>
      <c r="N235" s="249">
        <v>5.0000000000000001E-4</v>
      </c>
      <c r="O235" s="249">
        <f>ROUND(E235*N235,2)</f>
        <v>0</v>
      </c>
      <c r="P235" s="249">
        <v>0</v>
      </c>
      <c r="Q235" s="249">
        <f>ROUND(E235*P235,2)</f>
        <v>0</v>
      </c>
      <c r="R235" s="249"/>
      <c r="S235" s="249" t="s">
        <v>167</v>
      </c>
      <c r="T235" s="250" t="s">
        <v>168</v>
      </c>
      <c r="U235" s="224">
        <v>0</v>
      </c>
      <c r="V235" s="224">
        <f>ROUND(E235*U235,2)</f>
        <v>0</v>
      </c>
      <c r="W235" s="224"/>
      <c r="X235" s="224" t="s">
        <v>278</v>
      </c>
      <c r="Y235" s="215"/>
      <c r="Z235" s="215"/>
      <c r="AA235" s="215"/>
      <c r="AB235" s="215"/>
      <c r="AC235" s="215"/>
      <c r="AD235" s="215"/>
      <c r="AE235" s="215"/>
      <c r="AF235" s="215"/>
      <c r="AG235" s="215" t="s">
        <v>279</v>
      </c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1" x14ac:dyDescent="0.25">
      <c r="A236" s="244">
        <v>135</v>
      </c>
      <c r="B236" s="245" t="s">
        <v>539</v>
      </c>
      <c r="C236" s="257" t="s">
        <v>540</v>
      </c>
      <c r="D236" s="246" t="s">
        <v>541</v>
      </c>
      <c r="E236" s="247">
        <v>30</v>
      </c>
      <c r="F236" s="248"/>
      <c r="G236" s="249">
        <f>ROUND(E236*F236,2)</f>
        <v>0</v>
      </c>
      <c r="H236" s="248"/>
      <c r="I236" s="249">
        <f>ROUND(E236*H236,2)</f>
        <v>0</v>
      </c>
      <c r="J236" s="248"/>
      <c r="K236" s="249">
        <f>ROUND(E236*J236,2)</f>
        <v>0</v>
      </c>
      <c r="L236" s="249">
        <v>15</v>
      </c>
      <c r="M236" s="249">
        <f>G236*(1+L236/100)</f>
        <v>0</v>
      </c>
      <c r="N236" s="249">
        <v>1</v>
      </c>
      <c r="O236" s="249">
        <f>ROUND(E236*N236,2)</f>
        <v>30</v>
      </c>
      <c r="P236" s="249">
        <v>0</v>
      </c>
      <c r="Q236" s="249">
        <f>ROUND(E236*P236,2)</f>
        <v>0</v>
      </c>
      <c r="R236" s="249"/>
      <c r="S236" s="249" t="s">
        <v>167</v>
      </c>
      <c r="T236" s="250" t="s">
        <v>168</v>
      </c>
      <c r="U236" s="224">
        <v>0</v>
      </c>
      <c r="V236" s="224">
        <f>ROUND(E236*U236,2)</f>
        <v>0</v>
      </c>
      <c r="W236" s="224"/>
      <c r="X236" s="224" t="s">
        <v>278</v>
      </c>
      <c r="Y236" s="215"/>
      <c r="Z236" s="215"/>
      <c r="AA236" s="215"/>
      <c r="AB236" s="215"/>
      <c r="AC236" s="215"/>
      <c r="AD236" s="215"/>
      <c r="AE236" s="215"/>
      <c r="AF236" s="215"/>
      <c r="AG236" s="215" t="s">
        <v>404</v>
      </c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x14ac:dyDescent="0.25">
      <c r="A237" s="228" t="s">
        <v>162</v>
      </c>
      <c r="B237" s="229" t="s">
        <v>129</v>
      </c>
      <c r="C237" s="252" t="s">
        <v>130</v>
      </c>
      <c r="D237" s="230"/>
      <c r="E237" s="231"/>
      <c r="F237" s="232"/>
      <c r="G237" s="232">
        <f>SUMIF(AG238:AG241,"&lt;&gt;NOR",G238:G241)</f>
        <v>0</v>
      </c>
      <c r="H237" s="232"/>
      <c r="I237" s="232">
        <f>SUM(I238:I241)</f>
        <v>0</v>
      </c>
      <c r="J237" s="232"/>
      <c r="K237" s="232">
        <f>SUM(K238:K241)</f>
        <v>0</v>
      </c>
      <c r="L237" s="232"/>
      <c r="M237" s="232">
        <f>SUM(M238:M241)</f>
        <v>0</v>
      </c>
      <c r="N237" s="232"/>
      <c r="O237" s="232">
        <f>SUM(O238:O241)</f>
        <v>0</v>
      </c>
      <c r="P237" s="232"/>
      <c r="Q237" s="232">
        <f>SUM(Q238:Q241)</f>
        <v>0</v>
      </c>
      <c r="R237" s="232"/>
      <c r="S237" s="232"/>
      <c r="T237" s="233"/>
      <c r="U237" s="227"/>
      <c r="V237" s="227">
        <f>SUM(V238:V241)</f>
        <v>1.35</v>
      </c>
      <c r="W237" s="227"/>
      <c r="X237" s="227"/>
      <c r="AG237" t="s">
        <v>163</v>
      </c>
    </row>
    <row r="238" spans="1:60" outlineLevel="1" x14ac:dyDescent="0.25">
      <c r="A238" s="244">
        <v>136</v>
      </c>
      <c r="B238" s="245" t="s">
        <v>542</v>
      </c>
      <c r="C238" s="257" t="s">
        <v>543</v>
      </c>
      <c r="D238" s="246" t="s">
        <v>220</v>
      </c>
      <c r="E238" s="247">
        <v>2</v>
      </c>
      <c r="F238" s="248"/>
      <c r="G238" s="249">
        <f>ROUND(E238*F238,2)</f>
        <v>0</v>
      </c>
      <c r="H238" s="248"/>
      <c r="I238" s="249">
        <f>ROUND(E238*H238,2)</f>
        <v>0</v>
      </c>
      <c r="J238" s="248"/>
      <c r="K238" s="249">
        <f>ROUND(E238*J238,2)</f>
        <v>0</v>
      </c>
      <c r="L238" s="249">
        <v>15</v>
      </c>
      <c r="M238" s="249">
        <f>G238*(1+L238/100)</f>
        <v>0</v>
      </c>
      <c r="N238" s="249">
        <v>0</v>
      </c>
      <c r="O238" s="249">
        <f>ROUND(E238*N238,2)</f>
        <v>0</v>
      </c>
      <c r="P238" s="249">
        <v>0</v>
      </c>
      <c r="Q238" s="249">
        <f>ROUND(E238*P238,2)</f>
        <v>0</v>
      </c>
      <c r="R238" s="249"/>
      <c r="S238" s="249" t="s">
        <v>167</v>
      </c>
      <c r="T238" s="250" t="s">
        <v>168</v>
      </c>
      <c r="U238" s="224">
        <v>0.23599999999999999</v>
      </c>
      <c r="V238" s="224">
        <f>ROUND(E238*U238,2)</f>
        <v>0.47</v>
      </c>
      <c r="W238" s="224"/>
      <c r="X238" s="224" t="s">
        <v>169</v>
      </c>
      <c r="Y238" s="215"/>
      <c r="Z238" s="215"/>
      <c r="AA238" s="215"/>
      <c r="AB238" s="215"/>
      <c r="AC238" s="215"/>
      <c r="AD238" s="215"/>
      <c r="AE238" s="215"/>
      <c r="AF238" s="215"/>
      <c r="AG238" s="215" t="s">
        <v>170</v>
      </c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1" x14ac:dyDescent="0.25">
      <c r="A239" s="244">
        <v>137</v>
      </c>
      <c r="B239" s="245" t="s">
        <v>544</v>
      </c>
      <c r="C239" s="257" t="s">
        <v>545</v>
      </c>
      <c r="D239" s="246" t="s">
        <v>220</v>
      </c>
      <c r="E239" s="247">
        <v>1</v>
      </c>
      <c r="F239" s="248"/>
      <c r="G239" s="249">
        <f>ROUND(E239*F239,2)</f>
        <v>0</v>
      </c>
      <c r="H239" s="248"/>
      <c r="I239" s="249">
        <f>ROUND(E239*H239,2)</f>
        <v>0</v>
      </c>
      <c r="J239" s="248"/>
      <c r="K239" s="249">
        <f>ROUND(E239*J239,2)</f>
        <v>0</v>
      </c>
      <c r="L239" s="249">
        <v>15</v>
      </c>
      <c r="M239" s="249">
        <f>G239*(1+L239/100)</f>
        <v>0</v>
      </c>
      <c r="N239" s="249">
        <v>0</v>
      </c>
      <c r="O239" s="249">
        <f>ROUND(E239*N239,2)</f>
        <v>0</v>
      </c>
      <c r="P239" s="249">
        <v>0</v>
      </c>
      <c r="Q239" s="249">
        <f>ROUND(E239*P239,2)</f>
        <v>0</v>
      </c>
      <c r="R239" s="249"/>
      <c r="S239" s="249" t="s">
        <v>167</v>
      </c>
      <c r="T239" s="250" t="s">
        <v>168</v>
      </c>
      <c r="U239" s="224">
        <v>0.48</v>
      </c>
      <c r="V239" s="224">
        <f>ROUND(E239*U239,2)</f>
        <v>0.48</v>
      </c>
      <c r="W239" s="224"/>
      <c r="X239" s="224" t="s">
        <v>169</v>
      </c>
      <c r="Y239" s="215"/>
      <c r="Z239" s="215"/>
      <c r="AA239" s="215"/>
      <c r="AB239" s="215"/>
      <c r="AC239" s="215"/>
      <c r="AD239" s="215"/>
      <c r="AE239" s="215"/>
      <c r="AF239" s="215"/>
      <c r="AG239" s="215" t="s">
        <v>170</v>
      </c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1" x14ac:dyDescent="0.25">
      <c r="A240" s="244">
        <v>138</v>
      </c>
      <c r="B240" s="245" t="s">
        <v>546</v>
      </c>
      <c r="C240" s="257" t="s">
        <v>547</v>
      </c>
      <c r="D240" s="246" t="s">
        <v>220</v>
      </c>
      <c r="E240" s="247">
        <v>2</v>
      </c>
      <c r="F240" s="248"/>
      <c r="G240" s="249">
        <f>ROUND(E240*F240,2)</f>
        <v>0</v>
      </c>
      <c r="H240" s="248"/>
      <c r="I240" s="249">
        <f>ROUND(E240*H240,2)</f>
        <v>0</v>
      </c>
      <c r="J240" s="248"/>
      <c r="K240" s="249">
        <f>ROUND(E240*J240,2)</f>
        <v>0</v>
      </c>
      <c r="L240" s="249">
        <v>15</v>
      </c>
      <c r="M240" s="249">
        <f>G240*(1+L240/100)</f>
        <v>0</v>
      </c>
      <c r="N240" s="249">
        <v>0</v>
      </c>
      <c r="O240" s="249">
        <f>ROUND(E240*N240,2)</f>
        <v>0</v>
      </c>
      <c r="P240" s="249">
        <v>0</v>
      </c>
      <c r="Q240" s="249">
        <f>ROUND(E240*P240,2)</f>
        <v>0</v>
      </c>
      <c r="R240" s="249"/>
      <c r="S240" s="249" t="s">
        <v>167</v>
      </c>
      <c r="T240" s="250" t="s">
        <v>168</v>
      </c>
      <c r="U240" s="224">
        <v>0.20166999999999999</v>
      </c>
      <c r="V240" s="224">
        <f>ROUND(E240*U240,2)</f>
        <v>0.4</v>
      </c>
      <c r="W240" s="224"/>
      <c r="X240" s="224" t="s">
        <v>169</v>
      </c>
      <c r="Y240" s="215"/>
      <c r="Z240" s="215"/>
      <c r="AA240" s="215"/>
      <c r="AB240" s="215"/>
      <c r="AC240" s="215"/>
      <c r="AD240" s="215"/>
      <c r="AE240" s="215"/>
      <c r="AF240" s="215"/>
      <c r="AG240" s="215" t="s">
        <v>170</v>
      </c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outlineLevel="1" x14ac:dyDescent="0.25">
      <c r="A241" s="244">
        <v>139</v>
      </c>
      <c r="B241" s="245" t="s">
        <v>548</v>
      </c>
      <c r="C241" s="257" t="s">
        <v>549</v>
      </c>
      <c r="D241" s="246" t="s">
        <v>220</v>
      </c>
      <c r="E241" s="247">
        <v>2</v>
      </c>
      <c r="F241" s="248"/>
      <c r="G241" s="249">
        <f>ROUND(E241*F241,2)</f>
        <v>0</v>
      </c>
      <c r="H241" s="248"/>
      <c r="I241" s="249">
        <f>ROUND(E241*H241,2)</f>
        <v>0</v>
      </c>
      <c r="J241" s="248"/>
      <c r="K241" s="249">
        <f>ROUND(E241*J241,2)</f>
        <v>0</v>
      </c>
      <c r="L241" s="249">
        <v>15</v>
      </c>
      <c r="M241" s="249">
        <f>G241*(1+L241/100)</f>
        <v>0</v>
      </c>
      <c r="N241" s="249">
        <v>0</v>
      </c>
      <c r="O241" s="249">
        <f>ROUND(E241*N241,2)</f>
        <v>0</v>
      </c>
      <c r="P241" s="249">
        <v>0</v>
      </c>
      <c r="Q241" s="249">
        <f>ROUND(E241*P241,2)</f>
        <v>0</v>
      </c>
      <c r="R241" s="249"/>
      <c r="S241" s="249" t="s">
        <v>167</v>
      </c>
      <c r="T241" s="250" t="s">
        <v>168</v>
      </c>
      <c r="U241" s="224">
        <v>0</v>
      </c>
      <c r="V241" s="224">
        <f>ROUND(E241*U241,2)</f>
        <v>0</v>
      </c>
      <c r="W241" s="224"/>
      <c r="X241" s="224" t="s">
        <v>169</v>
      </c>
      <c r="Y241" s="215"/>
      <c r="Z241" s="215"/>
      <c r="AA241" s="215"/>
      <c r="AB241" s="215"/>
      <c r="AC241" s="215"/>
      <c r="AD241" s="215"/>
      <c r="AE241" s="215"/>
      <c r="AF241" s="215"/>
      <c r="AG241" s="215" t="s">
        <v>170</v>
      </c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x14ac:dyDescent="0.25">
      <c r="A242" s="228" t="s">
        <v>162</v>
      </c>
      <c r="B242" s="229" t="s">
        <v>131</v>
      </c>
      <c r="C242" s="252" t="s">
        <v>132</v>
      </c>
      <c r="D242" s="230"/>
      <c r="E242" s="231"/>
      <c r="F242" s="232"/>
      <c r="G242" s="232">
        <f>SUMIF(AG243:AG255,"&lt;&gt;NOR",G243:G255)</f>
        <v>0</v>
      </c>
      <c r="H242" s="232"/>
      <c r="I242" s="232">
        <f>SUM(I243:I255)</f>
        <v>0</v>
      </c>
      <c r="J242" s="232"/>
      <c r="K242" s="232">
        <f>SUM(K243:K255)</f>
        <v>0</v>
      </c>
      <c r="L242" s="232"/>
      <c r="M242" s="232">
        <f>SUM(M243:M255)</f>
        <v>0</v>
      </c>
      <c r="N242" s="232"/>
      <c r="O242" s="232">
        <f>SUM(O243:O255)</f>
        <v>0</v>
      </c>
      <c r="P242" s="232"/>
      <c r="Q242" s="232">
        <f>SUM(Q243:Q255)</f>
        <v>0</v>
      </c>
      <c r="R242" s="232"/>
      <c r="S242" s="232"/>
      <c r="T242" s="233"/>
      <c r="U242" s="227"/>
      <c r="V242" s="227">
        <f>SUM(V243:V255)</f>
        <v>3.9399999999999995</v>
      </c>
      <c r="W242" s="227"/>
      <c r="X242" s="227"/>
      <c r="AG242" t="s">
        <v>163</v>
      </c>
    </row>
    <row r="243" spans="1:60" outlineLevel="1" x14ac:dyDescent="0.25">
      <c r="A243" s="244">
        <v>140</v>
      </c>
      <c r="B243" s="245" t="s">
        <v>550</v>
      </c>
      <c r="C243" s="257" t="s">
        <v>551</v>
      </c>
      <c r="D243" s="246" t="s">
        <v>552</v>
      </c>
      <c r="E243" s="247">
        <v>3</v>
      </c>
      <c r="F243" s="248"/>
      <c r="G243" s="249">
        <f>ROUND(E243*F243,2)</f>
        <v>0</v>
      </c>
      <c r="H243" s="248"/>
      <c r="I243" s="249">
        <f>ROUND(E243*H243,2)</f>
        <v>0</v>
      </c>
      <c r="J243" s="248"/>
      <c r="K243" s="249">
        <f>ROUND(E243*J243,2)</f>
        <v>0</v>
      </c>
      <c r="L243" s="249">
        <v>15</v>
      </c>
      <c r="M243" s="249">
        <f>G243*(1+L243/100)</f>
        <v>0</v>
      </c>
      <c r="N243" s="249">
        <v>0</v>
      </c>
      <c r="O243" s="249">
        <f>ROUND(E243*N243,2)</f>
        <v>0</v>
      </c>
      <c r="P243" s="249">
        <v>0</v>
      </c>
      <c r="Q243" s="249">
        <f>ROUND(E243*P243,2)</f>
        <v>0</v>
      </c>
      <c r="R243" s="249"/>
      <c r="S243" s="249" t="s">
        <v>167</v>
      </c>
      <c r="T243" s="250" t="s">
        <v>168</v>
      </c>
      <c r="U243" s="224">
        <v>0</v>
      </c>
      <c r="V243" s="224">
        <f>ROUND(E243*U243,2)</f>
        <v>0</v>
      </c>
      <c r="W243" s="224"/>
      <c r="X243" s="224" t="s">
        <v>169</v>
      </c>
      <c r="Y243" s="215"/>
      <c r="Z243" s="215"/>
      <c r="AA243" s="215"/>
      <c r="AB243" s="215"/>
      <c r="AC243" s="215"/>
      <c r="AD243" s="215"/>
      <c r="AE243" s="215"/>
      <c r="AF243" s="215"/>
      <c r="AG243" s="215" t="s">
        <v>170</v>
      </c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1" x14ac:dyDescent="0.25">
      <c r="A244" s="234">
        <v>141</v>
      </c>
      <c r="B244" s="235" t="s">
        <v>553</v>
      </c>
      <c r="C244" s="253" t="s">
        <v>554</v>
      </c>
      <c r="D244" s="236" t="s">
        <v>235</v>
      </c>
      <c r="E244" s="237">
        <v>0.97133999999999998</v>
      </c>
      <c r="F244" s="238"/>
      <c r="G244" s="239">
        <f>ROUND(E244*F244,2)</f>
        <v>0</v>
      </c>
      <c r="H244" s="238"/>
      <c r="I244" s="239">
        <f>ROUND(E244*H244,2)</f>
        <v>0</v>
      </c>
      <c r="J244" s="238"/>
      <c r="K244" s="239">
        <f>ROUND(E244*J244,2)</f>
        <v>0</v>
      </c>
      <c r="L244" s="239">
        <v>15</v>
      </c>
      <c r="M244" s="239">
        <f>G244*(1+L244/100)</f>
        <v>0</v>
      </c>
      <c r="N244" s="239">
        <v>0</v>
      </c>
      <c r="O244" s="239">
        <f>ROUND(E244*N244,2)</f>
        <v>0</v>
      </c>
      <c r="P244" s="239">
        <v>0</v>
      </c>
      <c r="Q244" s="239">
        <f>ROUND(E244*P244,2)</f>
        <v>0</v>
      </c>
      <c r="R244" s="239"/>
      <c r="S244" s="239" t="s">
        <v>167</v>
      </c>
      <c r="T244" s="240" t="s">
        <v>168</v>
      </c>
      <c r="U244" s="224">
        <v>0.27700000000000002</v>
      </c>
      <c r="V244" s="224">
        <f>ROUND(E244*U244,2)</f>
        <v>0.27</v>
      </c>
      <c r="W244" s="224"/>
      <c r="X244" s="224" t="s">
        <v>169</v>
      </c>
      <c r="Y244" s="215"/>
      <c r="Z244" s="215"/>
      <c r="AA244" s="215"/>
      <c r="AB244" s="215"/>
      <c r="AC244" s="215"/>
      <c r="AD244" s="215"/>
      <c r="AE244" s="215"/>
      <c r="AF244" s="215"/>
      <c r="AG244" s="215" t="s">
        <v>466</v>
      </c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1" x14ac:dyDescent="0.25">
      <c r="A245" s="222"/>
      <c r="B245" s="223"/>
      <c r="C245" s="254" t="s">
        <v>171</v>
      </c>
      <c r="D245" s="241"/>
      <c r="E245" s="241"/>
      <c r="F245" s="241"/>
      <c r="G245" s="241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15"/>
      <c r="Z245" s="215"/>
      <c r="AA245" s="215"/>
      <c r="AB245" s="215"/>
      <c r="AC245" s="215"/>
      <c r="AD245" s="215"/>
      <c r="AE245" s="215"/>
      <c r="AF245" s="215"/>
      <c r="AG245" s="215" t="s">
        <v>172</v>
      </c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1" x14ac:dyDescent="0.25">
      <c r="A246" s="222"/>
      <c r="B246" s="223"/>
      <c r="C246" s="255" t="s">
        <v>555</v>
      </c>
      <c r="D246" s="242"/>
      <c r="E246" s="242"/>
      <c r="F246" s="242"/>
      <c r="G246" s="242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15"/>
      <c r="Z246" s="215"/>
      <c r="AA246" s="215"/>
      <c r="AB246" s="215"/>
      <c r="AC246" s="215"/>
      <c r="AD246" s="215"/>
      <c r="AE246" s="215"/>
      <c r="AF246" s="215"/>
      <c r="AG246" s="215" t="s">
        <v>172</v>
      </c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ht="21" outlineLevel="1" x14ac:dyDescent="0.25">
      <c r="A247" s="222"/>
      <c r="B247" s="223"/>
      <c r="C247" s="255" t="s">
        <v>556</v>
      </c>
      <c r="D247" s="242"/>
      <c r="E247" s="242"/>
      <c r="F247" s="242"/>
      <c r="G247" s="242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15"/>
      <c r="Z247" s="215"/>
      <c r="AA247" s="215"/>
      <c r="AB247" s="215"/>
      <c r="AC247" s="215"/>
      <c r="AD247" s="215"/>
      <c r="AE247" s="215"/>
      <c r="AF247" s="215"/>
      <c r="AG247" s="215" t="s">
        <v>172</v>
      </c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43" t="str">
        <f>C247</f>
        <v>- při vodorovné dopravě po vodě : vyložení na hromady na suchu nebo na přeložení na dopravní prostředek na suchu do 15 m vodorovně a současně do 4 m svisle,</v>
      </c>
      <c r="BB247" s="215"/>
      <c r="BC247" s="215"/>
      <c r="BD247" s="215"/>
      <c r="BE247" s="215"/>
      <c r="BF247" s="215"/>
      <c r="BG247" s="215"/>
      <c r="BH247" s="215"/>
    </row>
    <row r="248" spans="1:60" outlineLevel="1" x14ac:dyDescent="0.25">
      <c r="A248" s="222"/>
      <c r="B248" s="223"/>
      <c r="C248" s="255" t="s">
        <v>557</v>
      </c>
      <c r="D248" s="242"/>
      <c r="E248" s="242"/>
      <c r="F248" s="242"/>
      <c r="G248" s="242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15"/>
      <c r="Z248" s="215"/>
      <c r="AA248" s="215"/>
      <c r="AB248" s="215"/>
      <c r="AC248" s="215"/>
      <c r="AD248" s="215"/>
      <c r="AE248" s="215"/>
      <c r="AF248" s="215"/>
      <c r="AG248" s="215" t="s">
        <v>172</v>
      </c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 x14ac:dyDescent="0.25">
      <c r="A249" s="244">
        <v>142</v>
      </c>
      <c r="B249" s="245" t="s">
        <v>558</v>
      </c>
      <c r="C249" s="257" t="s">
        <v>559</v>
      </c>
      <c r="D249" s="246" t="s">
        <v>235</v>
      </c>
      <c r="E249" s="247">
        <v>0.97133999999999998</v>
      </c>
      <c r="F249" s="248"/>
      <c r="G249" s="249">
        <f>ROUND(E249*F249,2)</f>
        <v>0</v>
      </c>
      <c r="H249" s="248"/>
      <c r="I249" s="249">
        <f>ROUND(E249*H249,2)</f>
        <v>0</v>
      </c>
      <c r="J249" s="248"/>
      <c r="K249" s="249">
        <f>ROUND(E249*J249,2)</f>
        <v>0</v>
      </c>
      <c r="L249" s="249">
        <v>15</v>
      </c>
      <c r="M249" s="249">
        <f>G249*(1+L249/100)</f>
        <v>0</v>
      </c>
      <c r="N249" s="249">
        <v>0</v>
      </c>
      <c r="O249" s="249">
        <f>ROUND(E249*N249,2)</f>
        <v>0</v>
      </c>
      <c r="P249" s="249">
        <v>0</v>
      </c>
      <c r="Q249" s="249">
        <f>ROUND(E249*P249,2)</f>
        <v>0</v>
      </c>
      <c r="R249" s="249"/>
      <c r="S249" s="249" t="s">
        <v>167</v>
      </c>
      <c r="T249" s="250" t="s">
        <v>168</v>
      </c>
      <c r="U249" s="224">
        <v>2.0089999999999999</v>
      </c>
      <c r="V249" s="224">
        <f>ROUND(E249*U249,2)</f>
        <v>1.95</v>
      </c>
      <c r="W249" s="224"/>
      <c r="X249" s="224" t="s">
        <v>169</v>
      </c>
      <c r="Y249" s="215"/>
      <c r="Z249" s="215"/>
      <c r="AA249" s="215"/>
      <c r="AB249" s="215"/>
      <c r="AC249" s="215"/>
      <c r="AD249" s="215"/>
      <c r="AE249" s="215"/>
      <c r="AF249" s="215"/>
      <c r="AG249" s="215" t="s">
        <v>466</v>
      </c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1" x14ac:dyDescent="0.25">
      <c r="A250" s="234">
        <v>143</v>
      </c>
      <c r="B250" s="235" t="s">
        <v>560</v>
      </c>
      <c r="C250" s="253" t="s">
        <v>561</v>
      </c>
      <c r="D250" s="236" t="s">
        <v>235</v>
      </c>
      <c r="E250" s="237">
        <v>0.97133999999999998</v>
      </c>
      <c r="F250" s="238"/>
      <c r="G250" s="239">
        <f>ROUND(E250*F250,2)</f>
        <v>0</v>
      </c>
      <c r="H250" s="238"/>
      <c r="I250" s="239">
        <f>ROUND(E250*H250,2)</f>
        <v>0</v>
      </c>
      <c r="J250" s="238"/>
      <c r="K250" s="239">
        <f>ROUND(E250*J250,2)</f>
        <v>0</v>
      </c>
      <c r="L250" s="239">
        <v>15</v>
      </c>
      <c r="M250" s="239">
        <f>G250*(1+L250/100)</f>
        <v>0</v>
      </c>
      <c r="N250" s="239">
        <v>0</v>
      </c>
      <c r="O250" s="239">
        <f>ROUND(E250*N250,2)</f>
        <v>0</v>
      </c>
      <c r="P250" s="239">
        <v>0</v>
      </c>
      <c r="Q250" s="239">
        <f>ROUND(E250*P250,2)</f>
        <v>0</v>
      </c>
      <c r="R250" s="239"/>
      <c r="S250" s="239" t="s">
        <v>167</v>
      </c>
      <c r="T250" s="240" t="s">
        <v>168</v>
      </c>
      <c r="U250" s="224">
        <v>0.49</v>
      </c>
      <c r="V250" s="224">
        <f>ROUND(E250*U250,2)</f>
        <v>0.48</v>
      </c>
      <c r="W250" s="224"/>
      <c r="X250" s="224" t="s">
        <v>169</v>
      </c>
      <c r="Y250" s="215"/>
      <c r="Z250" s="215"/>
      <c r="AA250" s="215"/>
      <c r="AB250" s="215"/>
      <c r="AC250" s="215"/>
      <c r="AD250" s="215"/>
      <c r="AE250" s="215"/>
      <c r="AF250" s="215"/>
      <c r="AG250" s="215" t="s">
        <v>466</v>
      </c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1" x14ac:dyDescent="0.25">
      <c r="A251" s="222"/>
      <c r="B251" s="223"/>
      <c r="C251" s="254" t="s">
        <v>562</v>
      </c>
      <c r="D251" s="241"/>
      <c r="E251" s="241"/>
      <c r="F251" s="241"/>
      <c r="G251" s="241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15"/>
      <c r="Z251" s="215"/>
      <c r="AA251" s="215"/>
      <c r="AB251" s="215"/>
      <c r="AC251" s="215"/>
      <c r="AD251" s="215"/>
      <c r="AE251" s="215"/>
      <c r="AF251" s="215"/>
      <c r="AG251" s="215" t="s">
        <v>172</v>
      </c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1" x14ac:dyDescent="0.25">
      <c r="A252" s="244">
        <v>144</v>
      </c>
      <c r="B252" s="245" t="s">
        <v>563</v>
      </c>
      <c r="C252" s="257" t="s">
        <v>564</v>
      </c>
      <c r="D252" s="246" t="s">
        <v>235</v>
      </c>
      <c r="E252" s="247">
        <v>19.426850000000002</v>
      </c>
      <c r="F252" s="248"/>
      <c r="G252" s="249">
        <f>ROUND(E252*F252,2)</f>
        <v>0</v>
      </c>
      <c r="H252" s="248"/>
      <c r="I252" s="249">
        <f>ROUND(E252*H252,2)</f>
        <v>0</v>
      </c>
      <c r="J252" s="248"/>
      <c r="K252" s="249">
        <f>ROUND(E252*J252,2)</f>
        <v>0</v>
      </c>
      <c r="L252" s="249">
        <v>15</v>
      </c>
      <c r="M252" s="249">
        <f>G252*(1+L252/100)</f>
        <v>0</v>
      </c>
      <c r="N252" s="249">
        <v>0</v>
      </c>
      <c r="O252" s="249">
        <f>ROUND(E252*N252,2)</f>
        <v>0</v>
      </c>
      <c r="P252" s="249">
        <v>0</v>
      </c>
      <c r="Q252" s="249">
        <f>ROUND(E252*P252,2)</f>
        <v>0</v>
      </c>
      <c r="R252" s="249"/>
      <c r="S252" s="249" t="s">
        <v>167</v>
      </c>
      <c r="T252" s="250" t="s">
        <v>168</v>
      </c>
      <c r="U252" s="224">
        <v>0</v>
      </c>
      <c r="V252" s="224">
        <f>ROUND(E252*U252,2)</f>
        <v>0</v>
      </c>
      <c r="W252" s="224"/>
      <c r="X252" s="224" t="s">
        <v>169</v>
      </c>
      <c r="Y252" s="215"/>
      <c r="Z252" s="215"/>
      <c r="AA252" s="215"/>
      <c r="AB252" s="215"/>
      <c r="AC252" s="215"/>
      <c r="AD252" s="215"/>
      <c r="AE252" s="215"/>
      <c r="AF252" s="215"/>
      <c r="AG252" s="215" t="s">
        <v>466</v>
      </c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1" x14ac:dyDescent="0.25">
      <c r="A253" s="244">
        <v>145</v>
      </c>
      <c r="B253" s="245" t="s">
        <v>565</v>
      </c>
      <c r="C253" s="257" t="s">
        <v>566</v>
      </c>
      <c r="D253" s="246" t="s">
        <v>235</v>
      </c>
      <c r="E253" s="247">
        <v>0.97133999999999998</v>
      </c>
      <c r="F253" s="248"/>
      <c r="G253" s="249">
        <f>ROUND(E253*F253,2)</f>
        <v>0</v>
      </c>
      <c r="H253" s="248"/>
      <c r="I253" s="249">
        <f>ROUND(E253*H253,2)</f>
        <v>0</v>
      </c>
      <c r="J253" s="248"/>
      <c r="K253" s="249">
        <f>ROUND(E253*J253,2)</f>
        <v>0</v>
      </c>
      <c r="L253" s="249">
        <v>15</v>
      </c>
      <c r="M253" s="249">
        <f>G253*(1+L253/100)</f>
        <v>0</v>
      </c>
      <c r="N253" s="249">
        <v>0</v>
      </c>
      <c r="O253" s="249">
        <f>ROUND(E253*N253,2)</f>
        <v>0</v>
      </c>
      <c r="P253" s="249">
        <v>0</v>
      </c>
      <c r="Q253" s="249">
        <f>ROUND(E253*P253,2)</f>
        <v>0</v>
      </c>
      <c r="R253" s="249"/>
      <c r="S253" s="249" t="s">
        <v>167</v>
      </c>
      <c r="T253" s="250" t="s">
        <v>168</v>
      </c>
      <c r="U253" s="224">
        <v>0.94199999999999995</v>
      </c>
      <c r="V253" s="224">
        <f>ROUND(E253*U253,2)</f>
        <v>0.92</v>
      </c>
      <c r="W253" s="224"/>
      <c r="X253" s="224" t="s">
        <v>169</v>
      </c>
      <c r="Y253" s="215"/>
      <c r="Z253" s="215"/>
      <c r="AA253" s="215"/>
      <c r="AB253" s="215"/>
      <c r="AC253" s="215"/>
      <c r="AD253" s="215"/>
      <c r="AE253" s="215"/>
      <c r="AF253" s="215"/>
      <c r="AG253" s="215" t="s">
        <v>466</v>
      </c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1" x14ac:dyDescent="0.25">
      <c r="A254" s="244">
        <v>146</v>
      </c>
      <c r="B254" s="245" t="s">
        <v>567</v>
      </c>
      <c r="C254" s="257" t="s">
        <v>568</v>
      </c>
      <c r="D254" s="246" t="s">
        <v>235</v>
      </c>
      <c r="E254" s="247">
        <v>2.9140299999999999</v>
      </c>
      <c r="F254" s="248"/>
      <c r="G254" s="249">
        <f>ROUND(E254*F254,2)</f>
        <v>0</v>
      </c>
      <c r="H254" s="248"/>
      <c r="I254" s="249">
        <f>ROUND(E254*H254,2)</f>
        <v>0</v>
      </c>
      <c r="J254" s="248"/>
      <c r="K254" s="249">
        <f>ROUND(E254*J254,2)</f>
        <v>0</v>
      </c>
      <c r="L254" s="249">
        <v>15</v>
      </c>
      <c r="M254" s="249">
        <f>G254*(1+L254/100)</f>
        <v>0</v>
      </c>
      <c r="N254" s="249">
        <v>0</v>
      </c>
      <c r="O254" s="249">
        <f>ROUND(E254*N254,2)</f>
        <v>0</v>
      </c>
      <c r="P254" s="249">
        <v>0</v>
      </c>
      <c r="Q254" s="249">
        <f>ROUND(E254*P254,2)</f>
        <v>0</v>
      </c>
      <c r="R254" s="249"/>
      <c r="S254" s="249" t="s">
        <v>167</v>
      </c>
      <c r="T254" s="250" t="s">
        <v>168</v>
      </c>
      <c r="U254" s="224">
        <v>0.11</v>
      </c>
      <c r="V254" s="224">
        <f>ROUND(E254*U254,2)</f>
        <v>0.32</v>
      </c>
      <c r="W254" s="224"/>
      <c r="X254" s="224" t="s">
        <v>169</v>
      </c>
      <c r="Y254" s="215"/>
      <c r="Z254" s="215"/>
      <c r="AA254" s="215"/>
      <c r="AB254" s="215"/>
      <c r="AC254" s="215"/>
      <c r="AD254" s="215"/>
      <c r="AE254" s="215"/>
      <c r="AF254" s="215"/>
      <c r="AG254" s="215" t="s">
        <v>466</v>
      </c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1" x14ac:dyDescent="0.25">
      <c r="A255" s="234">
        <v>147</v>
      </c>
      <c r="B255" s="235" t="s">
        <v>569</v>
      </c>
      <c r="C255" s="253" t="s">
        <v>570</v>
      </c>
      <c r="D255" s="236" t="s">
        <v>235</v>
      </c>
      <c r="E255" s="237">
        <v>0.97133999999999998</v>
      </c>
      <c r="F255" s="238"/>
      <c r="G255" s="239">
        <f>ROUND(E255*F255,2)</f>
        <v>0</v>
      </c>
      <c r="H255" s="238"/>
      <c r="I255" s="239">
        <f>ROUND(E255*H255,2)</f>
        <v>0</v>
      </c>
      <c r="J255" s="238"/>
      <c r="K255" s="239">
        <f>ROUND(E255*J255,2)</f>
        <v>0</v>
      </c>
      <c r="L255" s="239">
        <v>15</v>
      </c>
      <c r="M255" s="239">
        <f>G255*(1+L255/100)</f>
        <v>0</v>
      </c>
      <c r="N255" s="239">
        <v>0</v>
      </c>
      <c r="O255" s="239">
        <f>ROUND(E255*N255,2)</f>
        <v>0</v>
      </c>
      <c r="P255" s="239">
        <v>0</v>
      </c>
      <c r="Q255" s="239">
        <f>ROUND(E255*P255,2)</f>
        <v>0</v>
      </c>
      <c r="R255" s="239"/>
      <c r="S255" s="239" t="s">
        <v>167</v>
      </c>
      <c r="T255" s="240" t="s">
        <v>168</v>
      </c>
      <c r="U255" s="224">
        <v>0</v>
      </c>
      <c r="V255" s="224">
        <f>ROUND(E255*U255,2)</f>
        <v>0</v>
      </c>
      <c r="W255" s="224"/>
      <c r="X255" s="224" t="s">
        <v>169</v>
      </c>
      <c r="Y255" s="215"/>
      <c r="Z255" s="215"/>
      <c r="AA255" s="215"/>
      <c r="AB255" s="215"/>
      <c r="AC255" s="215"/>
      <c r="AD255" s="215"/>
      <c r="AE255" s="215"/>
      <c r="AF255" s="215"/>
      <c r="AG255" s="215" t="s">
        <v>466</v>
      </c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x14ac:dyDescent="0.25">
      <c r="A256" s="3"/>
      <c r="B256" s="4"/>
      <c r="C256" s="258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AE256">
        <v>15</v>
      </c>
      <c r="AF256">
        <v>21</v>
      </c>
      <c r="AG256" t="s">
        <v>149</v>
      </c>
    </row>
    <row r="257" spans="1:33" x14ac:dyDescent="0.25">
      <c r="A257" s="218"/>
      <c r="B257" s="219" t="s">
        <v>29</v>
      </c>
      <c r="C257" s="259"/>
      <c r="D257" s="220"/>
      <c r="E257" s="221"/>
      <c r="F257" s="221"/>
      <c r="G257" s="251">
        <f>G8+G12+G32+G34+G37+G47+G49+G52+G56+G62+G89+G99+G103+G107+G113+G137+G166+G174+G198+G237+G242</f>
        <v>0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AE257">
        <f>SUMIF(L7:L255,AE256,G7:G255)</f>
        <v>0</v>
      </c>
      <c r="AF257">
        <f>SUMIF(L7:L255,AF256,G7:G255)</f>
        <v>0</v>
      </c>
      <c r="AG257" t="s">
        <v>571</v>
      </c>
    </row>
    <row r="258" spans="1:33" x14ac:dyDescent="0.25">
      <c r="C258" s="260"/>
      <c r="D258" s="10"/>
      <c r="AG258" t="s">
        <v>572</v>
      </c>
    </row>
    <row r="259" spans="1:33" x14ac:dyDescent="0.25">
      <c r="D259" s="10"/>
    </row>
    <row r="260" spans="1:33" x14ac:dyDescent="0.25">
      <c r="D260" s="10"/>
    </row>
    <row r="261" spans="1:33" x14ac:dyDescent="0.25">
      <c r="D261" s="10"/>
    </row>
    <row r="262" spans="1:33" x14ac:dyDescent="0.25">
      <c r="D262" s="10"/>
    </row>
    <row r="263" spans="1:33" x14ac:dyDescent="0.25">
      <c r="D263" s="10"/>
    </row>
    <row r="264" spans="1:33" x14ac:dyDescent="0.25">
      <c r="D264" s="10"/>
    </row>
    <row r="265" spans="1:33" x14ac:dyDescent="0.25">
      <c r="D265" s="10"/>
    </row>
    <row r="266" spans="1:33" x14ac:dyDescent="0.25">
      <c r="D266" s="10"/>
    </row>
    <row r="267" spans="1:33" x14ac:dyDescent="0.25">
      <c r="D267" s="10"/>
    </row>
    <row r="268" spans="1:33" x14ac:dyDescent="0.25">
      <c r="D268" s="10"/>
    </row>
    <row r="269" spans="1:33" x14ac:dyDescent="0.25">
      <c r="D269" s="10"/>
    </row>
    <row r="270" spans="1:33" x14ac:dyDescent="0.25">
      <c r="D270" s="10"/>
    </row>
    <row r="271" spans="1:33" x14ac:dyDescent="0.25">
      <c r="D271" s="10"/>
    </row>
    <row r="272" spans="1:33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o/5p/TZ36791y8Lta/iOcw9r13J3NRSxCiIRcp+UgLOWua+OGrBw0RdwdKMeReJIZCNSw5RA8QlD0M2x/j8Gw==" saltValue="Qs5ZPZrwKbhqZrxj38O9cw==" spinCount="100000" sheet="1"/>
  <mergeCells count="22">
    <mergeCell ref="C246:G246"/>
    <mergeCell ref="C247:G247"/>
    <mergeCell ref="C248:G248"/>
    <mergeCell ref="C251:G251"/>
    <mergeCell ref="C157:G157"/>
    <mergeCell ref="C158:G158"/>
    <mergeCell ref="C170:G170"/>
    <mergeCell ref="C190:G190"/>
    <mergeCell ref="C191:G191"/>
    <mergeCell ref="C245:G245"/>
    <mergeCell ref="C40:G40"/>
    <mergeCell ref="C43:G43"/>
    <mergeCell ref="C58:G58"/>
    <mergeCell ref="C66:G66"/>
    <mergeCell ref="C79:G79"/>
    <mergeCell ref="C101:G101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F797-14D8-4B21-A449-666FDE172E2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136</v>
      </c>
      <c r="B1" s="200"/>
      <c r="C1" s="200"/>
      <c r="D1" s="200"/>
      <c r="E1" s="200"/>
      <c r="F1" s="200"/>
      <c r="G1" s="200"/>
      <c r="AG1" t="s">
        <v>137</v>
      </c>
    </row>
    <row r="2" spans="1:60" ht="25.05" customHeight="1" x14ac:dyDescent="0.25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138</v>
      </c>
    </row>
    <row r="3" spans="1:60" ht="25.05" customHeight="1" x14ac:dyDescent="0.25">
      <c r="A3" s="201" t="s">
        <v>8</v>
      </c>
      <c r="B3" s="49" t="s">
        <v>65</v>
      </c>
      <c r="C3" s="204" t="s">
        <v>66</v>
      </c>
      <c r="D3" s="202"/>
      <c r="E3" s="202"/>
      <c r="F3" s="202"/>
      <c r="G3" s="203"/>
      <c r="AC3" s="180" t="s">
        <v>138</v>
      </c>
      <c r="AG3" t="s">
        <v>139</v>
      </c>
    </row>
    <row r="4" spans="1:60" ht="25.05" customHeight="1" x14ac:dyDescent="0.25">
      <c r="A4" s="205" t="s">
        <v>9</v>
      </c>
      <c r="B4" s="206" t="s">
        <v>55</v>
      </c>
      <c r="C4" s="207" t="s">
        <v>67</v>
      </c>
      <c r="D4" s="208"/>
      <c r="E4" s="208"/>
      <c r="F4" s="208"/>
      <c r="G4" s="209"/>
      <c r="AG4" t="s">
        <v>140</v>
      </c>
    </row>
    <row r="5" spans="1:60" x14ac:dyDescent="0.25">
      <c r="D5" s="10"/>
    </row>
    <row r="6" spans="1:60" ht="39.6" x14ac:dyDescent="0.25">
      <c r="A6" s="211" t="s">
        <v>141</v>
      </c>
      <c r="B6" s="213" t="s">
        <v>142</v>
      </c>
      <c r="C6" s="213" t="s">
        <v>143</v>
      </c>
      <c r="D6" s="212" t="s">
        <v>144</v>
      </c>
      <c r="E6" s="211" t="s">
        <v>145</v>
      </c>
      <c r="F6" s="210" t="s">
        <v>146</v>
      </c>
      <c r="G6" s="211" t="s">
        <v>29</v>
      </c>
      <c r="H6" s="214" t="s">
        <v>30</v>
      </c>
      <c r="I6" s="214" t="s">
        <v>147</v>
      </c>
      <c r="J6" s="214" t="s">
        <v>31</v>
      </c>
      <c r="K6" s="214" t="s">
        <v>148</v>
      </c>
      <c r="L6" s="214" t="s">
        <v>149</v>
      </c>
      <c r="M6" s="214" t="s">
        <v>150</v>
      </c>
      <c r="N6" s="214" t="s">
        <v>151</v>
      </c>
      <c r="O6" s="214" t="s">
        <v>152</v>
      </c>
      <c r="P6" s="214" t="s">
        <v>153</v>
      </c>
      <c r="Q6" s="214" t="s">
        <v>154</v>
      </c>
      <c r="R6" s="214" t="s">
        <v>155</v>
      </c>
      <c r="S6" s="214" t="s">
        <v>156</v>
      </c>
      <c r="T6" s="214" t="s">
        <v>157</v>
      </c>
      <c r="U6" s="214" t="s">
        <v>158</v>
      </c>
      <c r="V6" s="214" t="s">
        <v>159</v>
      </c>
      <c r="W6" s="214" t="s">
        <v>160</v>
      </c>
      <c r="X6" s="214" t="s">
        <v>161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5">
      <c r="A8" s="228" t="s">
        <v>162</v>
      </c>
      <c r="B8" s="229" t="s">
        <v>73</v>
      </c>
      <c r="C8" s="252" t="s">
        <v>74</v>
      </c>
      <c r="D8" s="230"/>
      <c r="E8" s="231"/>
      <c r="F8" s="232"/>
      <c r="G8" s="232">
        <f>SUMIF(AG9:AG25,"&lt;&gt;NOR",G9:G25)</f>
        <v>0</v>
      </c>
      <c r="H8" s="232"/>
      <c r="I8" s="232">
        <f>SUM(I9:I25)</f>
        <v>0</v>
      </c>
      <c r="J8" s="232"/>
      <c r="K8" s="232">
        <f>SUM(K9:K25)</f>
        <v>0</v>
      </c>
      <c r="L8" s="232"/>
      <c r="M8" s="232">
        <f>SUM(M9:M25)</f>
        <v>0</v>
      </c>
      <c r="N8" s="232"/>
      <c r="O8" s="232">
        <f>SUM(O9:O25)</f>
        <v>0.05</v>
      </c>
      <c r="P8" s="232"/>
      <c r="Q8" s="232">
        <f>SUM(Q9:Q25)</f>
        <v>0</v>
      </c>
      <c r="R8" s="232"/>
      <c r="S8" s="232"/>
      <c r="T8" s="233"/>
      <c r="U8" s="227"/>
      <c r="V8" s="227">
        <f>SUM(V9:V25)</f>
        <v>2.88</v>
      </c>
      <c r="W8" s="227"/>
      <c r="X8" s="227"/>
      <c r="AG8" t="s">
        <v>163</v>
      </c>
    </row>
    <row r="9" spans="1:60" outlineLevel="1" x14ac:dyDescent="0.25">
      <c r="A9" s="234">
        <v>1</v>
      </c>
      <c r="B9" s="235" t="s">
        <v>870</v>
      </c>
      <c r="C9" s="253" t="s">
        <v>871</v>
      </c>
      <c r="D9" s="236" t="s">
        <v>220</v>
      </c>
      <c r="E9" s="237">
        <v>16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15</v>
      </c>
      <c r="M9" s="239">
        <f>G9*(1+L9/100)</f>
        <v>0</v>
      </c>
      <c r="N9" s="239">
        <v>3.0699999999999998E-3</v>
      </c>
      <c r="O9" s="239">
        <f>ROUND(E9*N9,2)</f>
        <v>0.05</v>
      </c>
      <c r="P9" s="239">
        <v>0</v>
      </c>
      <c r="Q9" s="239">
        <f>ROUND(E9*P9,2)</f>
        <v>0</v>
      </c>
      <c r="R9" s="239"/>
      <c r="S9" s="239" t="s">
        <v>167</v>
      </c>
      <c r="T9" s="240" t="s">
        <v>168</v>
      </c>
      <c r="U9" s="224">
        <v>0.18</v>
      </c>
      <c r="V9" s="224">
        <f>ROUND(E9*U9,2)</f>
        <v>2.88</v>
      </c>
      <c r="W9" s="224"/>
      <c r="X9" s="224" t="s">
        <v>169</v>
      </c>
      <c r="Y9" s="215"/>
      <c r="Z9" s="215"/>
      <c r="AA9" s="215"/>
      <c r="AB9" s="215"/>
      <c r="AC9" s="215"/>
      <c r="AD9" s="215"/>
      <c r="AE9" s="215"/>
      <c r="AF9" s="215"/>
      <c r="AG9" s="215" t="s">
        <v>170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22"/>
      <c r="B10" s="223"/>
      <c r="C10" s="256" t="s">
        <v>872</v>
      </c>
      <c r="D10" s="225"/>
      <c r="E10" s="226">
        <v>1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177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22"/>
      <c r="B11" s="223"/>
      <c r="C11" s="256" t="s">
        <v>873</v>
      </c>
      <c r="D11" s="225"/>
      <c r="E11" s="226">
        <v>1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177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22"/>
      <c r="B12" s="223"/>
      <c r="C12" s="256" t="s">
        <v>874</v>
      </c>
      <c r="D12" s="225"/>
      <c r="E12" s="226">
        <v>1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5"/>
      <c r="Z12" s="215"/>
      <c r="AA12" s="215"/>
      <c r="AB12" s="215"/>
      <c r="AC12" s="215"/>
      <c r="AD12" s="215"/>
      <c r="AE12" s="215"/>
      <c r="AF12" s="215"/>
      <c r="AG12" s="215" t="s">
        <v>177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5">
      <c r="A13" s="222"/>
      <c r="B13" s="223"/>
      <c r="C13" s="256" t="s">
        <v>875</v>
      </c>
      <c r="D13" s="225"/>
      <c r="E13" s="226">
        <v>1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5"/>
      <c r="Z13" s="215"/>
      <c r="AA13" s="215"/>
      <c r="AB13" s="215"/>
      <c r="AC13" s="215"/>
      <c r="AD13" s="215"/>
      <c r="AE13" s="215"/>
      <c r="AF13" s="215"/>
      <c r="AG13" s="215" t="s">
        <v>177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22"/>
      <c r="B14" s="223"/>
      <c r="C14" s="256" t="s">
        <v>876</v>
      </c>
      <c r="D14" s="225"/>
      <c r="E14" s="226">
        <v>1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177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22"/>
      <c r="B15" s="223"/>
      <c r="C15" s="256" t="s">
        <v>877</v>
      </c>
      <c r="D15" s="225"/>
      <c r="E15" s="226">
        <v>1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177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5">
      <c r="A16" s="222"/>
      <c r="B16" s="223"/>
      <c r="C16" s="256" t="s">
        <v>878</v>
      </c>
      <c r="D16" s="225"/>
      <c r="E16" s="226">
        <v>1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5"/>
      <c r="Z16" s="215"/>
      <c r="AA16" s="215"/>
      <c r="AB16" s="215"/>
      <c r="AC16" s="215"/>
      <c r="AD16" s="215"/>
      <c r="AE16" s="215"/>
      <c r="AF16" s="215"/>
      <c r="AG16" s="215" t="s">
        <v>177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22"/>
      <c r="B17" s="223"/>
      <c r="C17" s="256" t="s">
        <v>879</v>
      </c>
      <c r="D17" s="225"/>
      <c r="E17" s="226">
        <v>1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177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22"/>
      <c r="B18" s="223"/>
      <c r="C18" s="256" t="s">
        <v>880</v>
      </c>
      <c r="D18" s="225"/>
      <c r="E18" s="226">
        <v>1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177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5">
      <c r="A19" s="222"/>
      <c r="B19" s="223"/>
      <c r="C19" s="256" t="s">
        <v>881</v>
      </c>
      <c r="D19" s="225"/>
      <c r="E19" s="226">
        <v>1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5"/>
      <c r="Z19" s="215"/>
      <c r="AA19" s="215"/>
      <c r="AB19" s="215"/>
      <c r="AC19" s="215"/>
      <c r="AD19" s="215"/>
      <c r="AE19" s="215"/>
      <c r="AF19" s="215"/>
      <c r="AG19" s="215" t="s">
        <v>177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5">
      <c r="A20" s="222"/>
      <c r="B20" s="223"/>
      <c r="C20" s="256" t="s">
        <v>882</v>
      </c>
      <c r="D20" s="225"/>
      <c r="E20" s="226">
        <v>1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5"/>
      <c r="Z20" s="215"/>
      <c r="AA20" s="215"/>
      <c r="AB20" s="215"/>
      <c r="AC20" s="215"/>
      <c r="AD20" s="215"/>
      <c r="AE20" s="215"/>
      <c r="AF20" s="215"/>
      <c r="AG20" s="215" t="s">
        <v>177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5">
      <c r="A21" s="222"/>
      <c r="B21" s="223"/>
      <c r="C21" s="256" t="s">
        <v>883</v>
      </c>
      <c r="D21" s="225"/>
      <c r="E21" s="226">
        <v>1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177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5">
      <c r="A22" s="222"/>
      <c r="B22" s="223"/>
      <c r="C22" s="256" t="s">
        <v>884</v>
      </c>
      <c r="D22" s="225"/>
      <c r="E22" s="226">
        <v>1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177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5">
      <c r="A23" s="222"/>
      <c r="B23" s="223"/>
      <c r="C23" s="256" t="s">
        <v>885</v>
      </c>
      <c r="D23" s="225"/>
      <c r="E23" s="226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5"/>
      <c r="Z23" s="215"/>
      <c r="AA23" s="215"/>
      <c r="AB23" s="215"/>
      <c r="AC23" s="215"/>
      <c r="AD23" s="215"/>
      <c r="AE23" s="215"/>
      <c r="AF23" s="215"/>
      <c r="AG23" s="215" t="s">
        <v>177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5">
      <c r="A24" s="222"/>
      <c r="B24" s="223"/>
      <c r="C24" s="256" t="s">
        <v>886</v>
      </c>
      <c r="D24" s="225"/>
      <c r="E24" s="226">
        <v>1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177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5">
      <c r="A25" s="222"/>
      <c r="B25" s="223"/>
      <c r="C25" s="256" t="s">
        <v>887</v>
      </c>
      <c r="D25" s="225"/>
      <c r="E25" s="226">
        <v>1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177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x14ac:dyDescent="0.25">
      <c r="A26" s="228" t="s">
        <v>162</v>
      </c>
      <c r="B26" s="229" t="s">
        <v>85</v>
      </c>
      <c r="C26" s="252" t="s">
        <v>86</v>
      </c>
      <c r="D26" s="230"/>
      <c r="E26" s="231"/>
      <c r="F26" s="232"/>
      <c r="G26" s="232">
        <f>SUMIF(AG27:AG28,"&lt;&gt;NOR",G27:G28)</f>
        <v>0</v>
      </c>
      <c r="H26" s="232"/>
      <c r="I26" s="232">
        <f>SUM(I27:I28)</f>
        <v>0</v>
      </c>
      <c r="J26" s="232"/>
      <c r="K26" s="232">
        <f>SUM(K27:K28)</f>
        <v>0</v>
      </c>
      <c r="L26" s="232"/>
      <c r="M26" s="232">
        <f>SUM(M27:M28)</f>
        <v>0</v>
      </c>
      <c r="N26" s="232"/>
      <c r="O26" s="232">
        <f>SUM(O27:O28)</f>
        <v>7.0000000000000007E-2</v>
      </c>
      <c r="P26" s="232"/>
      <c r="Q26" s="232">
        <f>SUM(Q27:Q28)</f>
        <v>0</v>
      </c>
      <c r="R26" s="232"/>
      <c r="S26" s="232"/>
      <c r="T26" s="233"/>
      <c r="U26" s="227"/>
      <c r="V26" s="227">
        <f>SUM(V27:V28)</f>
        <v>10.8</v>
      </c>
      <c r="W26" s="227"/>
      <c r="X26" s="227"/>
      <c r="AG26" t="s">
        <v>163</v>
      </c>
    </row>
    <row r="27" spans="1:60" outlineLevel="1" x14ac:dyDescent="0.25">
      <c r="A27" s="234">
        <v>2</v>
      </c>
      <c r="B27" s="235" t="s">
        <v>211</v>
      </c>
      <c r="C27" s="253" t="s">
        <v>212</v>
      </c>
      <c r="D27" s="236" t="s">
        <v>166</v>
      </c>
      <c r="E27" s="237">
        <v>60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15</v>
      </c>
      <c r="M27" s="239">
        <f>G27*(1+L27/100)</f>
        <v>0</v>
      </c>
      <c r="N27" s="239">
        <v>1.2099999999999999E-3</v>
      </c>
      <c r="O27" s="239">
        <f>ROUND(E27*N27,2)</f>
        <v>7.0000000000000007E-2</v>
      </c>
      <c r="P27" s="239">
        <v>0</v>
      </c>
      <c r="Q27" s="239">
        <f>ROUND(E27*P27,2)</f>
        <v>0</v>
      </c>
      <c r="R27" s="239"/>
      <c r="S27" s="239" t="s">
        <v>167</v>
      </c>
      <c r="T27" s="240" t="s">
        <v>168</v>
      </c>
      <c r="U27" s="224">
        <v>0.18</v>
      </c>
      <c r="V27" s="224">
        <f>ROUND(E27*U27,2)</f>
        <v>10.8</v>
      </c>
      <c r="W27" s="224"/>
      <c r="X27" s="224" t="s">
        <v>169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170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5">
      <c r="A28" s="222"/>
      <c r="B28" s="223"/>
      <c r="C28" s="256" t="s">
        <v>888</v>
      </c>
      <c r="D28" s="225"/>
      <c r="E28" s="226">
        <v>60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177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x14ac:dyDescent="0.25">
      <c r="A29" s="228" t="s">
        <v>162</v>
      </c>
      <c r="B29" s="229" t="s">
        <v>87</v>
      </c>
      <c r="C29" s="252" t="s">
        <v>88</v>
      </c>
      <c r="D29" s="230"/>
      <c r="E29" s="231"/>
      <c r="F29" s="232"/>
      <c r="G29" s="232">
        <f>SUMIF(AG30:AG37,"&lt;&gt;NOR",G30:G37)</f>
        <v>0</v>
      </c>
      <c r="H29" s="232"/>
      <c r="I29" s="232">
        <f>SUM(I30:I37)</f>
        <v>0</v>
      </c>
      <c r="J29" s="232"/>
      <c r="K29" s="232">
        <f>SUM(K30:K37)</f>
        <v>0</v>
      </c>
      <c r="L29" s="232"/>
      <c r="M29" s="232">
        <f>SUM(M30:M37)</f>
        <v>0</v>
      </c>
      <c r="N29" s="232"/>
      <c r="O29" s="232">
        <f>SUM(O30:O37)</f>
        <v>0.66</v>
      </c>
      <c r="P29" s="232"/>
      <c r="Q29" s="232">
        <f>SUM(Q30:Q37)</f>
        <v>0</v>
      </c>
      <c r="R29" s="232"/>
      <c r="S29" s="232"/>
      <c r="T29" s="233"/>
      <c r="U29" s="227"/>
      <c r="V29" s="227">
        <f>SUM(V30:V37)</f>
        <v>102.69</v>
      </c>
      <c r="W29" s="227"/>
      <c r="X29" s="227"/>
      <c r="AG29" t="s">
        <v>163</v>
      </c>
    </row>
    <row r="30" spans="1:60" outlineLevel="1" x14ac:dyDescent="0.25">
      <c r="A30" s="234">
        <v>3</v>
      </c>
      <c r="B30" s="235" t="s">
        <v>213</v>
      </c>
      <c r="C30" s="253" t="s">
        <v>214</v>
      </c>
      <c r="D30" s="236" t="s">
        <v>166</v>
      </c>
      <c r="E30" s="237">
        <v>195.76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15</v>
      </c>
      <c r="M30" s="239">
        <f>G30*(1+L30/100)</f>
        <v>0</v>
      </c>
      <c r="N30" s="239">
        <v>4.0000000000000003E-5</v>
      </c>
      <c r="O30" s="239">
        <f>ROUND(E30*N30,2)</f>
        <v>0.01</v>
      </c>
      <c r="P30" s="239">
        <v>0</v>
      </c>
      <c r="Q30" s="239">
        <f>ROUND(E30*P30,2)</f>
        <v>0</v>
      </c>
      <c r="R30" s="239"/>
      <c r="S30" s="239" t="s">
        <v>167</v>
      </c>
      <c r="T30" s="240" t="s">
        <v>168</v>
      </c>
      <c r="U30" s="224">
        <v>0.31</v>
      </c>
      <c r="V30" s="224">
        <f>ROUND(E30*U30,2)</f>
        <v>60.69</v>
      </c>
      <c r="W30" s="224"/>
      <c r="X30" s="224" t="s">
        <v>169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170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5">
      <c r="A31" s="222"/>
      <c r="B31" s="223"/>
      <c r="C31" s="256" t="s">
        <v>889</v>
      </c>
      <c r="D31" s="225"/>
      <c r="E31" s="226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177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5">
      <c r="A32" s="222"/>
      <c r="B32" s="223"/>
      <c r="C32" s="256" t="s">
        <v>890</v>
      </c>
      <c r="D32" s="225"/>
      <c r="E32" s="226">
        <v>45.13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5"/>
      <c r="Z32" s="215"/>
      <c r="AA32" s="215"/>
      <c r="AB32" s="215"/>
      <c r="AC32" s="215"/>
      <c r="AD32" s="215"/>
      <c r="AE32" s="215"/>
      <c r="AF32" s="215"/>
      <c r="AG32" s="215" t="s">
        <v>177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5">
      <c r="A33" s="222"/>
      <c r="B33" s="223"/>
      <c r="C33" s="256" t="s">
        <v>891</v>
      </c>
      <c r="D33" s="225"/>
      <c r="E33" s="226">
        <v>50.21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5"/>
      <c r="Z33" s="215"/>
      <c r="AA33" s="215"/>
      <c r="AB33" s="215"/>
      <c r="AC33" s="215"/>
      <c r="AD33" s="215"/>
      <c r="AE33" s="215"/>
      <c r="AF33" s="215"/>
      <c r="AG33" s="215" t="s">
        <v>177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5">
      <c r="A34" s="222"/>
      <c r="B34" s="223"/>
      <c r="C34" s="256" t="s">
        <v>892</v>
      </c>
      <c r="D34" s="225"/>
      <c r="E34" s="226">
        <v>50.21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177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5">
      <c r="A35" s="222"/>
      <c r="B35" s="223"/>
      <c r="C35" s="256" t="s">
        <v>893</v>
      </c>
      <c r="D35" s="225"/>
      <c r="E35" s="226">
        <v>50.21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5"/>
      <c r="Z35" s="215"/>
      <c r="AA35" s="215"/>
      <c r="AB35" s="215"/>
      <c r="AC35" s="215"/>
      <c r="AD35" s="215"/>
      <c r="AE35" s="215"/>
      <c r="AF35" s="215"/>
      <c r="AG35" s="215" t="s">
        <v>177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5">
      <c r="A36" s="234">
        <v>4</v>
      </c>
      <c r="B36" s="235" t="s">
        <v>894</v>
      </c>
      <c r="C36" s="253" t="s">
        <v>895</v>
      </c>
      <c r="D36" s="236" t="s">
        <v>193</v>
      </c>
      <c r="E36" s="237">
        <v>100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15</v>
      </c>
      <c r="M36" s="239">
        <f>G36*(1+L36/100)</f>
        <v>0</v>
      </c>
      <c r="N36" s="239">
        <v>6.4999999999999997E-3</v>
      </c>
      <c r="O36" s="239">
        <f>ROUND(E36*N36,2)</f>
        <v>0.65</v>
      </c>
      <c r="P36" s="239">
        <v>0</v>
      </c>
      <c r="Q36" s="239">
        <f>ROUND(E36*P36,2)</f>
        <v>0</v>
      </c>
      <c r="R36" s="239"/>
      <c r="S36" s="239" t="s">
        <v>167</v>
      </c>
      <c r="T36" s="240" t="s">
        <v>168</v>
      </c>
      <c r="U36" s="224">
        <v>0.42</v>
      </c>
      <c r="V36" s="224">
        <f>ROUND(E36*U36,2)</f>
        <v>42</v>
      </c>
      <c r="W36" s="224"/>
      <c r="X36" s="224" t="s">
        <v>169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170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5">
      <c r="A37" s="222"/>
      <c r="B37" s="223"/>
      <c r="C37" s="256" t="s">
        <v>896</v>
      </c>
      <c r="D37" s="225"/>
      <c r="E37" s="226">
        <v>100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5"/>
      <c r="Z37" s="215"/>
      <c r="AA37" s="215"/>
      <c r="AB37" s="215"/>
      <c r="AC37" s="215"/>
      <c r="AD37" s="215"/>
      <c r="AE37" s="215"/>
      <c r="AF37" s="215"/>
      <c r="AG37" s="215" t="s">
        <v>177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x14ac:dyDescent="0.25">
      <c r="A38" s="228" t="s">
        <v>162</v>
      </c>
      <c r="B38" s="229" t="s">
        <v>89</v>
      </c>
      <c r="C38" s="252" t="s">
        <v>90</v>
      </c>
      <c r="D38" s="230"/>
      <c r="E38" s="231"/>
      <c r="F38" s="232"/>
      <c r="G38" s="232">
        <f>SUMIF(AG39:AG39,"&lt;&gt;NOR",G39:G39)</f>
        <v>0</v>
      </c>
      <c r="H38" s="232"/>
      <c r="I38" s="232">
        <f>SUM(I39:I39)</f>
        <v>0</v>
      </c>
      <c r="J38" s="232"/>
      <c r="K38" s="232">
        <f>SUM(K39:K39)</f>
        <v>0</v>
      </c>
      <c r="L38" s="232"/>
      <c r="M38" s="232">
        <f>SUM(M39:M39)</f>
        <v>0</v>
      </c>
      <c r="N38" s="232"/>
      <c r="O38" s="232">
        <f>SUM(O39:O39)</f>
        <v>0</v>
      </c>
      <c r="P38" s="232"/>
      <c r="Q38" s="232">
        <f>SUM(Q39:Q39)</f>
        <v>0.06</v>
      </c>
      <c r="R38" s="232"/>
      <c r="S38" s="232"/>
      <c r="T38" s="233"/>
      <c r="U38" s="227"/>
      <c r="V38" s="227">
        <f>SUM(V39:V39)</f>
        <v>2.56</v>
      </c>
      <c r="W38" s="227"/>
      <c r="X38" s="227"/>
      <c r="AG38" t="s">
        <v>163</v>
      </c>
    </row>
    <row r="39" spans="1:60" outlineLevel="1" x14ac:dyDescent="0.25">
      <c r="A39" s="244">
        <v>5</v>
      </c>
      <c r="B39" s="245" t="s">
        <v>897</v>
      </c>
      <c r="C39" s="257" t="s">
        <v>898</v>
      </c>
      <c r="D39" s="246" t="s">
        <v>220</v>
      </c>
      <c r="E39" s="247">
        <v>16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15</v>
      </c>
      <c r="M39" s="249">
        <f>G39*(1+L39/100)</f>
        <v>0</v>
      </c>
      <c r="N39" s="249">
        <v>0</v>
      </c>
      <c r="O39" s="249">
        <f>ROUND(E39*N39,2)</f>
        <v>0</v>
      </c>
      <c r="P39" s="249">
        <v>4.0000000000000001E-3</v>
      </c>
      <c r="Q39" s="249">
        <f>ROUND(E39*P39,2)</f>
        <v>0.06</v>
      </c>
      <c r="R39" s="249"/>
      <c r="S39" s="249" t="s">
        <v>167</v>
      </c>
      <c r="T39" s="250" t="s">
        <v>168</v>
      </c>
      <c r="U39" s="224">
        <v>0.16</v>
      </c>
      <c r="V39" s="224">
        <f>ROUND(E39*U39,2)</f>
        <v>2.56</v>
      </c>
      <c r="W39" s="224"/>
      <c r="X39" s="224" t="s">
        <v>169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170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x14ac:dyDescent="0.25">
      <c r="A40" s="228" t="s">
        <v>162</v>
      </c>
      <c r="B40" s="229" t="s">
        <v>91</v>
      </c>
      <c r="C40" s="252" t="s">
        <v>92</v>
      </c>
      <c r="D40" s="230"/>
      <c r="E40" s="231"/>
      <c r="F40" s="232"/>
      <c r="G40" s="232">
        <f>SUMIF(AG41:AG41,"&lt;&gt;NOR",G41:G41)</f>
        <v>0</v>
      </c>
      <c r="H40" s="232"/>
      <c r="I40" s="232">
        <f>SUM(I41:I41)</f>
        <v>0</v>
      </c>
      <c r="J40" s="232"/>
      <c r="K40" s="232">
        <f>SUM(K41:K41)</f>
        <v>0</v>
      </c>
      <c r="L40" s="232"/>
      <c r="M40" s="232">
        <f>SUM(M41:M41)</f>
        <v>0</v>
      </c>
      <c r="N40" s="232"/>
      <c r="O40" s="232">
        <f>SUM(O41:O41)</f>
        <v>0</v>
      </c>
      <c r="P40" s="232"/>
      <c r="Q40" s="232">
        <f>SUM(Q41:Q41)</f>
        <v>0</v>
      </c>
      <c r="R40" s="232"/>
      <c r="S40" s="232"/>
      <c r="T40" s="233"/>
      <c r="U40" s="227"/>
      <c r="V40" s="227">
        <f>SUM(V41:V41)</f>
        <v>0.55000000000000004</v>
      </c>
      <c r="W40" s="227"/>
      <c r="X40" s="227"/>
      <c r="AG40" t="s">
        <v>163</v>
      </c>
    </row>
    <row r="41" spans="1:60" outlineLevel="1" x14ac:dyDescent="0.25">
      <c r="A41" s="244">
        <v>6</v>
      </c>
      <c r="B41" s="245" t="s">
        <v>899</v>
      </c>
      <c r="C41" s="257" t="s">
        <v>900</v>
      </c>
      <c r="D41" s="246" t="s">
        <v>235</v>
      </c>
      <c r="E41" s="247">
        <v>0.58533000000000002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15</v>
      </c>
      <c r="M41" s="249">
        <f>G41*(1+L41/100)</f>
        <v>0</v>
      </c>
      <c r="N41" s="249">
        <v>0</v>
      </c>
      <c r="O41" s="249">
        <f>ROUND(E41*N41,2)</f>
        <v>0</v>
      </c>
      <c r="P41" s="249">
        <v>0</v>
      </c>
      <c r="Q41" s="249">
        <f>ROUND(E41*P41,2)</f>
        <v>0</v>
      </c>
      <c r="R41" s="249"/>
      <c r="S41" s="249" t="s">
        <v>167</v>
      </c>
      <c r="T41" s="250" t="s">
        <v>168</v>
      </c>
      <c r="U41" s="224">
        <v>0.9385</v>
      </c>
      <c r="V41" s="224">
        <f>ROUND(E41*U41,2)</f>
        <v>0.55000000000000004</v>
      </c>
      <c r="W41" s="224"/>
      <c r="X41" s="224" t="s">
        <v>169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215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x14ac:dyDescent="0.25">
      <c r="A42" s="228" t="s">
        <v>162</v>
      </c>
      <c r="B42" s="229" t="s">
        <v>119</v>
      </c>
      <c r="C42" s="252" t="s">
        <v>120</v>
      </c>
      <c r="D42" s="230"/>
      <c r="E42" s="231"/>
      <c r="F42" s="232"/>
      <c r="G42" s="232">
        <f>SUMIF(AG43:AG45,"&lt;&gt;NOR",G43:G45)</f>
        <v>0</v>
      </c>
      <c r="H42" s="232"/>
      <c r="I42" s="232">
        <f>SUM(I43:I45)</f>
        <v>0</v>
      </c>
      <c r="J42" s="232"/>
      <c r="K42" s="232">
        <f>SUM(K43:K45)</f>
        <v>0</v>
      </c>
      <c r="L42" s="232"/>
      <c r="M42" s="232">
        <f>SUM(M43:M45)</f>
        <v>0</v>
      </c>
      <c r="N42" s="232"/>
      <c r="O42" s="232">
        <f>SUM(O43:O45)</f>
        <v>0.01</v>
      </c>
      <c r="P42" s="232"/>
      <c r="Q42" s="232">
        <f>SUM(Q43:Q45)</f>
        <v>0</v>
      </c>
      <c r="R42" s="232"/>
      <c r="S42" s="232"/>
      <c r="T42" s="233"/>
      <c r="U42" s="227"/>
      <c r="V42" s="227">
        <f>SUM(V43:V45)</f>
        <v>5.28</v>
      </c>
      <c r="W42" s="227"/>
      <c r="X42" s="227"/>
      <c r="AG42" t="s">
        <v>163</v>
      </c>
    </row>
    <row r="43" spans="1:60" outlineLevel="1" x14ac:dyDescent="0.25">
      <c r="A43" s="234">
        <v>7</v>
      </c>
      <c r="B43" s="235" t="s">
        <v>456</v>
      </c>
      <c r="C43" s="253" t="s">
        <v>901</v>
      </c>
      <c r="D43" s="236" t="s">
        <v>166</v>
      </c>
      <c r="E43" s="237">
        <v>40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15</v>
      </c>
      <c r="M43" s="239">
        <f>G43*(1+L43/100)</f>
        <v>0</v>
      </c>
      <c r="N43" s="239">
        <v>6.9999999999999994E-5</v>
      </c>
      <c r="O43" s="239">
        <f>ROUND(E43*N43,2)</f>
        <v>0</v>
      </c>
      <c r="P43" s="239">
        <v>0</v>
      </c>
      <c r="Q43" s="239">
        <f>ROUND(E43*P43,2)</f>
        <v>0</v>
      </c>
      <c r="R43" s="239"/>
      <c r="S43" s="239" t="s">
        <v>167</v>
      </c>
      <c r="T43" s="240" t="s">
        <v>168</v>
      </c>
      <c r="U43" s="224">
        <v>0.03</v>
      </c>
      <c r="V43" s="224">
        <f>ROUND(E43*U43,2)</f>
        <v>1.2</v>
      </c>
      <c r="W43" s="224"/>
      <c r="X43" s="224" t="s">
        <v>169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170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5">
      <c r="A44" s="222"/>
      <c r="B44" s="223"/>
      <c r="C44" s="256" t="s">
        <v>902</v>
      </c>
      <c r="D44" s="225"/>
      <c r="E44" s="226">
        <v>40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5"/>
      <c r="Z44" s="215"/>
      <c r="AA44" s="215"/>
      <c r="AB44" s="215"/>
      <c r="AC44" s="215"/>
      <c r="AD44" s="215"/>
      <c r="AE44" s="215"/>
      <c r="AF44" s="215"/>
      <c r="AG44" s="215" t="s">
        <v>177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5">
      <c r="A45" s="244">
        <v>8</v>
      </c>
      <c r="B45" s="245" t="s">
        <v>458</v>
      </c>
      <c r="C45" s="257" t="s">
        <v>903</v>
      </c>
      <c r="D45" s="246" t="s">
        <v>166</v>
      </c>
      <c r="E45" s="247">
        <v>40</v>
      </c>
      <c r="F45" s="248"/>
      <c r="G45" s="249">
        <f>ROUND(E45*F45,2)</f>
        <v>0</v>
      </c>
      <c r="H45" s="248"/>
      <c r="I45" s="249">
        <f>ROUND(E45*H45,2)</f>
        <v>0</v>
      </c>
      <c r="J45" s="248"/>
      <c r="K45" s="249">
        <f>ROUND(E45*J45,2)</f>
        <v>0</v>
      </c>
      <c r="L45" s="249">
        <v>15</v>
      </c>
      <c r="M45" s="249">
        <f>G45*(1+L45/100)</f>
        <v>0</v>
      </c>
      <c r="N45" s="249">
        <v>1.3999999999999999E-4</v>
      </c>
      <c r="O45" s="249">
        <f>ROUND(E45*N45,2)</f>
        <v>0.01</v>
      </c>
      <c r="P45" s="249">
        <v>0</v>
      </c>
      <c r="Q45" s="249">
        <f>ROUND(E45*P45,2)</f>
        <v>0</v>
      </c>
      <c r="R45" s="249"/>
      <c r="S45" s="249" t="s">
        <v>167</v>
      </c>
      <c r="T45" s="250" t="s">
        <v>168</v>
      </c>
      <c r="U45" s="224">
        <v>0.10191</v>
      </c>
      <c r="V45" s="224">
        <f>ROUND(E45*U45,2)</f>
        <v>4.08</v>
      </c>
      <c r="W45" s="224"/>
      <c r="X45" s="224" t="s">
        <v>169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170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x14ac:dyDescent="0.25">
      <c r="A46" s="228" t="s">
        <v>162</v>
      </c>
      <c r="B46" s="229" t="s">
        <v>127</v>
      </c>
      <c r="C46" s="252" t="s">
        <v>128</v>
      </c>
      <c r="D46" s="230"/>
      <c r="E46" s="231"/>
      <c r="F46" s="232"/>
      <c r="G46" s="232">
        <f>SUMIF(AG47:AG70,"&lt;&gt;NOR",G47:G70)</f>
        <v>0</v>
      </c>
      <c r="H46" s="232"/>
      <c r="I46" s="232">
        <f>SUM(I47:I70)</f>
        <v>0</v>
      </c>
      <c r="J46" s="232"/>
      <c r="K46" s="232">
        <f>SUM(K47:K70)</f>
        <v>0</v>
      </c>
      <c r="L46" s="232"/>
      <c r="M46" s="232">
        <f>SUM(M47:M70)</f>
        <v>0</v>
      </c>
      <c r="N46" s="232"/>
      <c r="O46" s="232">
        <f>SUM(O47:O70)</f>
        <v>0.2</v>
      </c>
      <c r="P46" s="232"/>
      <c r="Q46" s="232">
        <f>SUM(Q47:Q70)</f>
        <v>0</v>
      </c>
      <c r="R46" s="232"/>
      <c r="S46" s="232"/>
      <c r="T46" s="233"/>
      <c r="U46" s="227"/>
      <c r="V46" s="227">
        <f>SUM(V47:V70)</f>
        <v>50.43</v>
      </c>
      <c r="W46" s="227"/>
      <c r="X46" s="227"/>
      <c r="AG46" t="s">
        <v>163</v>
      </c>
    </row>
    <row r="47" spans="1:60" outlineLevel="1" x14ac:dyDescent="0.25">
      <c r="A47" s="234">
        <v>9</v>
      </c>
      <c r="B47" s="235" t="s">
        <v>904</v>
      </c>
      <c r="C47" s="253" t="s">
        <v>905</v>
      </c>
      <c r="D47" s="236" t="s">
        <v>193</v>
      </c>
      <c r="E47" s="237">
        <v>200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15</v>
      </c>
      <c r="M47" s="239">
        <f>G47*(1+L47/100)</f>
        <v>0</v>
      </c>
      <c r="N47" s="239">
        <v>2.7E-4</v>
      </c>
      <c r="O47" s="239">
        <f>ROUND(E47*N47,2)</f>
        <v>0.05</v>
      </c>
      <c r="P47" s="239">
        <v>0</v>
      </c>
      <c r="Q47" s="239">
        <f>ROUND(E47*P47,2)</f>
        <v>0</v>
      </c>
      <c r="R47" s="239"/>
      <c r="S47" s="239" t="s">
        <v>167</v>
      </c>
      <c r="T47" s="240" t="s">
        <v>168</v>
      </c>
      <c r="U47" s="224">
        <v>0.13</v>
      </c>
      <c r="V47" s="224">
        <f>ROUND(E47*U47,2)</f>
        <v>26</v>
      </c>
      <c r="W47" s="224"/>
      <c r="X47" s="224" t="s">
        <v>169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170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5">
      <c r="A48" s="222"/>
      <c r="B48" s="223"/>
      <c r="C48" s="256" t="s">
        <v>906</v>
      </c>
      <c r="D48" s="225"/>
      <c r="E48" s="226">
        <v>200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5"/>
      <c r="Z48" s="215"/>
      <c r="AA48" s="215"/>
      <c r="AB48" s="215"/>
      <c r="AC48" s="215"/>
      <c r="AD48" s="215"/>
      <c r="AE48" s="215"/>
      <c r="AF48" s="215"/>
      <c r="AG48" s="215" t="s">
        <v>177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5">
      <c r="A49" s="244">
        <v>10</v>
      </c>
      <c r="B49" s="245" t="s">
        <v>907</v>
      </c>
      <c r="C49" s="257" t="s">
        <v>908</v>
      </c>
      <c r="D49" s="246" t="s">
        <v>220</v>
      </c>
      <c r="E49" s="247">
        <v>160</v>
      </c>
      <c r="F49" s="248"/>
      <c r="G49" s="249">
        <f>ROUND(E49*F49,2)</f>
        <v>0</v>
      </c>
      <c r="H49" s="248"/>
      <c r="I49" s="249">
        <f>ROUND(E49*H49,2)</f>
        <v>0</v>
      </c>
      <c r="J49" s="248"/>
      <c r="K49" s="249">
        <f>ROUND(E49*J49,2)</f>
        <v>0</v>
      </c>
      <c r="L49" s="249">
        <v>15</v>
      </c>
      <c r="M49" s="249">
        <f>G49*(1+L49/100)</f>
        <v>0</v>
      </c>
      <c r="N49" s="249">
        <v>0</v>
      </c>
      <c r="O49" s="249">
        <f>ROUND(E49*N49,2)</f>
        <v>0</v>
      </c>
      <c r="P49" s="249">
        <v>0</v>
      </c>
      <c r="Q49" s="249">
        <f>ROUND(E49*P49,2)</f>
        <v>0</v>
      </c>
      <c r="R49" s="249"/>
      <c r="S49" s="249" t="s">
        <v>167</v>
      </c>
      <c r="T49" s="250" t="s">
        <v>168</v>
      </c>
      <c r="U49" s="224">
        <v>0.05</v>
      </c>
      <c r="V49" s="224">
        <f>ROUND(E49*U49,2)</f>
        <v>8</v>
      </c>
      <c r="W49" s="224"/>
      <c r="X49" s="224" t="s">
        <v>169</v>
      </c>
      <c r="Y49" s="215"/>
      <c r="Z49" s="215"/>
      <c r="AA49" s="215"/>
      <c r="AB49" s="215"/>
      <c r="AC49" s="215"/>
      <c r="AD49" s="215"/>
      <c r="AE49" s="215"/>
      <c r="AF49" s="215"/>
      <c r="AG49" s="215" t="s">
        <v>170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5">
      <c r="A50" s="234">
        <v>11</v>
      </c>
      <c r="B50" s="235" t="s">
        <v>909</v>
      </c>
      <c r="C50" s="253" t="s">
        <v>910</v>
      </c>
      <c r="D50" s="236" t="s">
        <v>193</v>
      </c>
      <c r="E50" s="237">
        <v>190.5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15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/>
      <c r="S50" s="239" t="s">
        <v>167</v>
      </c>
      <c r="T50" s="240" t="s">
        <v>168</v>
      </c>
      <c r="U50" s="224">
        <v>0.06</v>
      </c>
      <c r="V50" s="224">
        <f>ROUND(E50*U50,2)</f>
        <v>11.43</v>
      </c>
      <c r="W50" s="224"/>
      <c r="X50" s="224" t="s">
        <v>169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170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5">
      <c r="A51" s="222"/>
      <c r="B51" s="223"/>
      <c r="C51" s="256" t="s">
        <v>911</v>
      </c>
      <c r="D51" s="225"/>
      <c r="E51" s="226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5"/>
      <c r="Z51" s="215"/>
      <c r="AA51" s="215"/>
      <c r="AB51" s="215"/>
      <c r="AC51" s="215"/>
      <c r="AD51" s="215"/>
      <c r="AE51" s="215"/>
      <c r="AF51" s="215"/>
      <c r="AG51" s="215" t="s">
        <v>177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5">
      <c r="A52" s="222"/>
      <c r="B52" s="223"/>
      <c r="C52" s="256" t="s">
        <v>912</v>
      </c>
      <c r="D52" s="225"/>
      <c r="E52" s="226">
        <v>14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5"/>
      <c r="Z52" s="215"/>
      <c r="AA52" s="215"/>
      <c r="AB52" s="215"/>
      <c r="AC52" s="215"/>
      <c r="AD52" s="215"/>
      <c r="AE52" s="215"/>
      <c r="AF52" s="215"/>
      <c r="AG52" s="215" t="s">
        <v>177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5">
      <c r="A53" s="222"/>
      <c r="B53" s="223"/>
      <c r="C53" s="256" t="s">
        <v>913</v>
      </c>
      <c r="D53" s="225"/>
      <c r="E53" s="226">
        <v>20.5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5"/>
      <c r="Z53" s="215"/>
      <c r="AA53" s="215"/>
      <c r="AB53" s="215"/>
      <c r="AC53" s="215"/>
      <c r="AD53" s="215"/>
      <c r="AE53" s="215"/>
      <c r="AF53" s="215"/>
      <c r="AG53" s="215" t="s">
        <v>177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5">
      <c r="A54" s="222"/>
      <c r="B54" s="223"/>
      <c r="C54" s="256" t="s">
        <v>914</v>
      </c>
      <c r="D54" s="225"/>
      <c r="E54" s="226">
        <v>25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5"/>
      <c r="Z54" s="215"/>
      <c r="AA54" s="215"/>
      <c r="AB54" s="215"/>
      <c r="AC54" s="215"/>
      <c r="AD54" s="215"/>
      <c r="AE54" s="215"/>
      <c r="AF54" s="215"/>
      <c r="AG54" s="215" t="s">
        <v>177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5">
      <c r="A55" s="222"/>
      <c r="B55" s="223"/>
      <c r="C55" s="256" t="s">
        <v>915</v>
      </c>
      <c r="D55" s="225"/>
      <c r="E55" s="226">
        <v>6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5"/>
      <c r="Z55" s="215"/>
      <c r="AA55" s="215"/>
      <c r="AB55" s="215"/>
      <c r="AC55" s="215"/>
      <c r="AD55" s="215"/>
      <c r="AE55" s="215"/>
      <c r="AF55" s="215"/>
      <c r="AG55" s="215" t="s">
        <v>177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5">
      <c r="A56" s="222"/>
      <c r="B56" s="223"/>
      <c r="C56" s="256" t="s">
        <v>916</v>
      </c>
      <c r="D56" s="225"/>
      <c r="E56" s="226">
        <v>14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5"/>
      <c r="Z56" s="215"/>
      <c r="AA56" s="215"/>
      <c r="AB56" s="215"/>
      <c r="AC56" s="215"/>
      <c r="AD56" s="215"/>
      <c r="AE56" s="215"/>
      <c r="AF56" s="215"/>
      <c r="AG56" s="215" t="s">
        <v>177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5">
      <c r="A57" s="222"/>
      <c r="B57" s="223"/>
      <c r="C57" s="256" t="s">
        <v>917</v>
      </c>
      <c r="D57" s="225"/>
      <c r="E57" s="226">
        <v>20.5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5"/>
      <c r="Z57" s="215"/>
      <c r="AA57" s="215"/>
      <c r="AB57" s="215"/>
      <c r="AC57" s="215"/>
      <c r="AD57" s="215"/>
      <c r="AE57" s="215"/>
      <c r="AF57" s="215"/>
      <c r="AG57" s="215" t="s">
        <v>177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5">
      <c r="A58" s="222"/>
      <c r="B58" s="223"/>
      <c r="C58" s="256" t="s">
        <v>918</v>
      </c>
      <c r="D58" s="225"/>
      <c r="E58" s="226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5"/>
      <c r="Z58" s="215"/>
      <c r="AA58" s="215"/>
      <c r="AB58" s="215"/>
      <c r="AC58" s="215"/>
      <c r="AD58" s="215"/>
      <c r="AE58" s="215"/>
      <c r="AF58" s="215"/>
      <c r="AG58" s="215" t="s">
        <v>177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5">
      <c r="A59" s="222"/>
      <c r="B59" s="223"/>
      <c r="C59" s="256" t="s">
        <v>919</v>
      </c>
      <c r="D59" s="225"/>
      <c r="E59" s="226">
        <v>6</v>
      </c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5"/>
      <c r="Z59" s="215"/>
      <c r="AA59" s="215"/>
      <c r="AB59" s="215"/>
      <c r="AC59" s="215"/>
      <c r="AD59" s="215"/>
      <c r="AE59" s="215"/>
      <c r="AF59" s="215"/>
      <c r="AG59" s="215" t="s">
        <v>177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5">
      <c r="A60" s="222"/>
      <c r="B60" s="223"/>
      <c r="C60" s="256" t="s">
        <v>920</v>
      </c>
      <c r="D60" s="225"/>
      <c r="E60" s="226">
        <v>14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5"/>
      <c r="Z60" s="215"/>
      <c r="AA60" s="215"/>
      <c r="AB60" s="215"/>
      <c r="AC60" s="215"/>
      <c r="AD60" s="215"/>
      <c r="AE60" s="215"/>
      <c r="AF60" s="215"/>
      <c r="AG60" s="215" t="s">
        <v>177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5">
      <c r="A61" s="222"/>
      <c r="B61" s="223"/>
      <c r="C61" s="256" t="s">
        <v>921</v>
      </c>
      <c r="D61" s="225"/>
      <c r="E61" s="226">
        <v>20.5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5"/>
      <c r="Z61" s="215"/>
      <c r="AA61" s="215"/>
      <c r="AB61" s="215"/>
      <c r="AC61" s="215"/>
      <c r="AD61" s="215"/>
      <c r="AE61" s="215"/>
      <c r="AF61" s="215"/>
      <c r="AG61" s="215" t="s">
        <v>177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5">
      <c r="A62" s="222"/>
      <c r="B62" s="223"/>
      <c r="C62" s="256" t="s">
        <v>922</v>
      </c>
      <c r="D62" s="225"/>
      <c r="E62" s="226">
        <v>25</v>
      </c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15"/>
      <c r="Z62" s="215"/>
      <c r="AA62" s="215"/>
      <c r="AB62" s="215"/>
      <c r="AC62" s="215"/>
      <c r="AD62" s="215"/>
      <c r="AE62" s="215"/>
      <c r="AF62" s="215"/>
      <c r="AG62" s="215" t="s">
        <v>177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5">
      <c r="A63" s="222"/>
      <c r="B63" s="223"/>
      <c r="C63" s="256" t="s">
        <v>923</v>
      </c>
      <c r="D63" s="225"/>
      <c r="E63" s="226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15"/>
      <c r="Z63" s="215"/>
      <c r="AA63" s="215"/>
      <c r="AB63" s="215"/>
      <c r="AC63" s="215"/>
      <c r="AD63" s="215"/>
      <c r="AE63" s="215"/>
      <c r="AF63" s="215"/>
      <c r="AG63" s="215" t="s">
        <v>177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5">
      <c r="A64" s="222"/>
      <c r="B64" s="223"/>
      <c r="C64" s="256" t="s">
        <v>924</v>
      </c>
      <c r="D64" s="225"/>
      <c r="E64" s="226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5"/>
      <c r="Z64" s="215"/>
      <c r="AA64" s="215"/>
      <c r="AB64" s="215"/>
      <c r="AC64" s="215"/>
      <c r="AD64" s="215"/>
      <c r="AE64" s="215"/>
      <c r="AF64" s="215"/>
      <c r="AG64" s="215" t="s">
        <v>177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5">
      <c r="A65" s="222"/>
      <c r="B65" s="223"/>
      <c r="C65" s="256" t="s">
        <v>925</v>
      </c>
      <c r="D65" s="225"/>
      <c r="E65" s="226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5"/>
      <c r="Z65" s="215"/>
      <c r="AA65" s="215"/>
      <c r="AB65" s="215"/>
      <c r="AC65" s="215"/>
      <c r="AD65" s="215"/>
      <c r="AE65" s="215"/>
      <c r="AF65" s="215"/>
      <c r="AG65" s="215" t="s">
        <v>177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5">
      <c r="A66" s="222"/>
      <c r="B66" s="223"/>
      <c r="C66" s="256" t="s">
        <v>926</v>
      </c>
      <c r="D66" s="225"/>
      <c r="E66" s="226">
        <v>25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5"/>
      <c r="Z66" s="215"/>
      <c r="AA66" s="215"/>
      <c r="AB66" s="215"/>
      <c r="AC66" s="215"/>
      <c r="AD66" s="215"/>
      <c r="AE66" s="215"/>
      <c r="AF66" s="215"/>
      <c r="AG66" s="215" t="s">
        <v>177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5">
      <c r="A67" s="234">
        <v>12</v>
      </c>
      <c r="B67" s="235" t="s">
        <v>927</v>
      </c>
      <c r="C67" s="253" t="s">
        <v>928</v>
      </c>
      <c r="D67" s="236" t="s">
        <v>193</v>
      </c>
      <c r="E67" s="237">
        <v>100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15</v>
      </c>
      <c r="M67" s="239">
        <f>G67*(1+L67/100)</f>
        <v>0</v>
      </c>
      <c r="N67" s="239">
        <v>2.0000000000000002E-5</v>
      </c>
      <c r="O67" s="239">
        <f>ROUND(E67*N67,2)</f>
        <v>0</v>
      </c>
      <c r="P67" s="239">
        <v>0</v>
      </c>
      <c r="Q67" s="239">
        <f>ROUND(E67*P67,2)</f>
        <v>0</v>
      </c>
      <c r="R67" s="239"/>
      <c r="S67" s="239" t="s">
        <v>167</v>
      </c>
      <c r="T67" s="240" t="s">
        <v>168</v>
      </c>
      <c r="U67" s="224">
        <v>0.05</v>
      </c>
      <c r="V67" s="224">
        <f>ROUND(E67*U67,2)</f>
        <v>5</v>
      </c>
      <c r="W67" s="224"/>
      <c r="X67" s="224" t="s">
        <v>169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170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5">
      <c r="A68" s="222"/>
      <c r="B68" s="223"/>
      <c r="C68" s="256" t="s">
        <v>929</v>
      </c>
      <c r="D68" s="225"/>
      <c r="E68" s="226">
        <v>100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5"/>
      <c r="Z68" s="215"/>
      <c r="AA68" s="215"/>
      <c r="AB68" s="215"/>
      <c r="AC68" s="215"/>
      <c r="AD68" s="215"/>
      <c r="AE68" s="215"/>
      <c r="AF68" s="215"/>
      <c r="AG68" s="215" t="s">
        <v>177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5">
      <c r="A69" s="244">
        <v>13</v>
      </c>
      <c r="B69" s="245" t="s">
        <v>930</v>
      </c>
      <c r="C69" s="257" t="s">
        <v>931</v>
      </c>
      <c r="D69" s="246" t="s">
        <v>193</v>
      </c>
      <c r="E69" s="247">
        <v>262</v>
      </c>
      <c r="F69" s="248"/>
      <c r="G69" s="249">
        <f>ROUND(E69*F69,2)</f>
        <v>0</v>
      </c>
      <c r="H69" s="248"/>
      <c r="I69" s="249">
        <f>ROUND(E69*H69,2)</f>
        <v>0</v>
      </c>
      <c r="J69" s="248"/>
      <c r="K69" s="249">
        <f>ROUND(E69*J69,2)</f>
        <v>0</v>
      </c>
      <c r="L69" s="249">
        <v>15</v>
      </c>
      <c r="M69" s="249">
        <f>G69*(1+L69/100)</f>
        <v>0</v>
      </c>
      <c r="N69" s="249">
        <v>5.2999999999999998E-4</v>
      </c>
      <c r="O69" s="249">
        <f>ROUND(E69*N69,2)</f>
        <v>0.14000000000000001</v>
      </c>
      <c r="P69" s="249">
        <v>0</v>
      </c>
      <c r="Q69" s="249">
        <f>ROUND(E69*P69,2)</f>
        <v>0</v>
      </c>
      <c r="R69" s="249"/>
      <c r="S69" s="249" t="s">
        <v>167</v>
      </c>
      <c r="T69" s="250" t="s">
        <v>168</v>
      </c>
      <c r="U69" s="224">
        <v>0</v>
      </c>
      <c r="V69" s="224">
        <f>ROUND(E69*U69,2)</f>
        <v>0</v>
      </c>
      <c r="W69" s="224"/>
      <c r="X69" s="224" t="s">
        <v>278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279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5">
      <c r="A70" s="244">
        <v>14</v>
      </c>
      <c r="B70" s="245" t="s">
        <v>932</v>
      </c>
      <c r="C70" s="257" t="s">
        <v>933</v>
      </c>
      <c r="D70" s="246" t="s">
        <v>193</v>
      </c>
      <c r="E70" s="247">
        <v>100</v>
      </c>
      <c r="F70" s="248"/>
      <c r="G70" s="249">
        <f>ROUND(E70*F70,2)</f>
        <v>0</v>
      </c>
      <c r="H70" s="248"/>
      <c r="I70" s="249">
        <f>ROUND(E70*H70,2)</f>
        <v>0</v>
      </c>
      <c r="J70" s="248"/>
      <c r="K70" s="249">
        <f>ROUND(E70*J70,2)</f>
        <v>0</v>
      </c>
      <c r="L70" s="249">
        <v>15</v>
      </c>
      <c r="M70" s="249">
        <f>G70*(1+L70/100)</f>
        <v>0</v>
      </c>
      <c r="N70" s="249">
        <v>1.1E-4</v>
      </c>
      <c r="O70" s="249">
        <f>ROUND(E70*N70,2)</f>
        <v>0.01</v>
      </c>
      <c r="P70" s="249">
        <v>0</v>
      </c>
      <c r="Q70" s="249">
        <f>ROUND(E70*P70,2)</f>
        <v>0</v>
      </c>
      <c r="R70" s="249"/>
      <c r="S70" s="249" t="s">
        <v>167</v>
      </c>
      <c r="T70" s="250" t="s">
        <v>168</v>
      </c>
      <c r="U70" s="224">
        <v>0</v>
      </c>
      <c r="V70" s="224">
        <f>ROUND(E70*U70,2)</f>
        <v>0</v>
      </c>
      <c r="W70" s="224"/>
      <c r="X70" s="224" t="s">
        <v>278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279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x14ac:dyDescent="0.25">
      <c r="A71" s="228" t="s">
        <v>162</v>
      </c>
      <c r="B71" s="229" t="s">
        <v>134</v>
      </c>
      <c r="C71" s="252" t="s">
        <v>28</v>
      </c>
      <c r="D71" s="230"/>
      <c r="E71" s="231"/>
      <c r="F71" s="232"/>
      <c r="G71" s="232">
        <f>SUMIF(AG72:AG73,"&lt;&gt;NOR",G72:G73)</f>
        <v>0</v>
      </c>
      <c r="H71" s="232"/>
      <c r="I71" s="232">
        <f>SUM(I72:I73)</f>
        <v>0</v>
      </c>
      <c r="J71" s="232"/>
      <c r="K71" s="232">
        <f>SUM(K72:K73)</f>
        <v>0</v>
      </c>
      <c r="L71" s="232"/>
      <c r="M71" s="232">
        <f>SUM(M72:M73)</f>
        <v>0</v>
      </c>
      <c r="N71" s="232"/>
      <c r="O71" s="232">
        <f>SUM(O72:O73)</f>
        <v>0</v>
      </c>
      <c r="P71" s="232"/>
      <c r="Q71" s="232">
        <f>SUM(Q72:Q73)</f>
        <v>0</v>
      </c>
      <c r="R71" s="232"/>
      <c r="S71" s="232"/>
      <c r="T71" s="233"/>
      <c r="U71" s="227"/>
      <c r="V71" s="227">
        <f>SUM(V72:V73)</f>
        <v>0</v>
      </c>
      <c r="W71" s="227"/>
      <c r="X71" s="227"/>
      <c r="AG71" t="s">
        <v>163</v>
      </c>
    </row>
    <row r="72" spans="1:60" outlineLevel="1" x14ac:dyDescent="0.25">
      <c r="A72" s="244">
        <v>15</v>
      </c>
      <c r="B72" s="245" t="s">
        <v>503</v>
      </c>
      <c r="C72" s="257" t="s">
        <v>934</v>
      </c>
      <c r="D72" s="246" t="s">
        <v>292</v>
      </c>
      <c r="E72" s="247">
        <v>1</v>
      </c>
      <c r="F72" s="248"/>
      <c r="G72" s="249">
        <f>ROUND(E72*F72,2)</f>
        <v>0</v>
      </c>
      <c r="H72" s="248"/>
      <c r="I72" s="249">
        <f>ROUND(E72*H72,2)</f>
        <v>0</v>
      </c>
      <c r="J72" s="248"/>
      <c r="K72" s="249">
        <f>ROUND(E72*J72,2)</f>
        <v>0</v>
      </c>
      <c r="L72" s="249">
        <v>15</v>
      </c>
      <c r="M72" s="249">
        <f>G72*(1+L72/100)</f>
        <v>0</v>
      </c>
      <c r="N72" s="249">
        <v>0</v>
      </c>
      <c r="O72" s="249">
        <f>ROUND(E72*N72,2)</f>
        <v>0</v>
      </c>
      <c r="P72" s="249">
        <v>0</v>
      </c>
      <c r="Q72" s="249">
        <f>ROUND(E72*P72,2)</f>
        <v>0</v>
      </c>
      <c r="R72" s="249"/>
      <c r="S72" s="249" t="s">
        <v>167</v>
      </c>
      <c r="T72" s="250" t="s">
        <v>168</v>
      </c>
      <c r="U72" s="224">
        <v>0</v>
      </c>
      <c r="V72" s="224">
        <f>ROUND(E72*U72,2)</f>
        <v>0</v>
      </c>
      <c r="W72" s="224"/>
      <c r="X72" s="224" t="s">
        <v>169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170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5">
      <c r="A73" s="234">
        <v>16</v>
      </c>
      <c r="B73" s="235" t="s">
        <v>935</v>
      </c>
      <c r="C73" s="253" t="s">
        <v>936</v>
      </c>
      <c r="D73" s="236" t="s">
        <v>937</v>
      </c>
      <c r="E73" s="237">
        <v>1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15</v>
      </c>
      <c r="M73" s="239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39"/>
      <c r="S73" s="239" t="s">
        <v>167</v>
      </c>
      <c r="T73" s="240" t="s">
        <v>168</v>
      </c>
      <c r="U73" s="224">
        <v>0</v>
      </c>
      <c r="V73" s="224">
        <f>ROUND(E73*U73,2)</f>
        <v>0</v>
      </c>
      <c r="W73" s="224"/>
      <c r="X73" s="224" t="s">
        <v>68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938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x14ac:dyDescent="0.25">
      <c r="A74" s="3"/>
      <c r="B74" s="4"/>
      <c r="C74" s="258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v>15</v>
      </c>
      <c r="AF74">
        <v>21</v>
      </c>
      <c r="AG74" t="s">
        <v>149</v>
      </c>
    </row>
    <row r="75" spans="1:60" x14ac:dyDescent="0.25">
      <c r="A75" s="218"/>
      <c r="B75" s="219" t="s">
        <v>29</v>
      </c>
      <c r="C75" s="259"/>
      <c r="D75" s="220"/>
      <c r="E75" s="221"/>
      <c r="F75" s="221"/>
      <c r="G75" s="251">
        <f>G8+G26+G29+G38+G40+G42+G46+G71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f>SUMIF(L7:L73,AE74,G7:G73)</f>
        <v>0</v>
      </c>
      <c r="AF75">
        <f>SUMIF(L7:L73,AF74,G7:G73)</f>
        <v>0</v>
      </c>
      <c r="AG75" t="s">
        <v>571</v>
      </c>
    </row>
    <row r="76" spans="1:60" x14ac:dyDescent="0.25">
      <c r="C76" s="260"/>
      <c r="D76" s="10"/>
      <c r="AG76" t="s">
        <v>572</v>
      </c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+SbJN1cYBt4Jsqwc1vs8iwuqI5cPbYdpae0CGakSlk9qy5G5LLHf4pi3XJ9Etq2sSZw3ruDJnwzXErUvhqFDg==" saltValue="BIMeRX3rfldUV6rUPzeGq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7D83-A33C-4A7C-A093-73F6A6EED14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136</v>
      </c>
      <c r="B1" s="200"/>
      <c r="C1" s="200"/>
      <c r="D1" s="200"/>
      <c r="E1" s="200"/>
      <c r="F1" s="200"/>
      <c r="G1" s="200"/>
      <c r="AG1" t="s">
        <v>137</v>
      </c>
    </row>
    <row r="2" spans="1:60" ht="25.05" customHeight="1" x14ac:dyDescent="0.25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138</v>
      </c>
    </row>
    <row r="3" spans="1:60" ht="25.05" customHeight="1" x14ac:dyDescent="0.25">
      <c r="A3" s="201" t="s">
        <v>8</v>
      </c>
      <c r="B3" s="49" t="s">
        <v>68</v>
      </c>
      <c r="C3" s="204" t="s">
        <v>68</v>
      </c>
      <c r="D3" s="202"/>
      <c r="E3" s="202"/>
      <c r="F3" s="202"/>
      <c r="G3" s="203"/>
      <c r="AC3" s="180" t="s">
        <v>138</v>
      </c>
      <c r="AG3" t="s">
        <v>139</v>
      </c>
    </row>
    <row r="4" spans="1:60" ht="25.05" customHeight="1" x14ac:dyDescent="0.25">
      <c r="A4" s="205" t="s">
        <v>9</v>
      </c>
      <c r="B4" s="206" t="s">
        <v>55</v>
      </c>
      <c r="C4" s="207" t="s">
        <v>68</v>
      </c>
      <c r="D4" s="208"/>
      <c r="E4" s="208"/>
      <c r="F4" s="208"/>
      <c r="G4" s="209"/>
      <c r="AG4" t="s">
        <v>140</v>
      </c>
    </row>
    <row r="5" spans="1:60" x14ac:dyDescent="0.25">
      <c r="D5" s="10"/>
    </row>
    <row r="6" spans="1:60" ht="39.6" x14ac:dyDescent="0.25">
      <c r="A6" s="211" t="s">
        <v>141</v>
      </c>
      <c r="B6" s="213" t="s">
        <v>142</v>
      </c>
      <c r="C6" s="213" t="s">
        <v>143</v>
      </c>
      <c r="D6" s="212" t="s">
        <v>144</v>
      </c>
      <c r="E6" s="211" t="s">
        <v>145</v>
      </c>
      <c r="F6" s="210" t="s">
        <v>146</v>
      </c>
      <c r="G6" s="211" t="s">
        <v>29</v>
      </c>
      <c r="H6" s="214" t="s">
        <v>30</v>
      </c>
      <c r="I6" s="214" t="s">
        <v>147</v>
      </c>
      <c r="J6" s="214" t="s">
        <v>31</v>
      </c>
      <c r="K6" s="214" t="s">
        <v>148</v>
      </c>
      <c r="L6" s="214" t="s">
        <v>149</v>
      </c>
      <c r="M6" s="214" t="s">
        <v>150</v>
      </c>
      <c r="N6" s="214" t="s">
        <v>151</v>
      </c>
      <c r="O6" s="214" t="s">
        <v>152</v>
      </c>
      <c r="P6" s="214" t="s">
        <v>153</v>
      </c>
      <c r="Q6" s="214" t="s">
        <v>154</v>
      </c>
      <c r="R6" s="214" t="s">
        <v>155</v>
      </c>
      <c r="S6" s="214" t="s">
        <v>156</v>
      </c>
      <c r="T6" s="214" t="s">
        <v>157</v>
      </c>
      <c r="U6" s="214" t="s">
        <v>158</v>
      </c>
      <c r="V6" s="214" t="s">
        <v>159</v>
      </c>
      <c r="W6" s="214" t="s">
        <v>160</v>
      </c>
      <c r="X6" s="214" t="s">
        <v>161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5">
      <c r="A8" s="228" t="s">
        <v>162</v>
      </c>
      <c r="B8" s="229" t="s">
        <v>68</v>
      </c>
      <c r="C8" s="252" t="s">
        <v>68</v>
      </c>
      <c r="D8" s="230"/>
      <c r="E8" s="231"/>
      <c r="F8" s="232"/>
      <c r="G8" s="232">
        <f>SUMIF(AG9:AG15,"&lt;&gt;NOR",G9:G15)</f>
        <v>0</v>
      </c>
      <c r="H8" s="232"/>
      <c r="I8" s="232">
        <f>SUM(I9:I15)</f>
        <v>0</v>
      </c>
      <c r="J8" s="232"/>
      <c r="K8" s="232">
        <f>SUM(K9:K15)</f>
        <v>0</v>
      </c>
      <c r="L8" s="232"/>
      <c r="M8" s="232">
        <f>SUM(M9:M15)</f>
        <v>0</v>
      </c>
      <c r="N8" s="232"/>
      <c r="O8" s="232">
        <f>SUM(O9:O15)</f>
        <v>0</v>
      </c>
      <c r="P8" s="232"/>
      <c r="Q8" s="232">
        <f>SUM(Q9:Q15)</f>
        <v>0</v>
      </c>
      <c r="R8" s="232"/>
      <c r="S8" s="232"/>
      <c r="T8" s="233"/>
      <c r="U8" s="227"/>
      <c r="V8" s="227">
        <f>SUM(V9:V15)</f>
        <v>0</v>
      </c>
      <c r="W8" s="227"/>
      <c r="X8" s="227"/>
      <c r="AG8" t="s">
        <v>163</v>
      </c>
    </row>
    <row r="9" spans="1:60" outlineLevel="1" x14ac:dyDescent="0.25">
      <c r="A9" s="244">
        <v>1</v>
      </c>
      <c r="B9" s="245" t="s">
        <v>939</v>
      </c>
      <c r="C9" s="257" t="s">
        <v>940</v>
      </c>
      <c r="D9" s="246" t="s">
        <v>292</v>
      </c>
      <c r="E9" s="247">
        <v>2</v>
      </c>
      <c r="F9" s="248"/>
      <c r="G9" s="249">
        <f>ROUND(E9*F9,2)</f>
        <v>0</v>
      </c>
      <c r="H9" s="248"/>
      <c r="I9" s="249">
        <f>ROUND(E9*H9,2)</f>
        <v>0</v>
      </c>
      <c r="J9" s="248"/>
      <c r="K9" s="249">
        <f>ROUND(E9*J9,2)</f>
        <v>0</v>
      </c>
      <c r="L9" s="249">
        <v>15</v>
      </c>
      <c r="M9" s="249">
        <f>G9*(1+L9/100)</f>
        <v>0</v>
      </c>
      <c r="N9" s="249">
        <v>0</v>
      </c>
      <c r="O9" s="249">
        <f>ROUND(E9*N9,2)</f>
        <v>0</v>
      </c>
      <c r="P9" s="249">
        <v>0</v>
      </c>
      <c r="Q9" s="249">
        <f>ROUND(E9*P9,2)</f>
        <v>0</v>
      </c>
      <c r="R9" s="249"/>
      <c r="S9" s="249" t="s">
        <v>167</v>
      </c>
      <c r="T9" s="250" t="s">
        <v>168</v>
      </c>
      <c r="U9" s="224">
        <v>0</v>
      </c>
      <c r="V9" s="224">
        <f>ROUND(E9*U9,2)</f>
        <v>0</v>
      </c>
      <c r="W9" s="224"/>
      <c r="X9" s="224" t="s">
        <v>169</v>
      </c>
      <c r="Y9" s="215"/>
      <c r="Z9" s="215"/>
      <c r="AA9" s="215"/>
      <c r="AB9" s="215"/>
      <c r="AC9" s="215"/>
      <c r="AD9" s="215"/>
      <c r="AE9" s="215"/>
      <c r="AF9" s="215"/>
      <c r="AG9" s="215" t="s">
        <v>170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44">
        <v>2</v>
      </c>
      <c r="B10" s="245" t="s">
        <v>941</v>
      </c>
      <c r="C10" s="257" t="s">
        <v>942</v>
      </c>
      <c r="D10" s="246" t="s">
        <v>292</v>
      </c>
      <c r="E10" s="247">
        <v>1</v>
      </c>
      <c r="F10" s="248"/>
      <c r="G10" s="249">
        <f>ROUND(E10*F10,2)</f>
        <v>0</v>
      </c>
      <c r="H10" s="248"/>
      <c r="I10" s="249">
        <f>ROUND(E10*H10,2)</f>
        <v>0</v>
      </c>
      <c r="J10" s="248"/>
      <c r="K10" s="249">
        <f>ROUND(E10*J10,2)</f>
        <v>0</v>
      </c>
      <c r="L10" s="249">
        <v>15</v>
      </c>
      <c r="M10" s="249">
        <f>G10*(1+L10/100)</f>
        <v>0</v>
      </c>
      <c r="N10" s="249">
        <v>0</v>
      </c>
      <c r="O10" s="249">
        <f>ROUND(E10*N10,2)</f>
        <v>0</v>
      </c>
      <c r="P10" s="249">
        <v>0</v>
      </c>
      <c r="Q10" s="249">
        <f>ROUND(E10*P10,2)</f>
        <v>0</v>
      </c>
      <c r="R10" s="249"/>
      <c r="S10" s="249" t="s">
        <v>167</v>
      </c>
      <c r="T10" s="250" t="s">
        <v>168</v>
      </c>
      <c r="U10" s="224">
        <v>0</v>
      </c>
      <c r="V10" s="224">
        <f>ROUND(E10*U10,2)</f>
        <v>0</v>
      </c>
      <c r="W10" s="224"/>
      <c r="X10" s="224" t="s">
        <v>169</v>
      </c>
      <c r="Y10" s="215"/>
      <c r="Z10" s="215"/>
      <c r="AA10" s="215"/>
      <c r="AB10" s="215"/>
      <c r="AC10" s="215"/>
      <c r="AD10" s="215"/>
      <c r="AE10" s="215"/>
      <c r="AF10" s="215"/>
      <c r="AG10" s="215" t="s">
        <v>170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44">
        <v>3</v>
      </c>
      <c r="B11" s="245" t="s">
        <v>943</v>
      </c>
      <c r="C11" s="257" t="s">
        <v>944</v>
      </c>
      <c r="D11" s="246" t="s">
        <v>292</v>
      </c>
      <c r="E11" s="247">
        <v>1</v>
      </c>
      <c r="F11" s="248"/>
      <c r="G11" s="249">
        <f>ROUND(E11*F11,2)</f>
        <v>0</v>
      </c>
      <c r="H11" s="248"/>
      <c r="I11" s="249">
        <f>ROUND(E11*H11,2)</f>
        <v>0</v>
      </c>
      <c r="J11" s="248"/>
      <c r="K11" s="249">
        <f>ROUND(E11*J11,2)</f>
        <v>0</v>
      </c>
      <c r="L11" s="249">
        <v>15</v>
      </c>
      <c r="M11" s="249">
        <f>G11*(1+L11/100)</f>
        <v>0</v>
      </c>
      <c r="N11" s="249">
        <v>0</v>
      </c>
      <c r="O11" s="249">
        <f>ROUND(E11*N11,2)</f>
        <v>0</v>
      </c>
      <c r="P11" s="249">
        <v>0</v>
      </c>
      <c r="Q11" s="249">
        <f>ROUND(E11*P11,2)</f>
        <v>0</v>
      </c>
      <c r="R11" s="249"/>
      <c r="S11" s="249" t="s">
        <v>167</v>
      </c>
      <c r="T11" s="250" t="s">
        <v>168</v>
      </c>
      <c r="U11" s="224">
        <v>0</v>
      </c>
      <c r="V11" s="224">
        <f>ROUND(E11*U11,2)</f>
        <v>0</v>
      </c>
      <c r="W11" s="224"/>
      <c r="X11" s="224" t="s">
        <v>169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170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44">
        <v>4</v>
      </c>
      <c r="B12" s="245" t="s">
        <v>945</v>
      </c>
      <c r="C12" s="257" t="s">
        <v>946</v>
      </c>
      <c r="D12" s="246" t="s">
        <v>292</v>
      </c>
      <c r="E12" s="247">
        <v>1</v>
      </c>
      <c r="F12" s="248"/>
      <c r="G12" s="249">
        <f>ROUND(E12*F12,2)</f>
        <v>0</v>
      </c>
      <c r="H12" s="248"/>
      <c r="I12" s="249">
        <f>ROUND(E12*H12,2)</f>
        <v>0</v>
      </c>
      <c r="J12" s="248"/>
      <c r="K12" s="249">
        <f>ROUND(E12*J12,2)</f>
        <v>0</v>
      </c>
      <c r="L12" s="249">
        <v>15</v>
      </c>
      <c r="M12" s="249">
        <f>G12*(1+L12/100)</f>
        <v>0</v>
      </c>
      <c r="N12" s="249">
        <v>0</v>
      </c>
      <c r="O12" s="249">
        <f>ROUND(E12*N12,2)</f>
        <v>0</v>
      </c>
      <c r="P12" s="249">
        <v>0</v>
      </c>
      <c r="Q12" s="249">
        <f>ROUND(E12*P12,2)</f>
        <v>0</v>
      </c>
      <c r="R12" s="249"/>
      <c r="S12" s="249" t="s">
        <v>167</v>
      </c>
      <c r="T12" s="250" t="s">
        <v>168</v>
      </c>
      <c r="U12" s="224">
        <v>0</v>
      </c>
      <c r="V12" s="224">
        <f>ROUND(E12*U12,2)</f>
        <v>0</v>
      </c>
      <c r="W12" s="224"/>
      <c r="X12" s="224" t="s">
        <v>169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170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5">
      <c r="A13" s="244">
        <v>5</v>
      </c>
      <c r="B13" s="245" t="s">
        <v>947</v>
      </c>
      <c r="C13" s="257" t="s">
        <v>936</v>
      </c>
      <c r="D13" s="246" t="s">
        <v>292</v>
      </c>
      <c r="E13" s="247">
        <v>1</v>
      </c>
      <c r="F13" s="248"/>
      <c r="G13" s="249">
        <f>ROUND(E13*F13,2)</f>
        <v>0</v>
      </c>
      <c r="H13" s="248"/>
      <c r="I13" s="249">
        <f>ROUND(E13*H13,2)</f>
        <v>0</v>
      </c>
      <c r="J13" s="248"/>
      <c r="K13" s="249">
        <f>ROUND(E13*J13,2)</f>
        <v>0</v>
      </c>
      <c r="L13" s="249">
        <v>15</v>
      </c>
      <c r="M13" s="249">
        <f>G13*(1+L13/100)</f>
        <v>0</v>
      </c>
      <c r="N13" s="249">
        <v>0</v>
      </c>
      <c r="O13" s="249">
        <f>ROUND(E13*N13,2)</f>
        <v>0</v>
      </c>
      <c r="P13" s="249">
        <v>0</v>
      </c>
      <c r="Q13" s="249">
        <f>ROUND(E13*P13,2)</f>
        <v>0</v>
      </c>
      <c r="R13" s="249"/>
      <c r="S13" s="249" t="s">
        <v>167</v>
      </c>
      <c r="T13" s="250" t="s">
        <v>168</v>
      </c>
      <c r="U13" s="224">
        <v>0</v>
      </c>
      <c r="V13" s="224">
        <f>ROUND(E13*U13,2)</f>
        <v>0</v>
      </c>
      <c r="W13" s="224"/>
      <c r="X13" s="224" t="s">
        <v>169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170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44">
        <v>6</v>
      </c>
      <c r="B14" s="245" t="s">
        <v>948</v>
      </c>
      <c r="C14" s="257" t="s">
        <v>949</v>
      </c>
      <c r="D14" s="246" t="s">
        <v>292</v>
      </c>
      <c r="E14" s="247">
        <v>1</v>
      </c>
      <c r="F14" s="248"/>
      <c r="G14" s="249">
        <f>ROUND(E14*F14,2)</f>
        <v>0</v>
      </c>
      <c r="H14" s="248"/>
      <c r="I14" s="249">
        <f>ROUND(E14*H14,2)</f>
        <v>0</v>
      </c>
      <c r="J14" s="248"/>
      <c r="K14" s="249">
        <f>ROUND(E14*J14,2)</f>
        <v>0</v>
      </c>
      <c r="L14" s="249">
        <v>15</v>
      </c>
      <c r="M14" s="249">
        <f>G14*(1+L14/100)</f>
        <v>0</v>
      </c>
      <c r="N14" s="249">
        <v>0</v>
      </c>
      <c r="O14" s="249">
        <f>ROUND(E14*N14,2)</f>
        <v>0</v>
      </c>
      <c r="P14" s="249">
        <v>0</v>
      </c>
      <c r="Q14" s="249">
        <f>ROUND(E14*P14,2)</f>
        <v>0</v>
      </c>
      <c r="R14" s="249"/>
      <c r="S14" s="249" t="s">
        <v>167</v>
      </c>
      <c r="T14" s="250" t="s">
        <v>168</v>
      </c>
      <c r="U14" s="224">
        <v>0</v>
      </c>
      <c r="V14" s="224">
        <f>ROUND(E14*U14,2)</f>
        <v>0</v>
      </c>
      <c r="W14" s="224"/>
      <c r="X14" s="224" t="s">
        <v>169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170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34">
        <v>7</v>
      </c>
      <c r="B15" s="235" t="s">
        <v>950</v>
      </c>
      <c r="C15" s="253" t="s">
        <v>951</v>
      </c>
      <c r="D15" s="236" t="s">
        <v>292</v>
      </c>
      <c r="E15" s="237">
        <v>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15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167</v>
      </c>
      <c r="T15" s="240" t="s">
        <v>168</v>
      </c>
      <c r="U15" s="224">
        <v>0</v>
      </c>
      <c r="V15" s="224">
        <f>ROUND(E15*U15,2)</f>
        <v>0</v>
      </c>
      <c r="W15" s="224"/>
      <c r="X15" s="224" t="s">
        <v>169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170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x14ac:dyDescent="0.25">
      <c r="A16" s="3"/>
      <c r="B16" s="4"/>
      <c r="C16" s="258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149</v>
      </c>
    </row>
    <row r="17" spans="1:33" x14ac:dyDescent="0.25">
      <c r="A17" s="218"/>
      <c r="B17" s="219" t="s">
        <v>29</v>
      </c>
      <c r="C17" s="259"/>
      <c r="D17" s="220"/>
      <c r="E17" s="221"/>
      <c r="F17" s="221"/>
      <c r="G17" s="251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571</v>
      </c>
    </row>
    <row r="18" spans="1:33" x14ac:dyDescent="0.25">
      <c r="C18" s="260"/>
      <c r="D18" s="10"/>
      <c r="AG18" t="s">
        <v>572</v>
      </c>
    </row>
    <row r="19" spans="1:33" x14ac:dyDescent="0.25">
      <c r="D19" s="10"/>
    </row>
    <row r="20" spans="1:33" x14ac:dyDescent="0.25">
      <c r="D20" s="10"/>
    </row>
    <row r="21" spans="1:33" x14ac:dyDescent="0.25">
      <c r="D21" s="10"/>
    </row>
    <row r="22" spans="1:33" x14ac:dyDescent="0.25">
      <c r="D22" s="10"/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foZwCiv8pCVVikNUNAb5XkGWHrRp0fY8s1fIUa3fYXd/jrwFjdpFM67iZ0xWYvoVLUgOzFAjHqoeSb6I/sxKg==" saltValue="/GqwlCoueGYVfki03fDqP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01 A Pol</vt:lpstr>
      <vt:lpstr>02 A Pol</vt:lpstr>
      <vt:lpstr>03 A Pol</vt:lpstr>
      <vt:lpstr>04 A Pol</vt:lpstr>
      <vt:lpstr>05 A Pol</vt:lpstr>
      <vt:lpstr>06 A Pol</vt:lpstr>
      <vt:lpstr>VRN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A Pol'!Názvy_tisku</vt:lpstr>
      <vt:lpstr>'02 A Pol'!Názvy_tisku</vt:lpstr>
      <vt:lpstr>'03 A Pol'!Názvy_tisku</vt:lpstr>
      <vt:lpstr>'04 A Pol'!Názvy_tisku</vt:lpstr>
      <vt:lpstr>'05 A Pol'!Názvy_tisku</vt:lpstr>
      <vt:lpstr>'06 A Pol'!Názvy_tisku</vt:lpstr>
      <vt:lpstr>'VRN A Pol'!Názvy_tisku</vt:lpstr>
      <vt:lpstr>oadresa</vt:lpstr>
      <vt:lpstr>Stavba!Objednatel</vt:lpstr>
      <vt:lpstr>Stavba!Objekt</vt:lpstr>
      <vt:lpstr>'01 A Pol'!Oblast_tisku</vt:lpstr>
      <vt:lpstr>'02 A Pol'!Oblast_tisku</vt:lpstr>
      <vt:lpstr>'03 A Pol'!Oblast_tisku</vt:lpstr>
      <vt:lpstr>'04 A Pol'!Oblast_tisku</vt:lpstr>
      <vt:lpstr>'05 A Pol'!Oblast_tisku</vt:lpstr>
      <vt:lpstr>'06 A Pol'!Oblast_tisku</vt:lpstr>
      <vt:lpstr>Stavba!Oblast_tisku</vt:lpstr>
      <vt:lpstr>'VRN A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2023-01-23T16:28:14Z</dcterms:modified>
</cp:coreProperties>
</file>