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6097DBFE-0AD2-4EED-AB40-213A1CCC3640}" xr6:coauthVersionLast="47" xr6:coauthVersionMax="47" xr10:uidLastSave="{00000000-0000-0000-0000-000000000000}"/>
  <bookViews>
    <workbookView xWindow="0" yWindow="384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_xlnm._FilterDatabase" localSheetId="3" hidden="1">'SO 01 Pol'!$A$9:$V$545</definedName>
    <definedName name="CelkemDPHVypocet" localSheetId="1">Stavba!$H$34</definedName>
    <definedName name="CenaCelkem">Stavba!$G$21</definedName>
    <definedName name="CenaCelkemBezDPH">Stavba!$G$20</definedName>
    <definedName name="CenaCelkemVypocet" localSheetId="1">Stavba!$I$34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'SO 01 Pol'!$A$1:$X$547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Stavba!$F$34</definedName>
    <definedName name="ZakladDPHZakl">Stavba!$G$17</definedName>
    <definedName name="ZakladDPHZaklVypocet" localSheetId="1">Stavba!$G$34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5" i="12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29" i="12"/>
  <c r="G30" i="12"/>
  <c r="I30" i="12"/>
  <c r="I29" i="12" s="1"/>
  <c r="K30" i="12"/>
  <c r="K29" i="12" s="1"/>
  <c r="M30" i="12"/>
  <c r="M29" i="12" s="1"/>
  <c r="O30" i="12"/>
  <c r="O29" i="12" s="1"/>
  <c r="Q30" i="12"/>
  <c r="Q29" i="12" s="1"/>
  <c r="V30" i="12"/>
  <c r="V29" i="12" s="1"/>
  <c r="G33" i="12"/>
  <c r="M33" i="12" s="1"/>
  <c r="I33" i="12"/>
  <c r="K33" i="12"/>
  <c r="O33" i="12"/>
  <c r="Q33" i="12"/>
  <c r="V33" i="12"/>
  <c r="G46" i="12"/>
  <c r="M46" i="12" s="1"/>
  <c r="I46" i="12"/>
  <c r="K46" i="12"/>
  <c r="O46" i="12"/>
  <c r="Q46" i="12"/>
  <c r="V46" i="12"/>
  <c r="G52" i="12"/>
  <c r="I52" i="12"/>
  <c r="K52" i="12"/>
  <c r="O52" i="12"/>
  <c r="Q52" i="12"/>
  <c r="V52" i="12"/>
  <c r="G60" i="12"/>
  <c r="M60" i="12" s="1"/>
  <c r="I60" i="12"/>
  <c r="K60" i="12"/>
  <c r="O60" i="12"/>
  <c r="Q60" i="12"/>
  <c r="V60" i="12"/>
  <c r="G73" i="12"/>
  <c r="M73" i="12" s="1"/>
  <c r="I73" i="12"/>
  <c r="K73" i="12"/>
  <c r="O73" i="12"/>
  <c r="Q73" i="12"/>
  <c r="V73" i="12"/>
  <c r="G78" i="12"/>
  <c r="M78" i="12" s="1"/>
  <c r="I78" i="12"/>
  <c r="K78" i="12"/>
  <c r="O78" i="12"/>
  <c r="Q78" i="12"/>
  <c r="V78" i="12"/>
  <c r="G89" i="12"/>
  <c r="M89" i="12" s="1"/>
  <c r="I89" i="12"/>
  <c r="K89" i="12"/>
  <c r="O89" i="12"/>
  <c r="Q89" i="12"/>
  <c r="V89" i="12"/>
  <c r="G96" i="12"/>
  <c r="M96" i="12" s="1"/>
  <c r="I96" i="12"/>
  <c r="K96" i="12"/>
  <c r="O96" i="12"/>
  <c r="Q96" i="12"/>
  <c r="V96" i="12"/>
  <c r="G109" i="12"/>
  <c r="M109" i="12" s="1"/>
  <c r="I109" i="12"/>
  <c r="K109" i="12"/>
  <c r="O109" i="12"/>
  <c r="Q109" i="12"/>
  <c r="V109" i="12"/>
  <c r="G111" i="12"/>
  <c r="I111" i="12"/>
  <c r="K111" i="12"/>
  <c r="O111" i="12"/>
  <c r="Q111" i="12"/>
  <c r="V111" i="12"/>
  <c r="G115" i="12"/>
  <c r="M115" i="12" s="1"/>
  <c r="I115" i="12"/>
  <c r="K115" i="12"/>
  <c r="O115" i="12"/>
  <c r="O110" i="12" s="1"/>
  <c r="Q115" i="12"/>
  <c r="V115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V123" i="12" s="1"/>
  <c r="G133" i="12"/>
  <c r="I133" i="12"/>
  <c r="K133" i="12"/>
  <c r="O133" i="12"/>
  <c r="Q133" i="12"/>
  <c r="V133" i="12"/>
  <c r="G139" i="12"/>
  <c r="M139" i="12" s="1"/>
  <c r="I139" i="12"/>
  <c r="K139" i="12"/>
  <c r="O139" i="12"/>
  <c r="Q139" i="12"/>
  <c r="V139" i="12"/>
  <c r="G142" i="12"/>
  <c r="I142" i="12"/>
  <c r="K142" i="12"/>
  <c r="M142" i="12"/>
  <c r="O142" i="12"/>
  <c r="Q142" i="12"/>
  <c r="V142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72" i="12"/>
  <c r="M172" i="12" s="1"/>
  <c r="I172" i="12"/>
  <c r="K172" i="12"/>
  <c r="O172" i="12"/>
  <c r="Q172" i="12"/>
  <c r="V172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93" i="12"/>
  <c r="K193" i="12"/>
  <c r="G194" i="12"/>
  <c r="M194" i="12" s="1"/>
  <c r="M193" i="12" s="1"/>
  <c r="I194" i="12"/>
  <c r="I193" i="12" s="1"/>
  <c r="K194" i="12"/>
  <c r="O194" i="12"/>
  <c r="O193" i="12" s="1"/>
  <c r="Q194" i="12"/>
  <c r="Q193" i="12" s="1"/>
  <c r="V194" i="12"/>
  <c r="V193" i="12" s="1"/>
  <c r="G196" i="12"/>
  <c r="M196" i="12" s="1"/>
  <c r="I196" i="12"/>
  <c r="K196" i="12"/>
  <c r="O196" i="12"/>
  <c r="Q196" i="12"/>
  <c r="V196" i="12"/>
  <c r="G199" i="12"/>
  <c r="M199" i="12" s="1"/>
  <c r="I199" i="12"/>
  <c r="K199" i="12"/>
  <c r="O199" i="12"/>
  <c r="Q199" i="12"/>
  <c r="V199" i="12"/>
  <c r="G203" i="12"/>
  <c r="M203" i="12" s="1"/>
  <c r="I203" i="12"/>
  <c r="K203" i="12"/>
  <c r="O203" i="12"/>
  <c r="Q203" i="12"/>
  <c r="Q195" i="12" s="1"/>
  <c r="V203" i="12"/>
  <c r="G204" i="12"/>
  <c r="G205" i="12"/>
  <c r="M205" i="12" s="1"/>
  <c r="M204" i="12" s="1"/>
  <c r="I205" i="12"/>
  <c r="I204" i="12" s="1"/>
  <c r="K205" i="12"/>
  <c r="K204" i="12" s="1"/>
  <c r="O205" i="12"/>
  <c r="O204" i="12" s="1"/>
  <c r="Q205" i="12"/>
  <c r="Q204" i="12" s="1"/>
  <c r="V205" i="12"/>
  <c r="V204" i="12" s="1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2" i="12"/>
  <c r="M222" i="12" s="1"/>
  <c r="I222" i="12"/>
  <c r="K222" i="12"/>
  <c r="O222" i="12"/>
  <c r="Q222" i="12"/>
  <c r="V222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I231" i="12"/>
  <c r="K231" i="12"/>
  <c r="O231" i="12"/>
  <c r="Q231" i="12"/>
  <c r="V231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I244" i="12"/>
  <c r="K244" i="12"/>
  <c r="M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M250" i="12" s="1"/>
  <c r="I250" i="12"/>
  <c r="K250" i="12"/>
  <c r="O250" i="12"/>
  <c r="Q250" i="12"/>
  <c r="V250" i="12"/>
  <c r="G251" i="12"/>
  <c r="M251" i="12" s="1"/>
  <c r="I251" i="12"/>
  <c r="K251" i="12"/>
  <c r="O251" i="12"/>
  <c r="Q251" i="12"/>
  <c r="V251" i="12"/>
  <c r="G253" i="12"/>
  <c r="M253" i="12" s="1"/>
  <c r="I253" i="12"/>
  <c r="K253" i="12"/>
  <c r="O253" i="12"/>
  <c r="Q253" i="12"/>
  <c r="V253" i="12"/>
  <c r="G254" i="12"/>
  <c r="M254" i="12" s="1"/>
  <c r="I254" i="12"/>
  <c r="K254" i="12"/>
  <c r="O254" i="12"/>
  <c r="Q254" i="12"/>
  <c r="V254" i="12"/>
  <c r="G255" i="12"/>
  <c r="M255" i="12" s="1"/>
  <c r="I255" i="12"/>
  <c r="K255" i="12"/>
  <c r="O255" i="12"/>
  <c r="Q255" i="12"/>
  <c r="V255" i="12"/>
  <c r="G256" i="12"/>
  <c r="M256" i="12" s="1"/>
  <c r="I256" i="12"/>
  <c r="K256" i="12"/>
  <c r="O256" i="12"/>
  <c r="Q256" i="12"/>
  <c r="V256" i="12"/>
  <c r="G257" i="12"/>
  <c r="M257" i="12" s="1"/>
  <c r="I257" i="12"/>
  <c r="K257" i="12"/>
  <c r="O257" i="12"/>
  <c r="Q257" i="12"/>
  <c r="V257" i="12"/>
  <c r="G258" i="12"/>
  <c r="M258" i="12" s="1"/>
  <c r="I258" i="12"/>
  <c r="K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Q262" i="12"/>
  <c r="V262" i="12"/>
  <c r="Q263" i="12"/>
  <c r="V263" i="12"/>
  <c r="G264" i="12"/>
  <c r="I264" i="12"/>
  <c r="K264" i="12"/>
  <c r="O264" i="12"/>
  <c r="Q264" i="12"/>
  <c r="V264" i="12"/>
  <c r="G266" i="12"/>
  <c r="M266" i="12" s="1"/>
  <c r="I266" i="12"/>
  <c r="I263" i="12" s="1"/>
  <c r="K266" i="12"/>
  <c r="O266" i="12"/>
  <c r="O263" i="12" s="1"/>
  <c r="Q266" i="12"/>
  <c r="V266" i="12"/>
  <c r="G268" i="12"/>
  <c r="I268" i="12"/>
  <c r="K268" i="12"/>
  <c r="M268" i="12"/>
  <c r="O268" i="12"/>
  <c r="Q268" i="12"/>
  <c r="V268" i="12"/>
  <c r="G269" i="12"/>
  <c r="M269" i="12" s="1"/>
  <c r="I269" i="12"/>
  <c r="K269" i="12"/>
  <c r="O269" i="12"/>
  <c r="Q269" i="12"/>
  <c r="V269" i="12"/>
  <c r="G270" i="12"/>
  <c r="M270" i="12" s="1"/>
  <c r="I270" i="12"/>
  <c r="K270" i="12"/>
  <c r="O270" i="12"/>
  <c r="Q270" i="12"/>
  <c r="V270" i="12"/>
  <c r="G271" i="12"/>
  <c r="M271" i="12" s="1"/>
  <c r="I271" i="12"/>
  <c r="K271" i="12"/>
  <c r="O271" i="12"/>
  <c r="Q271" i="12"/>
  <c r="V271" i="12"/>
  <c r="G272" i="12"/>
  <c r="M272" i="12" s="1"/>
  <c r="I272" i="12"/>
  <c r="K272" i="12"/>
  <c r="O272" i="12"/>
  <c r="Q272" i="12"/>
  <c r="V272" i="12"/>
  <c r="G273" i="12"/>
  <c r="M273" i="12" s="1"/>
  <c r="I273" i="12"/>
  <c r="K273" i="12"/>
  <c r="O273" i="12"/>
  <c r="Q273" i="12"/>
  <c r="V273" i="12"/>
  <c r="G274" i="12"/>
  <c r="M274" i="12" s="1"/>
  <c r="I274" i="12"/>
  <c r="K274" i="12"/>
  <c r="O274" i="12"/>
  <c r="Q274" i="12"/>
  <c r="V274" i="12"/>
  <c r="G275" i="12"/>
  <c r="M275" i="12" s="1"/>
  <c r="I275" i="12"/>
  <c r="K275" i="12"/>
  <c r="O275" i="12"/>
  <c r="Q275" i="12"/>
  <c r="V275" i="12"/>
  <c r="G276" i="12"/>
  <c r="M276" i="12" s="1"/>
  <c r="I276" i="12"/>
  <c r="K276" i="12"/>
  <c r="O276" i="12"/>
  <c r="Q276" i="12"/>
  <c r="V276" i="12"/>
  <c r="G289" i="12"/>
  <c r="M289" i="12" s="1"/>
  <c r="I289" i="12"/>
  <c r="K289" i="12"/>
  <c r="O289" i="12"/>
  <c r="Q289" i="12"/>
  <c r="V289" i="12"/>
  <c r="G291" i="12"/>
  <c r="M291" i="12" s="1"/>
  <c r="I291" i="12"/>
  <c r="K291" i="12"/>
  <c r="O291" i="12"/>
  <c r="O290" i="12" s="1"/>
  <c r="Q291" i="12"/>
  <c r="Q290" i="12" s="1"/>
  <c r="V291" i="12"/>
  <c r="G292" i="12"/>
  <c r="M292" i="12" s="1"/>
  <c r="I292" i="12"/>
  <c r="K292" i="12"/>
  <c r="O292" i="12"/>
  <c r="Q292" i="12"/>
  <c r="V292" i="12"/>
  <c r="G294" i="12"/>
  <c r="M294" i="12" s="1"/>
  <c r="I294" i="12"/>
  <c r="K294" i="12"/>
  <c r="O294" i="12"/>
  <c r="Q294" i="12"/>
  <c r="V294" i="12"/>
  <c r="G297" i="12"/>
  <c r="M297" i="12" s="1"/>
  <c r="I297" i="12"/>
  <c r="K297" i="12"/>
  <c r="O297" i="12"/>
  <c r="Q297" i="12"/>
  <c r="V297" i="12"/>
  <c r="G300" i="12"/>
  <c r="M300" i="12" s="1"/>
  <c r="I300" i="12"/>
  <c r="K300" i="12"/>
  <c r="O300" i="12"/>
  <c r="Q300" i="12"/>
  <c r="V300" i="12"/>
  <c r="G302" i="12"/>
  <c r="M302" i="12" s="1"/>
  <c r="I302" i="12"/>
  <c r="K302" i="12"/>
  <c r="O302" i="12"/>
  <c r="Q302" i="12"/>
  <c r="V302" i="12"/>
  <c r="G304" i="12"/>
  <c r="M304" i="12" s="1"/>
  <c r="I304" i="12"/>
  <c r="K304" i="12"/>
  <c r="O304" i="12"/>
  <c r="Q304" i="12"/>
  <c r="V304" i="12"/>
  <c r="G307" i="12"/>
  <c r="M307" i="12" s="1"/>
  <c r="I307" i="12"/>
  <c r="K307" i="12"/>
  <c r="O307" i="12"/>
  <c r="Q307" i="12"/>
  <c r="V307" i="12"/>
  <c r="G310" i="12"/>
  <c r="M310" i="12" s="1"/>
  <c r="I310" i="12"/>
  <c r="K310" i="12"/>
  <c r="O310" i="12"/>
  <c r="Q310" i="12"/>
  <c r="V310" i="12"/>
  <c r="G312" i="12"/>
  <c r="I312" i="12"/>
  <c r="K312" i="12"/>
  <c r="O312" i="12"/>
  <c r="Q312" i="12"/>
  <c r="V312" i="12"/>
  <c r="G315" i="12"/>
  <c r="M315" i="12" s="1"/>
  <c r="I315" i="12"/>
  <c r="K315" i="12"/>
  <c r="O315" i="12"/>
  <c r="Q315" i="12"/>
  <c r="V315" i="12"/>
  <c r="G322" i="12"/>
  <c r="M322" i="12" s="1"/>
  <c r="I322" i="12"/>
  <c r="K322" i="12"/>
  <c r="O322" i="12"/>
  <c r="Q322" i="12"/>
  <c r="V322" i="12"/>
  <c r="G324" i="12"/>
  <c r="I324" i="12"/>
  <c r="K324" i="12"/>
  <c r="M324" i="12"/>
  <c r="O324" i="12"/>
  <c r="Q324" i="12"/>
  <c r="V324" i="12"/>
  <c r="G327" i="12"/>
  <c r="M327" i="12" s="1"/>
  <c r="I327" i="12"/>
  <c r="K327" i="12"/>
  <c r="O327" i="12"/>
  <c r="Q327" i="12"/>
  <c r="V327" i="12"/>
  <c r="G330" i="12"/>
  <c r="M330" i="12" s="1"/>
  <c r="I330" i="12"/>
  <c r="K330" i="12"/>
  <c r="O330" i="12"/>
  <c r="Q330" i="12"/>
  <c r="V330" i="12"/>
  <c r="G333" i="12"/>
  <c r="M333" i="12" s="1"/>
  <c r="I333" i="12"/>
  <c r="K333" i="12"/>
  <c r="O333" i="12"/>
  <c r="Q333" i="12"/>
  <c r="V333" i="12"/>
  <c r="G335" i="12"/>
  <c r="M335" i="12" s="1"/>
  <c r="I335" i="12"/>
  <c r="K335" i="12"/>
  <c r="O335" i="12"/>
  <c r="Q335" i="12"/>
  <c r="V335" i="12"/>
  <c r="G338" i="12"/>
  <c r="M338" i="12" s="1"/>
  <c r="I338" i="12"/>
  <c r="K338" i="12"/>
  <c r="O338" i="12"/>
  <c r="Q338" i="12"/>
  <c r="V338" i="12"/>
  <c r="G340" i="12"/>
  <c r="M340" i="12" s="1"/>
  <c r="I340" i="12"/>
  <c r="K340" i="12"/>
  <c r="O340" i="12"/>
  <c r="Q340" i="12"/>
  <c r="V340" i="12"/>
  <c r="G343" i="12"/>
  <c r="M343" i="12" s="1"/>
  <c r="I343" i="12"/>
  <c r="K343" i="12"/>
  <c r="O343" i="12"/>
  <c r="Q343" i="12"/>
  <c r="V343" i="12"/>
  <c r="G345" i="12"/>
  <c r="M345" i="12" s="1"/>
  <c r="I345" i="12"/>
  <c r="K345" i="12"/>
  <c r="O345" i="12"/>
  <c r="Q345" i="12"/>
  <c r="V345" i="12"/>
  <c r="G348" i="12"/>
  <c r="I348" i="12"/>
  <c r="K348" i="12"/>
  <c r="M348" i="12"/>
  <c r="O348" i="12"/>
  <c r="Q348" i="12"/>
  <c r="V348" i="12"/>
  <c r="G350" i="12"/>
  <c r="M350" i="12" s="1"/>
  <c r="I350" i="12"/>
  <c r="K350" i="12"/>
  <c r="O350" i="12"/>
  <c r="Q350" i="12"/>
  <c r="V350" i="12"/>
  <c r="G355" i="12"/>
  <c r="I355" i="12"/>
  <c r="K355" i="12"/>
  <c r="O355" i="12"/>
  <c r="Q355" i="12"/>
  <c r="V355" i="12"/>
  <c r="G363" i="12"/>
  <c r="M363" i="12" s="1"/>
  <c r="I363" i="12"/>
  <c r="K363" i="12"/>
  <c r="O363" i="12"/>
  <c r="Q363" i="12"/>
  <c r="V363" i="12"/>
  <c r="G365" i="12"/>
  <c r="M365" i="12" s="1"/>
  <c r="I365" i="12"/>
  <c r="K365" i="12"/>
  <c r="O365" i="12"/>
  <c r="Q365" i="12"/>
  <c r="V365" i="12"/>
  <c r="G370" i="12"/>
  <c r="M370" i="12" s="1"/>
  <c r="I370" i="12"/>
  <c r="K370" i="12"/>
  <c r="O370" i="12"/>
  <c r="Q370" i="12"/>
  <c r="V370" i="12"/>
  <c r="G373" i="12"/>
  <c r="M373" i="12" s="1"/>
  <c r="I373" i="12"/>
  <c r="K373" i="12"/>
  <c r="O373" i="12"/>
  <c r="Q373" i="12"/>
  <c r="V373" i="12"/>
  <c r="G376" i="12"/>
  <c r="M376" i="12" s="1"/>
  <c r="I376" i="12"/>
  <c r="K376" i="12"/>
  <c r="O376" i="12"/>
  <c r="Q376" i="12"/>
  <c r="V376" i="12"/>
  <c r="G384" i="12"/>
  <c r="M384" i="12" s="1"/>
  <c r="I384" i="12"/>
  <c r="K384" i="12"/>
  <c r="O384" i="12"/>
  <c r="Q384" i="12"/>
  <c r="V384" i="12"/>
  <c r="G385" i="12"/>
  <c r="M385" i="12" s="1"/>
  <c r="I385" i="12"/>
  <c r="K385" i="12"/>
  <c r="O385" i="12"/>
  <c r="Q385" i="12"/>
  <c r="V385" i="12"/>
  <c r="G390" i="12"/>
  <c r="M390" i="12" s="1"/>
  <c r="I390" i="12"/>
  <c r="K390" i="12"/>
  <c r="O390" i="12"/>
  <c r="Q390" i="12"/>
  <c r="V390" i="12"/>
  <c r="G392" i="12"/>
  <c r="M392" i="12" s="1"/>
  <c r="I392" i="12"/>
  <c r="K392" i="12"/>
  <c r="O392" i="12"/>
  <c r="Q392" i="12"/>
  <c r="V392" i="12"/>
  <c r="G396" i="12"/>
  <c r="M396" i="12" s="1"/>
  <c r="I396" i="12"/>
  <c r="K396" i="12"/>
  <c r="O396" i="12"/>
  <c r="Q396" i="12"/>
  <c r="V396" i="12"/>
  <c r="G400" i="12"/>
  <c r="M400" i="12" s="1"/>
  <c r="I400" i="12"/>
  <c r="K400" i="12"/>
  <c r="O400" i="12"/>
  <c r="Q400" i="12"/>
  <c r="V400" i="12"/>
  <c r="G404" i="12"/>
  <c r="M404" i="12" s="1"/>
  <c r="I404" i="12"/>
  <c r="K404" i="12"/>
  <c r="O404" i="12"/>
  <c r="Q404" i="12"/>
  <c r="V404" i="12"/>
  <c r="G408" i="12"/>
  <c r="M408" i="12" s="1"/>
  <c r="I408" i="12"/>
  <c r="K408" i="12"/>
  <c r="O408" i="12"/>
  <c r="Q408" i="12"/>
  <c r="V408" i="12"/>
  <c r="G411" i="12"/>
  <c r="M411" i="12" s="1"/>
  <c r="I411" i="12"/>
  <c r="K411" i="12"/>
  <c r="O411" i="12"/>
  <c r="Q411" i="12"/>
  <c r="V411" i="12"/>
  <c r="G418" i="12"/>
  <c r="M418" i="12" s="1"/>
  <c r="I418" i="12"/>
  <c r="K418" i="12"/>
  <c r="O418" i="12"/>
  <c r="Q418" i="12"/>
  <c r="V418" i="12"/>
  <c r="G419" i="12"/>
  <c r="M419" i="12" s="1"/>
  <c r="I419" i="12"/>
  <c r="K419" i="12"/>
  <c r="O419" i="12"/>
  <c r="Q419" i="12"/>
  <c r="V419" i="12"/>
  <c r="G421" i="12"/>
  <c r="M421" i="12" s="1"/>
  <c r="I421" i="12"/>
  <c r="K421" i="12"/>
  <c r="O421" i="12"/>
  <c r="Q421" i="12"/>
  <c r="V421" i="12"/>
  <c r="G423" i="12"/>
  <c r="M423" i="12" s="1"/>
  <c r="I423" i="12"/>
  <c r="I420" i="12" s="1"/>
  <c r="K423" i="12"/>
  <c r="O423" i="12"/>
  <c r="Q423" i="12"/>
  <c r="V423" i="12"/>
  <c r="G425" i="12"/>
  <c r="M425" i="12" s="1"/>
  <c r="I425" i="12"/>
  <c r="K425" i="12"/>
  <c r="O425" i="12"/>
  <c r="Q425" i="12"/>
  <c r="V425" i="12"/>
  <c r="G429" i="12"/>
  <c r="M429" i="12" s="1"/>
  <c r="I429" i="12"/>
  <c r="K429" i="12"/>
  <c r="O429" i="12"/>
  <c r="Q429" i="12"/>
  <c r="Q428" i="12" s="1"/>
  <c r="V429" i="12"/>
  <c r="G448" i="12"/>
  <c r="I448" i="12"/>
  <c r="K448" i="12"/>
  <c r="O448" i="12"/>
  <c r="Q448" i="12"/>
  <c r="V448" i="12"/>
  <c r="G457" i="12"/>
  <c r="M457" i="12" s="1"/>
  <c r="I457" i="12"/>
  <c r="K457" i="12"/>
  <c r="O457" i="12"/>
  <c r="Q457" i="12"/>
  <c r="V457" i="12"/>
  <c r="G476" i="12"/>
  <c r="M476" i="12" s="1"/>
  <c r="I476" i="12"/>
  <c r="K476" i="12"/>
  <c r="O476" i="12"/>
  <c r="Q476" i="12"/>
  <c r="V476" i="12"/>
  <c r="G486" i="12"/>
  <c r="M486" i="12" s="1"/>
  <c r="M485" i="12" s="1"/>
  <c r="I486" i="12"/>
  <c r="I485" i="12" s="1"/>
  <c r="K486" i="12"/>
  <c r="K485" i="12" s="1"/>
  <c r="O486" i="12"/>
  <c r="O485" i="12" s="1"/>
  <c r="Q486" i="12"/>
  <c r="Q485" i="12" s="1"/>
  <c r="V486" i="12"/>
  <c r="V485" i="12" s="1"/>
  <c r="G488" i="12"/>
  <c r="I488" i="12"/>
  <c r="K488" i="12"/>
  <c r="O488" i="12"/>
  <c r="Q488" i="12"/>
  <c r="V488" i="12"/>
  <c r="G489" i="12"/>
  <c r="M489" i="12" s="1"/>
  <c r="I489" i="12"/>
  <c r="K489" i="12"/>
  <c r="O489" i="12"/>
  <c r="Q489" i="12"/>
  <c r="V489" i="12"/>
  <c r="G490" i="12"/>
  <c r="M490" i="12" s="1"/>
  <c r="I490" i="12"/>
  <c r="K490" i="12"/>
  <c r="O490" i="12"/>
  <c r="Q490" i="12"/>
  <c r="V490" i="12"/>
  <c r="G491" i="12"/>
  <c r="M491" i="12" s="1"/>
  <c r="I491" i="12"/>
  <c r="K491" i="12"/>
  <c r="O491" i="12"/>
  <c r="Q491" i="12"/>
  <c r="V491" i="12"/>
  <c r="G492" i="12"/>
  <c r="M492" i="12" s="1"/>
  <c r="I492" i="12"/>
  <c r="K492" i="12"/>
  <c r="O492" i="12"/>
  <c r="Q492" i="12"/>
  <c r="V492" i="12"/>
  <c r="G493" i="12"/>
  <c r="M493" i="12" s="1"/>
  <c r="I493" i="12"/>
  <c r="K493" i="12"/>
  <c r="O493" i="12"/>
  <c r="Q493" i="12"/>
  <c r="V493" i="12"/>
  <c r="G494" i="12"/>
  <c r="M494" i="12" s="1"/>
  <c r="I494" i="12"/>
  <c r="K494" i="12"/>
  <c r="O494" i="12"/>
  <c r="Q494" i="12"/>
  <c r="V494" i="12"/>
  <c r="G495" i="12"/>
  <c r="M495" i="12" s="1"/>
  <c r="I495" i="12"/>
  <c r="K495" i="12"/>
  <c r="O495" i="12"/>
  <c r="Q495" i="12"/>
  <c r="V495" i="12"/>
  <c r="G496" i="12"/>
  <c r="M496" i="12" s="1"/>
  <c r="I496" i="12"/>
  <c r="K496" i="12"/>
  <c r="O496" i="12"/>
  <c r="Q496" i="12"/>
  <c r="V496" i="12"/>
  <c r="G497" i="12"/>
  <c r="M497" i="12" s="1"/>
  <c r="I497" i="12"/>
  <c r="K497" i="12"/>
  <c r="O497" i="12"/>
  <c r="Q497" i="12"/>
  <c r="V497" i="12"/>
  <c r="G498" i="12"/>
  <c r="M498" i="12" s="1"/>
  <c r="I498" i="12"/>
  <c r="K498" i="12"/>
  <c r="O498" i="12"/>
  <c r="Q498" i="12"/>
  <c r="V498" i="12"/>
  <c r="G499" i="12"/>
  <c r="M499" i="12" s="1"/>
  <c r="I499" i="12"/>
  <c r="K499" i="12"/>
  <c r="O499" i="12"/>
  <c r="Q499" i="12"/>
  <c r="V499" i="12"/>
  <c r="G500" i="12"/>
  <c r="M500" i="12" s="1"/>
  <c r="I500" i="12"/>
  <c r="K500" i="12"/>
  <c r="O500" i="12"/>
  <c r="Q500" i="12"/>
  <c r="V500" i="12"/>
  <c r="G501" i="12"/>
  <c r="M501" i="12" s="1"/>
  <c r="I501" i="12"/>
  <c r="K501" i="12"/>
  <c r="O501" i="12"/>
  <c r="Q501" i="12"/>
  <c r="V501" i="12"/>
  <c r="G502" i="12"/>
  <c r="M502" i="12" s="1"/>
  <c r="I502" i="12"/>
  <c r="K502" i="12"/>
  <c r="O502" i="12"/>
  <c r="Q502" i="12"/>
  <c r="V502" i="12"/>
  <c r="G503" i="12"/>
  <c r="M503" i="12" s="1"/>
  <c r="I503" i="12"/>
  <c r="K503" i="12"/>
  <c r="O503" i="12"/>
  <c r="Q503" i="12"/>
  <c r="V503" i="12"/>
  <c r="G504" i="12"/>
  <c r="M504" i="12" s="1"/>
  <c r="I504" i="12"/>
  <c r="K504" i="12"/>
  <c r="O504" i="12"/>
  <c r="Q504" i="12"/>
  <c r="V504" i="12"/>
  <c r="G505" i="12"/>
  <c r="M505" i="12" s="1"/>
  <c r="I505" i="12"/>
  <c r="K505" i="12"/>
  <c r="O505" i="12"/>
  <c r="Q505" i="12"/>
  <c r="V505" i="12"/>
  <c r="G506" i="12"/>
  <c r="M506" i="12" s="1"/>
  <c r="I506" i="12"/>
  <c r="K506" i="12"/>
  <c r="O506" i="12"/>
  <c r="Q506" i="12"/>
  <c r="V506" i="12"/>
  <c r="G507" i="12"/>
  <c r="M507" i="12" s="1"/>
  <c r="I507" i="12"/>
  <c r="K507" i="12"/>
  <c r="O507" i="12"/>
  <c r="Q507" i="12"/>
  <c r="V507" i="12"/>
  <c r="G508" i="12"/>
  <c r="M508" i="12" s="1"/>
  <c r="I508" i="12"/>
  <c r="K508" i="12"/>
  <c r="O508" i="12"/>
  <c r="Q508" i="12"/>
  <c r="V508" i="12"/>
  <c r="G509" i="12"/>
  <c r="M509" i="12" s="1"/>
  <c r="I509" i="12"/>
  <c r="K509" i="12"/>
  <c r="O509" i="12"/>
  <c r="Q509" i="12"/>
  <c r="V509" i="12"/>
  <c r="G510" i="12"/>
  <c r="I510" i="12"/>
  <c r="K510" i="12"/>
  <c r="M510" i="12"/>
  <c r="O510" i="12"/>
  <c r="Q510" i="12"/>
  <c r="V510" i="12"/>
  <c r="G511" i="12"/>
  <c r="M511" i="12" s="1"/>
  <c r="I511" i="12"/>
  <c r="K511" i="12"/>
  <c r="O511" i="12"/>
  <c r="Q511" i="12"/>
  <c r="V511" i="12"/>
  <c r="G512" i="12"/>
  <c r="M512" i="12" s="1"/>
  <c r="I512" i="12"/>
  <c r="K512" i="12"/>
  <c r="O512" i="12"/>
  <c r="Q512" i="12"/>
  <c r="V512" i="12"/>
  <c r="G513" i="12"/>
  <c r="M513" i="12" s="1"/>
  <c r="I513" i="12"/>
  <c r="K513" i="12"/>
  <c r="O513" i="12"/>
  <c r="Q513" i="12"/>
  <c r="V513" i="12"/>
  <c r="G514" i="12"/>
  <c r="M514" i="12" s="1"/>
  <c r="I514" i="12"/>
  <c r="K514" i="12"/>
  <c r="O514" i="12"/>
  <c r="Q514" i="12"/>
  <c r="V514" i="12"/>
  <c r="G515" i="12"/>
  <c r="M515" i="12" s="1"/>
  <c r="I515" i="12"/>
  <c r="K515" i="12"/>
  <c r="O515" i="12"/>
  <c r="Q515" i="12"/>
  <c r="V515" i="12"/>
  <c r="G516" i="12"/>
  <c r="M516" i="12" s="1"/>
  <c r="I516" i="12"/>
  <c r="K516" i="12"/>
  <c r="O516" i="12"/>
  <c r="Q516" i="12"/>
  <c r="V516" i="12"/>
  <c r="G517" i="12"/>
  <c r="M517" i="12" s="1"/>
  <c r="I517" i="12"/>
  <c r="K517" i="12"/>
  <c r="O517" i="12"/>
  <c r="Q517" i="12"/>
  <c r="V517" i="12"/>
  <c r="G518" i="12"/>
  <c r="M518" i="12" s="1"/>
  <c r="I518" i="12"/>
  <c r="K518" i="12"/>
  <c r="O518" i="12"/>
  <c r="Q518" i="12"/>
  <c r="V518" i="12"/>
  <c r="G519" i="12"/>
  <c r="M519" i="12" s="1"/>
  <c r="I519" i="12"/>
  <c r="K519" i="12"/>
  <c r="O519" i="12"/>
  <c r="Q519" i="12"/>
  <c r="V519" i="12"/>
  <c r="G520" i="12"/>
  <c r="M520" i="12" s="1"/>
  <c r="I520" i="12"/>
  <c r="K520" i="12"/>
  <c r="O520" i="12"/>
  <c r="Q520" i="12"/>
  <c r="V520" i="12"/>
  <c r="G521" i="12"/>
  <c r="M521" i="12" s="1"/>
  <c r="I521" i="12"/>
  <c r="K521" i="12"/>
  <c r="O521" i="12"/>
  <c r="Q521" i="12"/>
  <c r="V521" i="12"/>
  <c r="G522" i="12"/>
  <c r="M522" i="12" s="1"/>
  <c r="I522" i="12"/>
  <c r="K522" i="12"/>
  <c r="O522" i="12"/>
  <c r="Q522" i="12"/>
  <c r="V522" i="12"/>
  <c r="G524" i="12"/>
  <c r="M524" i="12" s="1"/>
  <c r="I524" i="12"/>
  <c r="K524" i="12"/>
  <c r="O524" i="12"/>
  <c r="Q524" i="12"/>
  <c r="V524" i="12"/>
  <c r="G525" i="12"/>
  <c r="M525" i="12" s="1"/>
  <c r="I525" i="12"/>
  <c r="K525" i="12"/>
  <c r="O525" i="12"/>
  <c r="Q525" i="12"/>
  <c r="V525" i="12"/>
  <c r="G526" i="12"/>
  <c r="M526" i="12" s="1"/>
  <c r="I526" i="12"/>
  <c r="K526" i="12"/>
  <c r="O526" i="12"/>
  <c r="Q526" i="12"/>
  <c r="V526" i="12"/>
  <c r="G528" i="12"/>
  <c r="M528" i="12" s="1"/>
  <c r="I528" i="12"/>
  <c r="K528" i="12"/>
  <c r="O528" i="12"/>
  <c r="Q528" i="12"/>
  <c r="V528" i="12"/>
  <c r="G529" i="12"/>
  <c r="M529" i="12" s="1"/>
  <c r="I529" i="12"/>
  <c r="K529" i="12"/>
  <c r="O529" i="12"/>
  <c r="Q529" i="12"/>
  <c r="V529" i="12"/>
  <c r="G530" i="12"/>
  <c r="M530" i="12" s="1"/>
  <c r="I530" i="12"/>
  <c r="K530" i="12"/>
  <c r="O530" i="12"/>
  <c r="Q530" i="12"/>
  <c r="V530" i="12"/>
  <c r="G531" i="12"/>
  <c r="M531" i="12" s="1"/>
  <c r="I531" i="12"/>
  <c r="K531" i="12"/>
  <c r="O531" i="12"/>
  <c r="Q531" i="12"/>
  <c r="V531" i="12"/>
  <c r="G532" i="12"/>
  <c r="M532" i="12" s="1"/>
  <c r="I532" i="12"/>
  <c r="K532" i="12"/>
  <c r="O532" i="12"/>
  <c r="Q532" i="12"/>
  <c r="V532" i="12"/>
  <c r="G533" i="12"/>
  <c r="M533" i="12" s="1"/>
  <c r="I533" i="12"/>
  <c r="K533" i="12"/>
  <c r="O533" i="12"/>
  <c r="Q533" i="12"/>
  <c r="V533" i="12"/>
  <c r="G534" i="12"/>
  <c r="M534" i="12" s="1"/>
  <c r="I534" i="12"/>
  <c r="K534" i="12"/>
  <c r="O534" i="12"/>
  <c r="Q534" i="12"/>
  <c r="V534" i="12"/>
  <c r="G535" i="12"/>
  <c r="M535" i="12" s="1"/>
  <c r="I535" i="12"/>
  <c r="K535" i="12"/>
  <c r="O535" i="12"/>
  <c r="Q535" i="12"/>
  <c r="V535" i="12"/>
  <c r="G536" i="12"/>
  <c r="M536" i="12" s="1"/>
  <c r="I536" i="12"/>
  <c r="K536" i="12"/>
  <c r="O536" i="12"/>
  <c r="Q536" i="12"/>
  <c r="V536" i="12"/>
  <c r="G538" i="12"/>
  <c r="I538" i="12"/>
  <c r="K538" i="12"/>
  <c r="O538" i="12"/>
  <c r="Q538" i="12"/>
  <c r="V538" i="12"/>
  <c r="G539" i="12"/>
  <c r="M539" i="12" s="1"/>
  <c r="I539" i="12"/>
  <c r="K539" i="12"/>
  <c r="O539" i="12"/>
  <c r="Q539" i="12"/>
  <c r="V539" i="12"/>
  <c r="G540" i="12"/>
  <c r="M540" i="12" s="1"/>
  <c r="I540" i="12"/>
  <c r="K540" i="12"/>
  <c r="O540" i="12"/>
  <c r="Q540" i="12"/>
  <c r="V540" i="12"/>
  <c r="G541" i="12"/>
  <c r="M541" i="12" s="1"/>
  <c r="I541" i="12"/>
  <c r="K541" i="12"/>
  <c r="O541" i="12"/>
  <c r="Q541" i="12"/>
  <c r="V541" i="12"/>
  <c r="G542" i="12"/>
  <c r="M542" i="12" s="1"/>
  <c r="I542" i="12"/>
  <c r="K542" i="12"/>
  <c r="O542" i="12"/>
  <c r="Q542" i="12"/>
  <c r="V542" i="12"/>
  <c r="G543" i="12"/>
  <c r="M543" i="12" s="1"/>
  <c r="I543" i="12"/>
  <c r="K543" i="12"/>
  <c r="O543" i="12"/>
  <c r="Q543" i="12"/>
  <c r="V543" i="12"/>
  <c r="G544" i="12"/>
  <c r="M544" i="12" s="1"/>
  <c r="I544" i="12"/>
  <c r="K544" i="12"/>
  <c r="O544" i="12"/>
  <c r="Q544" i="12"/>
  <c r="V544" i="12"/>
  <c r="G545" i="12"/>
  <c r="M545" i="12" s="1"/>
  <c r="I545" i="12"/>
  <c r="K545" i="12"/>
  <c r="O545" i="12"/>
  <c r="Q545" i="12"/>
  <c r="V545" i="12"/>
  <c r="F34" i="1"/>
  <c r="G34" i="1"/>
  <c r="H34" i="1"/>
  <c r="I34" i="1"/>
  <c r="J33" i="1" s="1"/>
  <c r="J20" i="1"/>
  <c r="J18" i="1"/>
  <c r="G30" i="1"/>
  <c r="F30" i="1"/>
  <c r="J15" i="1"/>
  <c r="J16" i="1"/>
  <c r="J17" i="1"/>
  <c r="J19" i="1"/>
  <c r="E16" i="1"/>
  <c r="E18" i="1"/>
  <c r="G485" i="12" l="1"/>
  <c r="V420" i="12"/>
  <c r="V523" i="12"/>
  <c r="K428" i="12"/>
  <c r="K290" i="12"/>
  <c r="V110" i="12"/>
  <c r="V537" i="12"/>
  <c r="I428" i="12"/>
  <c r="G206" i="12"/>
  <c r="O195" i="12"/>
  <c r="K110" i="12"/>
  <c r="K195" i="12"/>
  <c r="I110" i="12"/>
  <c r="O119" i="12"/>
  <c r="G110" i="12"/>
  <c r="I523" i="12"/>
  <c r="M420" i="12"/>
  <c r="G263" i="12"/>
  <c r="M119" i="12"/>
  <c r="O267" i="12"/>
  <c r="O206" i="12"/>
  <c r="G195" i="12"/>
  <c r="K119" i="12"/>
  <c r="G8" i="12"/>
  <c r="V487" i="12"/>
  <c r="G420" i="12"/>
  <c r="O391" i="12"/>
  <c r="V349" i="12"/>
  <c r="K349" i="12"/>
  <c r="V323" i="12"/>
  <c r="Q293" i="12"/>
  <c r="K232" i="12"/>
  <c r="G223" i="12"/>
  <c r="O214" i="12"/>
  <c r="Q206" i="12"/>
  <c r="O141" i="12"/>
  <c r="G123" i="12"/>
  <c r="M523" i="12"/>
  <c r="O323" i="12"/>
  <c r="O293" i="12"/>
  <c r="G523" i="12"/>
  <c r="O537" i="12"/>
  <c r="O527" i="12"/>
  <c r="I527" i="12"/>
  <c r="Q487" i="12"/>
  <c r="Q420" i="12"/>
  <c r="K391" i="12"/>
  <c r="I349" i="12"/>
  <c r="I293" i="12"/>
  <c r="V290" i="12"/>
  <c r="G290" i="12"/>
  <c r="Q214" i="12"/>
  <c r="I195" i="12"/>
  <c r="Q141" i="12"/>
  <c r="I123" i="12"/>
  <c r="Q119" i="12"/>
  <c r="O32" i="12"/>
  <c r="V8" i="12"/>
  <c r="V391" i="12"/>
  <c r="G537" i="12"/>
  <c r="Q527" i="12"/>
  <c r="K527" i="12"/>
  <c r="Q523" i="12"/>
  <c r="G428" i="12"/>
  <c r="I391" i="12"/>
  <c r="I323" i="12"/>
  <c r="K293" i="12"/>
  <c r="I267" i="12"/>
  <c r="O223" i="12"/>
  <c r="V214" i="12"/>
  <c r="K206" i="12"/>
  <c r="I206" i="12"/>
  <c r="I141" i="12"/>
  <c r="Q123" i="12"/>
  <c r="I119" i="12"/>
  <c r="Q32" i="12"/>
  <c r="Q349" i="12"/>
  <c r="Q537" i="12"/>
  <c r="I537" i="12"/>
  <c r="O523" i="12"/>
  <c r="O428" i="12"/>
  <c r="V428" i="12"/>
  <c r="O420" i="12"/>
  <c r="M391" i="12"/>
  <c r="K323" i="12"/>
  <c r="K267" i="12"/>
  <c r="Q223" i="12"/>
  <c r="K214" i="12"/>
  <c r="I214" i="12"/>
  <c r="G141" i="12"/>
  <c r="O123" i="12"/>
  <c r="G119" i="12"/>
  <c r="K32" i="12"/>
  <c r="I32" i="12"/>
  <c r="O8" i="12"/>
  <c r="K537" i="12"/>
  <c r="K523" i="12"/>
  <c r="O487" i="12"/>
  <c r="I487" i="12"/>
  <c r="K420" i="12"/>
  <c r="G349" i="12"/>
  <c r="G323" i="12"/>
  <c r="V293" i="12"/>
  <c r="V267" i="12"/>
  <c r="K263" i="12"/>
  <c r="I232" i="12"/>
  <c r="V223" i="12"/>
  <c r="V206" i="12"/>
  <c r="V195" i="12"/>
  <c r="K141" i="12"/>
  <c r="K123" i="12"/>
  <c r="Q110" i="12"/>
  <c r="K8" i="12"/>
  <c r="Q391" i="12"/>
  <c r="Q323" i="12"/>
  <c r="O232" i="12"/>
  <c r="M195" i="12"/>
  <c r="V527" i="12"/>
  <c r="K487" i="12"/>
  <c r="G487" i="12"/>
  <c r="O349" i="12"/>
  <c r="G293" i="12"/>
  <c r="I290" i="12"/>
  <c r="Q267" i="12"/>
  <c r="K223" i="12"/>
  <c r="I223" i="12"/>
  <c r="G214" i="12"/>
  <c r="V141" i="12"/>
  <c r="V119" i="12"/>
  <c r="Q8" i="12"/>
  <c r="I8" i="12"/>
  <c r="V232" i="12"/>
  <c r="Q232" i="12"/>
  <c r="G32" i="12"/>
  <c r="V32" i="12"/>
  <c r="J31" i="1"/>
  <c r="J34" i="1" s="1"/>
  <c r="M290" i="12"/>
  <c r="M267" i="12"/>
  <c r="M141" i="12"/>
  <c r="M206" i="12"/>
  <c r="M214" i="12"/>
  <c r="M527" i="12"/>
  <c r="M232" i="12"/>
  <c r="M323" i="12"/>
  <c r="G391" i="12"/>
  <c r="G232" i="12"/>
  <c r="G267" i="12"/>
  <c r="M488" i="12"/>
  <c r="M487" i="12" s="1"/>
  <c r="M538" i="12"/>
  <c r="M537" i="12" s="1"/>
  <c r="G527" i="12"/>
  <c r="M448" i="12"/>
  <c r="M428" i="12" s="1"/>
  <c r="M355" i="12"/>
  <c r="M349" i="12" s="1"/>
  <c r="M312" i="12"/>
  <c r="M293" i="12" s="1"/>
  <c r="M264" i="12"/>
  <c r="M263" i="12" s="1"/>
  <c r="M231" i="12"/>
  <c r="M223" i="12" s="1"/>
  <c r="M133" i="12"/>
  <c r="M123" i="12" s="1"/>
  <c r="M111" i="12"/>
  <c r="M110" i="12" s="1"/>
  <c r="M52" i="12"/>
  <c r="M32" i="12" s="1"/>
  <c r="M25" i="12"/>
  <c r="M8" i="12" s="1"/>
  <c r="J32" i="1"/>
  <c r="G15" i="1" l="1"/>
  <c r="G16" i="1" l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8973A08D-3F94-467A-A775-BEAB62CE268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74B5D02-6B13-4ECC-B0D7-9FDEC977EA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<sst xmlns="http://schemas.openxmlformats.org/spreadsheetml/2006/main" count="2315" uniqueCount="717">
  <si>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</si>
  <si>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</si>
  <si>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</si>
  <si>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</si>
  <si>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</si>
  <si>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</si>
  <si>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</si>
  <si>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</si>
  <si>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</si>
  <si>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</si>
  <si>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</si>
  <si>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</si>
  <si>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</si>
  <si>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</si>
  <si>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</si>
  <si>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</si>
  <si>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</si>
  <si>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</si>
  <si>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</si>
  <si>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</si>
  <si>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</si>
  <si>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</si>
  <si>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</si>
  <si>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</si>
  <si>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</si>
  <si>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</si>
  <si>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</si>
  <si>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</si>
  <si>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</si>
  <si>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</si>
  <si>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</si>
  <si>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</si>
  <si>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</si>
  <si>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</si>
  <si>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</si>
  <si>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</si>
  <si>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</si>
  <si>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</si>
  <si>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Hlavní náměstí 21 byt č.2</t>
  </si>
  <si>
    <t>SO</t>
  </si>
  <si>
    <t>Rekonstrukce bytu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</si>
  <si>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</si>
  <si>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</si>
  <si>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</si>
  <si>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</si>
  <si>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</si>
  <si>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</si>
  <si>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</si>
  <si>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</si>
  <si>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</si>
  <si>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</si>
  <si>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</si>
  <si>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</si>
  <si>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</si>
  <si>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</si>
  <si>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</si>
  <si>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</si>
  <si>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</si>
  <si>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</si>
  <si>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</si>
  <si>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</si>
  <si>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</si>
  <si>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</si>
  <si>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</si>
  <si>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</si>
  <si>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</si>
  <si>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</si>
  <si>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</si>
  <si>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</si>
  <si>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</si>
  <si>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</si>
  <si>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</si>
  <si>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</si>
  <si>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</si>
  <si>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</si>
  <si>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</si>
  <si>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</si>
  <si>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</si>
  <si>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</si>
  <si>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</si>
  <si>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</si>
  <si>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</si>
  <si>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</si>
  <si>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</si>
  <si>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</si>
  <si>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</si>
  <si>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</si>
  <si>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</si>
  <si>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</si>
  <si>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</si>
  <si>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</si>
  <si>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</si>
  <si>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</si>
  <si>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</si>
  <si>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</si>
  <si>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</si>
  <si>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</si>
  <si>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</si>
  <si>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</si>
  <si>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</si>
  <si>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</si>
  <si>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</si>
  <si>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</si>
  <si>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</si>
  <si>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</si>
  <si>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</si>
  <si>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</si>
  <si>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</si>
  <si>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</si>
  <si>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</si>
  <si>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</si>
  <si>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</si>
  <si>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</si>
  <si>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</si>
  <si>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</si>
  <si>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</si>
  <si>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</si>
  <si>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</si>
  <si>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</si>
  <si>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</si>
  <si>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</si>
  <si>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</si>
  <si>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</si>
  <si>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</si>
  <si>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</si>
  <si>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</si>
  <si>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</si>
  <si>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</si>
  <si>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</si>
  <si>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</si>
  <si>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</si>
  <si>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21/ II</t>
  </si>
  <si>
    <t>Práce</t>
  </si>
  <si>
    <t>POL1_</t>
  </si>
  <si>
    <t>1,1*3,06*2/1000*6</t>
  </si>
  <si>
    <t>VV</t>
  </si>
  <si>
    <t>340271610</t>
  </si>
  <si>
    <t xml:space="preserve">Zazdívka otvorů pl.do 4 m2, pórobet.tvár.,tl.10 cm </t>
  </si>
  <si>
    <t>m3</t>
  </si>
  <si>
    <t>Pokoj 2 : 0,8*2,1*0,1</t>
  </si>
  <si>
    <t>1,0*2,3*0,1</t>
  </si>
  <si>
    <t>Dozdívka nad dveřmi : 0,9*1,0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</si>
  <si>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</si>
  <si>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</si>
  <si>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</si>
  <si>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</si>
  <si>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</si>
  <si>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342948111</t>
  </si>
  <si>
    <t>Ukotvení příček k cihel.konstr. kotvami na hmožd.</t>
  </si>
  <si>
    <t>m</t>
  </si>
  <si>
    <t>Zazdívka dveří : 2,1*2</t>
  </si>
  <si>
    <t>2,3*2</t>
  </si>
  <si>
    <t>346244313</t>
  </si>
  <si>
    <t>Obezdívky van a WC nádržek z desek Ytong tl.100 mm</t>
  </si>
  <si>
    <t>m2</t>
  </si>
  <si>
    <t>(1,6*2+0,5*2)*0,5</t>
  </si>
  <si>
    <t>346275113</t>
  </si>
  <si>
    <t>Přizdívky z desek Ytong tl. 100 mm</t>
  </si>
  <si>
    <t>Posunutí dveří kuchyň : 0,2*2,0*2</t>
  </si>
  <si>
    <t>Posunutí dveří pokoj : 0,2*2,0*2</t>
  </si>
  <si>
    <t>Revizní dvířka 60x60 bílá - plast</t>
  </si>
  <si>
    <t>ks</t>
  </si>
  <si>
    <t>Vlastní</t>
  </si>
  <si>
    <t>Indiv</t>
  </si>
  <si>
    <t>Specifikace</t>
  </si>
  <si>
    <t>POL3_</t>
  </si>
  <si>
    <t>15411740</t>
  </si>
  <si>
    <t>Profil L rovnoramenný S235  50x50x4 mm</t>
  </si>
  <si>
    <t>SPCM</t>
  </si>
  <si>
    <t>28349052</t>
  </si>
  <si>
    <t>Dvířka vanová 300 x 300 mm bílá - plast</t>
  </si>
  <si>
    <t>416021121</t>
  </si>
  <si>
    <t>Podhledy SDK, kovová.kce CD. 1x deska RB 12,5 mm</t>
  </si>
  <si>
    <t>Chodba : 9,2*2,0</t>
  </si>
  <si>
    <t>602011141</t>
  </si>
  <si>
    <t>Štuk na stěnách vnitřní, ručně tloušťka vrstvy 4 mm</t>
  </si>
  <si>
    <t>Pokoj 1 : (4,4*2+1,6*2)*3,2</t>
  </si>
  <si>
    <t>-0,8*2,0</t>
  </si>
  <si>
    <t>-1,0*1,6</t>
  </si>
  <si>
    <t>Koupelna : (4,4*2+1,8*2)*(3,2-2,1)</t>
  </si>
  <si>
    <t>Pokoj 2 : (6,0*2+3,2*2)*3,2</t>
  </si>
  <si>
    <t>-1,6*2,2</t>
  </si>
  <si>
    <t>Pokoj 3 : (6,4*2+4,8*2)*3,2</t>
  </si>
  <si>
    <t>-2,0*2,1</t>
  </si>
  <si>
    <t>WC : (1,3*2+0,9*2)*3,2</t>
  </si>
  <si>
    <t>-0,7*2,0</t>
  </si>
  <si>
    <t>610991111</t>
  </si>
  <si>
    <t>Zakrývání výplní vnitřních otvorů, oken</t>
  </si>
  <si>
    <t>RTS 20/ II</t>
  </si>
  <si>
    <t>0,6*2,2+1,0*3,0</t>
  </si>
  <si>
    <t>0,5*0,8*2</t>
  </si>
  <si>
    <t>1,0*1,6*2</t>
  </si>
  <si>
    <t>1,6*2,2</t>
  </si>
  <si>
    <t>2,0*2,1</t>
  </si>
  <si>
    <t>611421231</t>
  </si>
  <si>
    <t>Oprava váp.omítek stropů do 10% plochy - štukových po provedení rozvodů elektro</t>
  </si>
  <si>
    <t>Pokoj 1 : 4,8*6,4</t>
  </si>
  <si>
    <t>Pokoj 2 : 6,0*3,2</t>
  </si>
  <si>
    <t>Pokoj 3 : 4,4*1,6</t>
  </si>
  <si>
    <t>Koupelna : 4,4*1,8</t>
  </si>
  <si>
    <t>Komora : 2,4*0,9</t>
  </si>
  <si>
    <t>Kuchyň : 3,9*2,9</t>
  </si>
  <si>
    <t>WC : 1,3*0,8</t>
  </si>
  <si>
    <t>612421231</t>
  </si>
  <si>
    <t>Oprava vápen.omítek stěn do 10 % pl. - štukových po provedení rozvodů elektro</t>
  </si>
  <si>
    <t>Chodba : (9,2*2+2,0*2)*3,2</t>
  </si>
  <si>
    <t>-0,8*2,0*5</t>
  </si>
  <si>
    <t>-1,0*3,0</t>
  </si>
  <si>
    <t>Kuchyň : (3,9*2+2,9*2)*3,2</t>
  </si>
  <si>
    <t>-(0,6*2,2+1,0*3,0)</t>
  </si>
  <si>
    <t>Komora : (2,4*2+0,9*2)*2,1</t>
  </si>
  <si>
    <t>-0,35*0,8</t>
  </si>
  <si>
    <t>WC : (1,3*2+0,8*2)*(3,2-2,0)</t>
  </si>
  <si>
    <t>612423531</t>
  </si>
  <si>
    <t>Omítka rýh stěn vápenná šířky do 15 cm, štuková</t>
  </si>
  <si>
    <t>15,0*0,07</t>
  </si>
  <si>
    <t>4,0*0,15</t>
  </si>
  <si>
    <t>95*0,03</t>
  </si>
  <si>
    <t>25,0*0,03</t>
  </si>
  <si>
    <t>612481211</t>
  </si>
  <si>
    <t xml:space="preserve">Montáž výztužné sítě(perlinky)do stěrky-vnit.stěny včetně výztužné sítě a stěrkového tmelu </t>
  </si>
  <si>
    <t>620451121</t>
  </si>
  <si>
    <t>Omítka cementová stěn zatřená dř.hladítkem, hladká</t>
  </si>
  <si>
    <t>Kuchyň : 2,9*1,3</t>
  </si>
  <si>
    <t>Koupelna : (4,4*2+1,6*2)*2,1</t>
  </si>
  <si>
    <t>Pokoj 3 : 1,7*1,2</t>
  </si>
  <si>
    <t>WC : (1,3*2+0,8*2)*1,5</t>
  </si>
  <si>
    <t>-0,7*1,5</t>
  </si>
  <si>
    <t>632411904</t>
  </si>
  <si>
    <t>Penetrace savých podkladů 0,25 l/m2</t>
  </si>
  <si>
    <t>61101147R00</t>
  </si>
  <si>
    <t>Bandáž spoje panelů skelná páska včetně uniflotu (spoj panelů sádrou do ztracena včetně výztužné pásky)</t>
  </si>
  <si>
    <t>632421120</t>
  </si>
  <si>
    <t>Potěr samonivelační ,ručně zpracovaný,tl. do 10 mm</t>
  </si>
  <si>
    <t>642942111</t>
  </si>
  <si>
    <t>Osazení zárubní dveřních ocelových, pl. do 2,5 m2</t>
  </si>
  <si>
    <t>55330407</t>
  </si>
  <si>
    <t>Zárubeň ocelová YH125   700x1970x125 L ZAKO pro přesné zdění, bez drážky, pevně přivařené závěsy</t>
  </si>
  <si>
    <t>55330409</t>
  </si>
  <si>
    <t>Zárubeň ocelová YH125   800x1970x125 ZAKO pro přesné zdění, bez drážky, pevně přivařené závěsy</t>
  </si>
  <si>
    <t>952901111</t>
  </si>
  <si>
    <t>Vyčištění budov o výšce podlaží do 4 m</t>
  </si>
  <si>
    <t>952901110</t>
  </si>
  <si>
    <t>Čištění mytím ploch oken, dveří a parapetů</t>
  </si>
  <si>
    <t>954312101</t>
  </si>
  <si>
    <t>Opláštění z SDK,2.str.,do 200x200 mm,RB tl.12,5 mm</t>
  </si>
  <si>
    <t>WC : 3,2</t>
  </si>
  <si>
    <t>967031132</t>
  </si>
  <si>
    <t>Přisekání rovných ostění cihelných na MVC</t>
  </si>
  <si>
    <t>Posunutí dveří a zvětšení : 0,2*2,0*3</t>
  </si>
  <si>
    <t xml:space="preserve">Kuchyň - Komora : </t>
  </si>
  <si>
    <t xml:space="preserve">Chodba - Pokoj 1 : </t>
  </si>
  <si>
    <t xml:space="preserve">Chodba - Koupelna : </t>
  </si>
  <si>
    <t>968061125</t>
  </si>
  <si>
    <t>Vyvěšení dřevěných dveřních křídel pl. do 2 m2</t>
  </si>
  <si>
    <t>968062456</t>
  </si>
  <si>
    <t>Vybourání dřevěných dveřních zárubní pl. nad 2 m2</t>
  </si>
  <si>
    <t>Chodba : 0,9*3,0</t>
  </si>
  <si>
    <t>0,9*2,1*2</t>
  </si>
  <si>
    <t>0,7*2,1*3</t>
  </si>
  <si>
    <t>Kuchyň : 0,7*2,1</t>
  </si>
  <si>
    <t>Pokoj 2 : 0,9*2,3</t>
  </si>
  <si>
    <t>0,8*2,1</t>
  </si>
  <si>
    <t>Pokoj 3 : 0,9*2,3</t>
  </si>
  <si>
    <t>970231100</t>
  </si>
  <si>
    <t>Řezání cihelného zdiva hl. řezu 100 mm</t>
  </si>
  <si>
    <t>(2,0+0,2)*3</t>
  </si>
  <si>
    <t>971033621</t>
  </si>
  <si>
    <t>Vybourání otv. zeď cihel. pl.4 m2, tl.10 cm, MVC</t>
  </si>
  <si>
    <t>0,2*2,0*3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</si>
  <si>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</si>
  <si>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</si>
  <si>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</si>
  <si>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</si>
  <si>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</si>
  <si>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</si>
  <si>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</si>
  <si>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</si>
  <si>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</si>
  <si>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</si>
  <si>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</si>
  <si>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</si>
  <si>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</si>
  <si>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</si>
  <si>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</si>
  <si>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</si>
  <si>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R-položka</t>
  </si>
  <si>
    <t>POL12_1</t>
  </si>
  <si>
    <t>999281105</t>
  </si>
  <si>
    <t>Přesun hmot pro opravy a údržbu do výšky 6 m</t>
  </si>
  <si>
    <t>Přesun hmot</t>
  </si>
  <si>
    <t>POL7_</t>
  </si>
  <si>
    <t>711212002</t>
  </si>
  <si>
    <t>Hydroizolační povlak - nátěr nebo stěrka</t>
  </si>
  <si>
    <t>(1+2)*2</t>
  </si>
  <si>
    <t>711212601</t>
  </si>
  <si>
    <t>Těsnicí pás do spoje podlaha - stěna</t>
  </si>
  <si>
    <t>Koupelna : (4,4*2+1,8*2-0,8)</t>
  </si>
  <si>
    <t>1,4</t>
  </si>
  <si>
    <t>0,6*2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</si>
  <si>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</si>
  <si>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</si>
  <si>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</si>
  <si>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</si>
  <si>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</si>
  <si>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</si>
  <si>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</si>
  <si>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</si>
  <si>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</si>
  <si>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</si>
  <si>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</si>
  <si>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</si>
  <si>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</si>
  <si>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</si>
  <si>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</si>
  <si>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</si>
  <si>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</si>
  <si>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</si>
  <si>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998721201</t>
  </si>
  <si>
    <t>Přesun hmot pro vnitřní kanalizaci, výšky do 6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</si>
  <si>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</si>
  <si>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</si>
  <si>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</si>
  <si>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</si>
  <si>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</si>
  <si>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</si>
  <si>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</si>
  <si>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</si>
  <si>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</si>
  <si>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</si>
  <si>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</si>
  <si>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 xml:space="preserve">900      </t>
  </si>
  <si>
    <t xml:space="preserve">HZS Práce v tarifní třídě 7 </t>
  </si>
  <si>
    <t>h</t>
  </si>
  <si>
    <t>Prav.M</t>
  </si>
  <si>
    <t>HZS</t>
  </si>
  <si>
    <t>POL10_</t>
  </si>
  <si>
    <t>Úprava - přemístění vody na WC včetně zednických prací : 3</t>
  </si>
  <si>
    <t>998722201</t>
  </si>
  <si>
    <t>Přesun hmot pro vnitřní vodovod, výšky do 6 m</t>
  </si>
  <si>
    <t>722130801</t>
  </si>
  <si>
    <t>Demontáž potrubí ocelových závitových DN 25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</si>
  <si>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</si>
  <si>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</si>
  <si>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</si>
  <si>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</si>
  <si>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</si>
  <si>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</si>
  <si>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soubor</t>
  </si>
  <si>
    <t>723191118</t>
  </si>
  <si>
    <t>Kohout kulový pro flexigas rohový IVAR.G2T DN 15</t>
  </si>
  <si>
    <t>723236114</t>
  </si>
  <si>
    <t>Kohout kulový, vnitřní-vnitřní závit, G 3/4"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</si>
  <si>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</si>
  <si>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</si>
  <si>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</si>
  <si>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</si>
  <si>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</si>
  <si>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</si>
  <si>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</si>
  <si>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</si>
  <si>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</si>
  <si>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</si>
  <si>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</si>
  <si>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</si>
  <si>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</si>
  <si>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</si>
  <si>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</si>
  <si>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</si>
  <si>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</si>
  <si>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</si>
  <si>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</si>
  <si>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</si>
  <si>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</si>
  <si>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</si>
  <si>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</si>
  <si>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</si>
  <si>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</si>
  <si>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</si>
  <si>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</si>
  <si>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</si>
  <si>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</si>
  <si>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</si>
  <si>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</si>
  <si>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</si>
  <si>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</si>
  <si>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</si>
  <si>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</si>
  <si>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</si>
  <si>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</si>
  <si>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</si>
  <si>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</si>
  <si>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</si>
  <si>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</si>
  <si>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</si>
  <si>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</si>
  <si>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</si>
  <si>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</si>
  <si>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</si>
  <si>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</si>
  <si>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</si>
  <si>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</si>
  <si>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</si>
  <si>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</si>
  <si>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</si>
  <si>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</si>
  <si>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 cm 210l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</si>
  <si>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</si>
  <si>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</si>
  <si>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</si>
  <si>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</si>
  <si>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</si>
  <si>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</si>
  <si>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</si>
  <si>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plynových sporáků</t>
  </si>
  <si>
    <t>998725201</t>
  </si>
  <si>
    <t>Přesun hmot pro zařizovací předměty, výšky do 6 m</t>
  </si>
  <si>
    <t>763614241</t>
  </si>
  <si>
    <t>M.podlahy z desek nad tl.18 mm, na sraz, lepením vč. dodávky desky OSB ECO 3N tl. 22 mm</t>
  </si>
  <si>
    <t>Pokoj 1 : 4,4*1,6</t>
  </si>
  <si>
    <t>998763201</t>
  </si>
  <si>
    <t>Přesun hmot pro dřevostavby, výšky do 12 m</t>
  </si>
  <si>
    <t>766661112</t>
  </si>
  <si>
    <t>Montáž dveří do zárubně,otevíravých 1kř.do 0,8 m</t>
  </si>
  <si>
    <t>766662811</t>
  </si>
  <si>
    <t>Demontáž prahů dveří 1křídlových</t>
  </si>
  <si>
    <t>04</t>
  </si>
  <si>
    <t>D+M kombi sporák, Počet hořáků 4,senzory StopGas,integrovaným zapalováním a  klasickou elektrickou troubu s dvojicí topných těles a horkovzdušným ventilátorem.</t>
  </si>
  <si>
    <t>61160101Rwc</t>
  </si>
  <si>
    <t>Dveře vnitřní hladké plné 1kř. 70x197 bílé včetně kování WC</t>
  </si>
  <si>
    <t>61160401Rwc</t>
  </si>
  <si>
    <t xml:space="preserve">Dveře vnitřní hladké plné 1kř. 70x197 bílé včetně kování </t>
  </si>
  <si>
    <t>61260603R</t>
  </si>
  <si>
    <t xml:space="preserve">Dveře vnitřní hladké 2/3 sklo 1kř. 80x197 bílé včetně kování </t>
  </si>
  <si>
    <t>06</t>
  </si>
  <si>
    <t xml:space="preserve">D+M Odsavač par bílý 630W rekuperační </t>
  </si>
  <si>
    <t>7665488</t>
  </si>
  <si>
    <t>Vystěhování bytu - kuchyň. linka, skříň špajz, skříň včetně odvozu a poplatku za skládku</t>
  </si>
  <si>
    <t>766877115R00</t>
  </si>
  <si>
    <t>D+M Kuchyňské linky atyp DL=2000mm + 600mm skříňka nad digestoří</t>
  </si>
  <si>
    <t>Lamino barvy dle požadavku invesotra, hrany ABS, : 2,6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</si>
  <si>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</si>
  <si>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</si>
  <si>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</si>
  <si>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</si>
  <si>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</si>
  <si>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</si>
  <si>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</si>
  <si>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</si>
  <si>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</si>
  <si>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</si>
  <si>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</si>
  <si>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>998766201</t>
  </si>
  <si>
    <t>Přesun hmot pro truhlářské konstr., výšky do 6 m</t>
  </si>
  <si>
    <t>767612915</t>
  </si>
  <si>
    <t>Oprava - seřízení plastových oken</t>
  </si>
  <si>
    <t>998767201</t>
  </si>
  <si>
    <t>Přesun hmot pro zámečnické konstr., výšky do 6 m</t>
  </si>
  <si>
    <t>771101101</t>
  </si>
  <si>
    <t>Vysávání podlah prům.vysavačem pro pokládku dlažby</t>
  </si>
  <si>
    <t>WC : 0,9*1,3</t>
  </si>
  <si>
    <t>771101210</t>
  </si>
  <si>
    <t>Penetrace podkladu pod dlažby</t>
  </si>
  <si>
    <t>771475014</t>
  </si>
  <si>
    <t>Obklad soklíků keram.rovných, tmel,výška 10 cm</t>
  </si>
  <si>
    <t>WC : (1,3*2+0,9*2-0,7)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</si>
  <si>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</si>
  <si>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</si>
  <si>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</si>
  <si>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</si>
  <si>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</si>
  <si>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</si>
  <si>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WC : (0,9*2+1,3*2-0,7)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</si>
  <si>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</si>
  <si>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</si>
  <si>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</si>
  <si>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</si>
  <si>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</si>
  <si>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</si>
  <si>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</si>
  <si>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4,4*1,8</t>
  </si>
  <si>
    <t xml:space="preserve">  WC : 0,9*1,3</t>
  </si>
  <si>
    <t xml:space="preserve">  Soklíky : 3,7*0,1</t>
  </si>
  <si>
    <t>Konec provozního součtu</t>
  </si>
  <si>
    <t>9,46*1,1</t>
  </si>
  <si>
    <t>998771202</t>
  </si>
  <si>
    <t>Přesun hmot pro podlahy z dlaždic, výšky do 12 m</t>
  </si>
  <si>
    <t>775101101</t>
  </si>
  <si>
    <t>Vysávání podlah prům.vysavačem,podlahy vlys,parket</t>
  </si>
  <si>
    <t>RTS 21/ I</t>
  </si>
  <si>
    <t>Pokoj 3 : 6,4*4,8</t>
  </si>
  <si>
    <t>775413010</t>
  </si>
  <si>
    <t>Montáž podlahové lišty ze dřeva, přibíjené</t>
  </si>
  <si>
    <t>Pokoj 2 : (6,0*2+3,2*2-0,8)</t>
  </si>
  <si>
    <t>Pokoj 3 : (6,4*2+4,8*2-0,8)</t>
  </si>
  <si>
    <t>775411810</t>
  </si>
  <si>
    <t>Demontáž lišt dřevěných, přibíjených</t>
  </si>
  <si>
    <t>775524000</t>
  </si>
  <si>
    <t>Položení vlysových podlah příbíjených</t>
  </si>
  <si>
    <t>Pokoj 2 : 2,0*1,0</t>
  </si>
  <si>
    <t>775521800</t>
  </si>
  <si>
    <t>Demontáž podlah vlysových přibíjených včetně lišt</t>
  </si>
  <si>
    <t>762826130R00</t>
  </si>
  <si>
    <t>Oprava polštářů pod podlahy  - výměna (vyrovnání násypu)</t>
  </si>
  <si>
    <t>775598141R00</t>
  </si>
  <si>
    <t>Lak dřevěných podlah broušení + tmelení + lakování (3x nátěr)</t>
  </si>
  <si>
    <t>61192001</t>
  </si>
  <si>
    <t>Vlys podlahový tl. 14 buk dl.300 š. 50 mm výběr</t>
  </si>
  <si>
    <t>1,0*2,0*1,05</t>
  </si>
  <si>
    <t>61413711</t>
  </si>
  <si>
    <t>Lišta parketová dub  33 x 7 mm</t>
  </si>
  <si>
    <t>998775201</t>
  </si>
  <si>
    <t>Přesun hmot pro podlahy vlysové, výšky do 6 m</t>
  </si>
  <si>
    <t>776101101</t>
  </si>
  <si>
    <t>Vysávání podlah prům.vysavačem pod povlak.podlahy</t>
  </si>
  <si>
    <t>776101115</t>
  </si>
  <si>
    <t>Vyrovnání podkladů samonivelační hmotou - přetmelení spojů a poškozených míst podkladu</t>
  </si>
  <si>
    <t xml:space="preserve">  Chodba : 9,2*2,0</t>
  </si>
  <si>
    <t xml:space="preserve">  Komora : 2,4*0,9</t>
  </si>
  <si>
    <t xml:space="preserve">  Kuchyň : 3,9*2,9</t>
  </si>
  <si>
    <t xml:space="preserve">  Pokoj 1 : 4,4*1,6</t>
  </si>
  <si>
    <t>38,91</t>
  </si>
  <si>
    <t>776101121</t>
  </si>
  <si>
    <t>Provedení penetrace podkladu pod.povlak.podlahy</t>
  </si>
  <si>
    <t>776421100</t>
  </si>
  <si>
    <t>Lepení podlahových soklíků z PVC a vinylu včetně dodávky soklíku PVC</t>
  </si>
  <si>
    <t>Chodba : (9,2*2+2,0*2-0,8*5-0,7-1,0)</t>
  </si>
  <si>
    <t>Komora : (2,4*2+0,9*2-0,7)</t>
  </si>
  <si>
    <t>Kuchyň : (3,9*2+2,9*2-0,8-0,7)</t>
  </si>
  <si>
    <t>Pokoj 1 : (4,4*2+1,6*2-0,8)</t>
  </si>
  <si>
    <t>776511820</t>
  </si>
  <si>
    <t>Odstranění PVC a koberců lepených s podložkou včetně lišt</t>
  </si>
  <si>
    <t>776981101</t>
  </si>
  <si>
    <t xml:space="preserve">Montáž přechodové, podlahové lišty samolepicí </t>
  </si>
  <si>
    <t>0,8*2</t>
  </si>
  <si>
    <t>0,7</t>
  </si>
  <si>
    <t>776994111</t>
  </si>
  <si>
    <t>Svařování povlakových podlah z pásů nebo čtverců včetně svařovací šňůry PVC 1179</t>
  </si>
  <si>
    <t>38,91*0,5</t>
  </si>
  <si>
    <t>5537000111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</si>
  <si>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</si>
  <si>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</si>
  <si>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</si>
  <si>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</si>
  <si>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</si>
  <si>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781101210</t>
  </si>
  <si>
    <t>Penetrace podkladu pod obklady</t>
  </si>
  <si>
    <t>Kuchyň : (0,6+0,8)*1,75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</si>
  <si>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</si>
  <si>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</si>
  <si>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</si>
  <si>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</si>
  <si>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</si>
  <si>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</si>
  <si>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</si>
  <si>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</si>
  <si>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1,6+0,7</t>
  </si>
  <si>
    <t>2,1*2</t>
  </si>
  <si>
    <t>03</t>
  </si>
  <si>
    <t>Keramický obklad 20x40 - předpoklad ceny 400Kč/m2</t>
  </si>
  <si>
    <t xml:space="preserve">  Kuchyň : (0,6+0,8)*1,75</t>
  </si>
  <si>
    <t xml:space="preserve">  Koupelna : (4,4*2+1,6*2)*2,1</t>
  </si>
  <si>
    <t xml:space="preserve">  -0,7*2,0</t>
  </si>
  <si>
    <t>26,25*1,05</t>
  </si>
  <si>
    <t>59760720.AR</t>
  </si>
  <si>
    <t>Lišta obkl/dlažba plast</t>
  </si>
  <si>
    <t>998781202</t>
  </si>
  <si>
    <t>Přesun hmot pro obklady keramické, výšky do 12 m</t>
  </si>
  <si>
    <t>783424340</t>
  </si>
  <si>
    <t>Nátěr syntet. potrubí do DN 50 mm  Z+2x +1x email</t>
  </si>
  <si>
    <t>51</t>
  </si>
  <si>
    <t>783623920</t>
  </si>
  <si>
    <t>Údržba, nátěr synt. truhl.výr. 1x +1x email +1x tm včetně obroušení stávajícího nátěru</t>
  </si>
  <si>
    <t>Vstupní dveře prosklené včetně zárubně(obroušení, tmelení, nátěr, lakování) : 1,2*3,0*2</t>
  </si>
  <si>
    <t>783225400</t>
  </si>
  <si>
    <t>Nátěr syntetický kov. konstr. 2x + 1x email + tmel</t>
  </si>
  <si>
    <t>(0,7+2*2,1)*(0,15+0,05*2)*2</t>
  </si>
  <si>
    <t>(0,8+2*2,1)*(0,15+0,05*2)*5</t>
  </si>
  <si>
    <t>784402801</t>
  </si>
  <si>
    <t>Odstranění malby oškrábáním v místnosti H do 3,8 m</t>
  </si>
  <si>
    <t xml:space="preserve">Stěny : </t>
  </si>
  <si>
    <t xml:space="preserve">Stropy : </t>
  </si>
  <si>
    <t>784191101</t>
  </si>
  <si>
    <t>Penetrace podkladu univerzální Primalex 1x</t>
  </si>
  <si>
    <t xml:space="preserve">Nové štukové omítky : </t>
  </si>
  <si>
    <t>784195112</t>
  </si>
  <si>
    <t>Malba Primalex Standard, bílá, bez penetrace, 2x</t>
  </si>
  <si>
    <t>Chodba : (9,2*2+2,0*2)*3,0</t>
  </si>
  <si>
    <t>WC : (1,3*2+0,8*2)*3,2</t>
  </si>
  <si>
    <t>784011222</t>
  </si>
  <si>
    <t>Zakrytí podlah včetně papírové lepenky</t>
  </si>
  <si>
    <t>786611811</t>
  </si>
  <si>
    <t>Dmtž předokenních rolet s viditelným boxem - garnýž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</si>
  <si>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</si>
  <si>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</si>
  <si>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</si>
  <si>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</si>
  <si>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</si>
  <si>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</si>
  <si>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</si>
  <si>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</si>
  <si>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</si>
  <si>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</si>
  <si>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</si>
  <si>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</si>
  <si>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</si>
  <si>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</si>
  <si>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</si>
  <si>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</si>
  <si>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</si>
  <si>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</si>
  <si>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</si>
  <si>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</si>
  <si>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</si>
  <si>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</si>
  <si>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</si>
  <si>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</si>
  <si>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</si>
  <si>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</si>
  <si>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</si>
  <si>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</si>
  <si>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</si>
  <si>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</si>
  <si>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</si>
  <si>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</si>
  <si>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</si>
  <si>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</si>
  <si>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</si>
  <si>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</si>
  <si>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</si>
  <si>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</si>
  <si>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</si>
  <si>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</si>
  <si>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</si>
  <si>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</si>
  <si>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</si>
  <si>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</si>
  <si>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</si>
  <si>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</si>
  <si>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</si>
  <si>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</si>
  <si>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</si>
  <si>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</si>
  <si>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</si>
  <si>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</si>
  <si>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</si>
  <si>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</si>
  <si>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</si>
  <si>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</si>
  <si>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</si>
  <si>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</si>
  <si>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</si>
  <si>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</si>
  <si>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</si>
  <si>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</si>
  <si>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</si>
  <si>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</si>
  <si>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</si>
  <si>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</si>
  <si>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</si>
  <si>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</si>
  <si>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</si>
  <si>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</si>
  <si>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</si>
  <si>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</si>
  <si>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</si>
  <si>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</si>
  <si>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</si>
  <si>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</si>
  <si>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</si>
  <si>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</si>
  <si>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</si>
  <si>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</si>
  <si>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</si>
  <si>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</si>
  <si>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</si>
  <si>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</si>
  <si>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</si>
  <si>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</si>
  <si>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</si>
  <si>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</si>
  <si>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</si>
  <si>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</si>
  <si>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</si>
  <si>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</si>
  <si>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</si>
  <si>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</si>
  <si>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</si>
  <si>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</si>
  <si>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</si>
  <si>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</si>
  <si>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</si>
  <si>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</si>
  <si>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</si>
  <si>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</si>
  <si>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</si>
  <si>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</si>
  <si>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</si>
  <si>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</si>
  <si>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</si>
  <si>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</si>
  <si>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</si>
  <si>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</si>
  <si>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</si>
  <si>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</si>
  <si>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</si>
  <si>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</si>
  <si>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</si>
  <si>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</si>
  <si>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</si>
  <si>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</si>
  <si>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</si>
  <si>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</si>
  <si>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</si>
  <si>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CZ00296139</t>
  </si>
  <si>
    <t>Strojek spínače 1pólového Tango 3558-A01340 řaz.1</t>
  </si>
  <si>
    <t>34535400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</si>
</sst>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4" fontId="14" fillId="0" borderId="0" xfId="0" applyNumberFormat="1" applyFont="1" applyAlignment="1">
      <alignment vertical="top" shrinkToFit="1"/>
    </xf>
    <xf numFmtId="164" fontId="15" fillId="0" borderId="0" xfId="0" applyNumberFormat="1" applyFont="1" applyAlignment="1">
      <alignment horizontal="center" vertical="top" wrapText="1" shrinkToFit="1"/>
    </xf>
    <xf numFmtId="164" fontId="15" fillId="0" borderId="0" xfId="0" applyNumberFormat="1" applyFont="1" applyAlignment="1">
      <alignment vertical="top" wrapText="1" shrinkToFit="1"/>
    </xf>
    <xf numFmtId="164" fontId="16" fillId="0" borderId="0" xfId="0" applyNumberFormat="1" applyFont="1" applyAlignment="1">
      <alignment horizontal="center" vertical="top" wrapText="1" shrinkToFit="1"/>
    </xf>
    <xf numFmtId="164" fontId="16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Alignment="1">
      <alignment horizontal="left" vertical="top" wrapText="1"/>
    </xf>
    <xf numFmtId="164" fontId="16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" fontId="0" fillId="0" borderId="31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34</v>
      </c>
    </row>
    <row r="2" spans="1:7" ht="57.75" customHeight="1" x14ac:dyDescent="0.25">
      <c r="A2" s="165" t="s">
        <v>35</v>
      </c>
      <c r="B2" s="165"/>
      <c r="C2" s="165"/>
      <c r="D2" s="165"/>
      <c r="E2" s="165"/>
      <c r="F2" s="165"/>
      <c r="G2" s="16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7"/>
  <sheetViews>
    <sheetView showGridLines="0" tabSelected="1" topLeftCell="B1" zoomScaleNormal="100" zoomScaleSheetLayoutView="75" workbookViewId="0">
      <selection activeCell="N12" sqref="N1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7" customWidth="1"/>
    <col min="4" max="4" width="13" style="47" customWidth="1"/>
    <col min="5" max="5" width="9.6640625" style="47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3" t="s">
        <v>32</v>
      </c>
      <c r="B1" s="188" t="s">
        <v>4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5">
      <c r="A2" s="2"/>
      <c r="B2" s="68" t="s">
        <v>23</v>
      </c>
      <c r="C2" s="69"/>
      <c r="D2" s="70"/>
      <c r="E2" s="194" t="s">
        <v>38</v>
      </c>
      <c r="F2" s="195"/>
      <c r="G2" s="195"/>
      <c r="H2" s="195"/>
      <c r="I2" s="195"/>
      <c r="J2" s="196"/>
      <c r="O2" s="1"/>
    </row>
    <row r="3" spans="1:15" ht="27" customHeight="1" x14ac:dyDescent="0.25">
      <c r="A3" s="2"/>
      <c r="B3" s="71" t="s">
        <v>41</v>
      </c>
      <c r="C3" s="69"/>
      <c r="D3" s="72"/>
      <c r="E3" s="197" t="s">
        <v>40</v>
      </c>
      <c r="F3" s="198"/>
      <c r="G3" s="198"/>
      <c r="H3" s="198"/>
      <c r="I3" s="198"/>
      <c r="J3" s="199"/>
    </row>
    <row r="4" spans="1:15" ht="23.25" customHeight="1" x14ac:dyDescent="0.25">
      <c r="A4" s="67">
        <v>9156</v>
      </c>
      <c r="B4" s="73" t="s">
        <v>42</v>
      </c>
      <c r="C4" s="74"/>
      <c r="D4" s="75"/>
      <c r="E4" s="183" t="s">
        <v>38</v>
      </c>
      <c r="F4" s="184"/>
      <c r="G4" s="184"/>
      <c r="H4" s="184"/>
      <c r="I4" s="184"/>
      <c r="J4" s="185"/>
    </row>
    <row r="5" spans="1:15" ht="24" customHeight="1" x14ac:dyDescent="0.25">
      <c r="A5" s="2"/>
      <c r="B5" s="31" t="s">
        <v>22</v>
      </c>
      <c r="D5" s="158" t="s">
        <v>710</v>
      </c>
      <c r="E5" s="159"/>
      <c r="F5" s="65"/>
      <c r="G5" s="65"/>
      <c r="H5" s="18" t="s">
        <v>36</v>
      </c>
      <c r="I5" s="164">
        <v>296139</v>
      </c>
      <c r="J5" s="8"/>
    </row>
    <row r="6" spans="1:15" ht="15.75" customHeight="1" x14ac:dyDescent="0.25">
      <c r="A6" s="2"/>
      <c r="B6" s="28"/>
      <c r="C6" s="50"/>
      <c r="D6" s="160" t="s">
        <v>711</v>
      </c>
      <c r="E6" s="161"/>
      <c r="F6" s="66"/>
      <c r="G6" s="66"/>
      <c r="H6" s="18" t="s">
        <v>30</v>
      </c>
      <c r="I6" s="164" t="s">
        <v>714</v>
      </c>
      <c r="J6" s="8"/>
    </row>
    <row r="7" spans="1:15" ht="15.75" customHeight="1" x14ac:dyDescent="0.25">
      <c r="A7" s="2"/>
      <c r="B7" s="29"/>
      <c r="C7" s="51"/>
      <c r="D7" s="162" t="s">
        <v>712</v>
      </c>
      <c r="E7" s="163" t="s">
        <v>713</v>
      </c>
      <c r="F7" s="52"/>
      <c r="G7" s="5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5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5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00"/>
      <c r="E11" s="200"/>
      <c r="F11" s="200"/>
      <c r="G11" s="200"/>
      <c r="H11" s="18" t="s">
        <v>36</v>
      </c>
      <c r="I11" s="156"/>
      <c r="J11" s="8"/>
    </row>
    <row r="12" spans="1:15" ht="15.75" customHeight="1" x14ac:dyDescent="0.25">
      <c r="A12" s="2"/>
      <c r="B12" s="28"/>
      <c r="C12" s="50"/>
      <c r="D12" s="182"/>
      <c r="E12" s="182"/>
      <c r="F12" s="182"/>
      <c r="G12" s="182"/>
      <c r="H12" s="18" t="s">
        <v>30</v>
      </c>
      <c r="I12" s="156"/>
      <c r="J12" s="8"/>
    </row>
    <row r="13" spans="1:15" ht="15.75" customHeight="1" x14ac:dyDescent="0.25">
      <c r="A13" s="2"/>
      <c r="B13" s="29"/>
      <c r="C13" s="51"/>
      <c r="D13" s="157"/>
      <c r="E13" s="186"/>
      <c r="F13" s="187"/>
      <c r="G13" s="187"/>
      <c r="H13" s="19"/>
      <c r="I13" s="23"/>
      <c r="J13" s="34"/>
    </row>
    <row r="14" spans="1:15" ht="33" customHeight="1" x14ac:dyDescent="0.25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5">
      <c r="A15" s="2"/>
      <c r="B15" s="38" t="s">
        <v>13</v>
      </c>
      <c r="C15" s="53"/>
      <c r="D15" s="54"/>
      <c r="E15" s="56">
        <v>15</v>
      </c>
      <c r="F15" s="39" t="s">
        <v>0</v>
      </c>
      <c r="G15" s="174">
        <f>'SO 01 Pol'!G8+'SO 01 Pol'!G29+'SO 01 Pol'!G32+'SO 01 Pol'!G110+'SO 01 Pol'!G119+'SO 01 Pol'!G123+'SO 01 Pol'!G141+'SO 01 Pol'!G193+'SO 01 Pol'!G195+'SO 01 Pol'!G204+'SO 01 Pol'!G206+'SO 01 Pol'!G214+'SO 01 Pol'!G223+'SO 01 Pol'!G232+'SO 01 Pol'!G263+'SO 01 Pol'!G267+'SO 01 Pol'!G290+'SO 01 Pol'!G293+'SO 01 Pol'!G323+'SO 01 Pol'!G349+'SO 01 Pol'!G391+'SO 01 Pol'!G420+'SO 01 Pol'!G428+'SO 01 Pol'!G485+'SO 01 Pol'!G487+'SO 01 Pol'!G523+'SO 01 Pol'!G527+'SO 01 Pol'!G537</f>
        <v>0</v>
      </c>
      <c r="H15" s="175"/>
      <c r="I15" s="175"/>
      <c r="J15" s="40" t="str">
        <f t="shared" ref="J15:J20" si="0">Mena</f>
        <v>CZK</v>
      </c>
    </row>
    <row r="16" spans="1:15" ht="23.25" customHeight="1" x14ac:dyDescent="0.25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72">
        <f>ZakladDPHSni*0.15</f>
        <v>0</v>
      </c>
      <c r="H16" s="173"/>
      <c r="I16" s="173"/>
      <c r="J16" s="40" t="str">
        <f t="shared" si="0"/>
        <v>CZK</v>
      </c>
    </row>
    <row r="17" spans="1:10" ht="23.25" customHeight="1" x14ac:dyDescent="0.25">
      <c r="A17" s="2"/>
      <c r="B17" s="38" t="s">
        <v>15</v>
      </c>
      <c r="C17" s="53"/>
      <c r="D17" s="54"/>
      <c r="E17" s="56">
        <v>21</v>
      </c>
      <c r="F17" s="39" t="s">
        <v>0</v>
      </c>
      <c r="G17" s="174">
        <v>0</v>
      </c>
      <c r="H17" s="175"/>
      <c r="I17" s="175"/>
      <c r="J17" s="40" t="str">
        <f t="shared" si="0"/>
        <v>CZK</v>
      </c>
    </row>
    <row r="18" spans="1:10" ht="23.25" customHeight="1" x14ac:dyDescent="0.25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91">
        <v>0</v>
      </c>
      <c r="H18" s="192"/>
      <c r="I18" s="192"/>
      <c r="J18" s="37" t="str">
        <f t="shared" si="0"/>
        <v>CZK</v>
      </c>
    </row>
    <row r="19" spans="1:10" ht="23.25" customHeight="1" thickBot="1" x14ac:dyDescent="0.3">
      <c r="A19" s="2"/>
      <c r="B19" s="31" t="s">
        <v>5</v>
      </c>
      <c r="C19" s="59"/>
      <c r="D19" s="60"/>
      <c r="E19" s="59"/>
      <c r="F19" s="16"/>
      <c r="G19" s="193">
        <v>0</v>
      </c>
      <c r="H19" s="193"/>
      <c r="I19" s="193"/>
      <c r="J19" s="41" t="str">
        <f t="shared" si="0"/>
        <v>CZK</v>
      </c>
    </row>
    <row r="20" spans="1:10" ht="27.75" hidden="1" customHeight="1" thickBot="1" x14ac:dyDescent="0.3">
      <c r="A20" s="2"/>
      <c r="B20" s="102" t="s">
        <v>24</v>
      </c>
      <c r="C20" s="103"/>
      <c r="D20" s="103"/>
      <c r="E20" s="104"/>
      <c r="F20" s="105"/>
      <c r="G20" s="176">
        <v>669801.9</v>
      </c>
      <c r="H20" s="177"/>
      <c r="I20" s="177"/>
      <c r="J20" s="106" t="str">
        <f t="shared" si="0"/>
        <v>CZK</v>
      </c>
    </row>
    <row r="21" spans="1:10" ht="27.75" customHeight="1" thickBot="1" x14ac:dyDescent="0.3">
      <c r="A21" s="2"/>
      <c r="B21" s="102" t="s">
        <v>31</v>
      </c>
      <c r="C21" s="107"/>
      <c r="D21" s="107"/>
      <c r="E21" s="107"/>
      <c r="F21" s="108"/>
      <c r="G21" s="176">
        <f>ZakladDPHSni+DPHSni</f>
        <v>0</v>
      </c>
      <c r="H21" s="176"/>
      <c r="I21" s="176"/>
      <c r="J21" s="109" t="s">
        <v>45</v>
      </c>
    </row>
    <row r="22" spans="1:10" ht="12.75" customHeight="1" x14ac:dyDescent="0.25">
      <c r="A22" s="2"/>
      <c r="B22" s="2"/>
      <c r="J22" s="9"/>
    </row>
    <row r="23" spans="1:10" ht="30" customHeight="1" x14ac:dyDescent="0.25">
      <c r="A23" s="2"/>
      <c r="B23" s="2"/>
      <c r="J23" s="9"/>
    </row>
    <row r="24" spans="1:10" ht="18.75" customHeight="1" x14ac:dyDescent="0.25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5">
      <c r="A25" s="2"/>
      <c r="B25" s="2"/>
      <c r="J25" s="9"/>
    </row>
    <row r="26" spans="1:10" s="21" customFormat="1" ht="18.75" customHeight="1" x14ac:dyDescent="0.25">
      <c r="A26" s="20"/>
      <c r="B26" s="20"/>
      <c r="C26" s="63"/>
      <c r="D26" s="178"/>
      <c r="E26" s="179"/>
      <c r="G26" s="180"/>
      <c r="H26" s="181"/>
      <c r="I26" s="181"/>
      <c r="J26" s="25"/>
    </row>
    <row r="27" spans="1:10" ht="12.75" customHeight="1" x14ac:dyDescent="0.25">
      <c r="A27" s="2"/>
      <c r="B27" s="2"/>
      <c r="D27" s="171" t="s">
        <v>2</v>
      </c>
      <c r="E27" s="171"/>
      <c r="H27" s="10" t="s">
        <v>3</v>
      </c>
      <c r="J27" s="9"/>
    </row>
    <row r="28" spans="1:10" ht="13.5" customHeight="1" thickBot="1" x14ac:dyDescent="0.3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hidden="1" customHeight="1" x14ac:dyDescent="0.25">
      <c r="B29" s="79" t="s">
        <v>17</v>
      </c>
      <c r="C29" s="80"/>
      <c r="D29" s="80"/>
      <c r="E29" s="80"/>
      <c r="F29" s="81"/>
      <c r="G29" s="81"/>
      <c r="H29" s="81"/>
      <c r="I29" s="81"/>
      <c r="J29" s="82"/>
    </row>
    <row r="30" spans="1:10" ht="25.5" hidden="1" customHeight="1" x14ac:dyDescent="0.25">
      <c r="A30" s="78" t="s">
        <v>33</v>
      </c>
      <c r="B30" s="83" t="s">
        <v>18</v>
      </c>
      <c r="C30" s="84" t="s">
        <v>6</v>
      </c>
      <c r="D30" s="84"/>
      <c r="E30" s="84"/>
      <c r="F30" s="85" t="str">
        <f>B15</f>
        <v>Základ pro sníženou DPH</v>
      </c>
      <c r="G30" s="85" t="str">
        <f>B17</f>
        <v>Základ pro základní DPH</v>
      </c>
      <c r="H30" s="86" t="s">
        <v>19</v>
      </c>
      <c r="I30" s="86" t="s">
        <v>1</v>
      </c>
      <c r="J30" s="87" t="s">
        <v>0</v>
      </c>
    </row>
    <row r="31" spans="1:10" ht="25.5" hidden="1" customHeight="1" x14ac:dyDescent="0.25">
      <c r="A31" s="78">
        <v>1</v>
      </c>
      <c r="B31" s="88" t="s">
        <v>43</v>
      </c>
      <c r="C31" s="166"/>
      <c r="D31" s="166"/>
      <c r="E31" s="166"/>
      <c r="F31" s="89">
        <v>0</v>
      </c>
      <c r="G31" s="90">
        <v>669801.9</v>
      </c>
      <c r="H31" s="91">
        <v>140658.4</v>
      </c>
      <c r="I31" s="91">
        <v>810460.3</v>
      </c>
      <c r="J31" s="92">
        <f>IF(CenaCelkemVypocet=0,"",I31/CenaCelkemVypocet*100)</f>
        <v>100</v>
      </c>
    </row>
    <row r="32" spans="1:10" ht="25.5" hidden="1" customHeight="1" x14ac:dyDescent="0.25">
      <c r="A32" s="78">
        <v>2</v>
      </c>
      <c r="B32" s="93" t="s">
        <v>39</v>
      </c>
      <c r="C32" s="167" t="s">
        <v>40</v>
      </c>
      <c r="D32" s="167"/>
      <c r="E32" s="167"/>
      <c r="F32" s="94">
        <v>0</v>
      </c>
      <c r="G32" s="95">
        <v>669801.9</v>
      </c>
      <c r="H32" s="95">
        <v>140658.4</v>
      </c>
      <c r="I32" s="95">
        <v>810460.3</v>
      </c>
      <c r="J32" s="96">
        <f>IF(CenaCelkemVypocet=0,"",I32/CenaCelkemVypocet*100)</f>
        <v>100</v>
      </c>
    </row>
    <row r="33" spans="1:10" ht="25.5" hidden="1" customHeight="1" x14ac:dyDescent="0.25">
      <c r="A33" s="78">
        <v>3</v>
      </c>
      <c r="B33" s="97" t="s">
        <v>37</v>
      </c>
      <c r="C33" s="166" t="s">
        <v>38</v>
      </c>
      <c r="D33" s="166"/>
      <c r="E33" s="166"/>
      <c r="F33" s="98">
        <v>0</v>
      </c>
      <c r="G33" s="91">
        <v>669801.9</v>
      </c>
      <c r="H33" s="91">
        <v>140658.4</v>
      </c>
      <c r="I33" s="91">
        <v>810460.3</v>
      </c>
      <c r="J33" s="92">
        <f>IF(CenaCelkemVypocet=0,"",I33/CenaCelkemVypocet*100)</f>
        <v>100</v>
      </c>
    </row>
    <row r="34" spans="1:10" ht="25.5" hidden="1" customHeight="1" x14ac:dyDescent="0.25">
      <c r="A34" s="78"/>
      <c r="B34" s="168" t="s">
        <v>44</v>
      </c>
      <c r="C34" s="169"/>
      <c r="D34" s="169"/>
      <c r="E34" s="170"/>
      <c r="F34" s="99">
        <f>SUMIF(A31:A33,"=1",F31:F33)</f>
        <v>0</v>
      </c>
      <c r="G34" s="100">
        <f>SUMIF(A31:A33,"=1",G31:G33)</f>
        <v>669801.9</v>
      </c>
      <c r="H34" s="100">
        <f>SUMIF(A31:A33,"=1",H31:H33)</f>
        <v>140658.4</v>
      </c>
      <c r="I34" s="100">
        <f>SUMIF(A31:A33,"=1",I31:I33)</f>
        <v>810460.3</v>
      </c>
      <c r="J34" s="101">
        <f>SUMIF(A31:A33,"=1",J31:J33)</f>
        <v>100</v>
      </c>
    </row>
    <row r="37" spans="1:10" x14ac:dyDescent="0.25">
      <c r="F37" s="76"/>
      <c r="G37" s="76"/>
      <c r="H37" s="76"/>
      <c r="I37" s="76"/>
      <c r="J37" s="7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">
    <mergeCell ref="B1:J1"/>
    <mergeCell ref="G18:I18"/>
    <mergeCell ref="G19:I19"/>
    <mergeCell ref="E2:J2"/>
    <mergeCell ref="E3:J3"/>
    <mergeCell ref="D11:G11"/>
    <mergeCell ref="D26:E26"/>
    <mergeCell ref="G26:I26"/>
    <mergeCell ref="D12:G12"/>
    <mergeCell ref="E4:J4"/>
    <mergeCell ref="E13:G13"/>
    <mergeCell ref="G16:I16"/>
    <mergeCell ref="G15:I15"/>
    <mergeCell ref="G21:I21"/>
    <mergeCell ref="G17:I17"/>
    <mergeCell ref="G20:I20"/>
    <mergeCell ref="C31:E31"/>
    <mergeCell ref="C32:E32"/>
    <mergeCell ref="C33:E33"/>
    <mergeCell ref="B34:E34"/>
    <mergeCell ref="D27:E2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01" t="s">
        <v>7</v>
      </c>
      <c r="B1" s="201"/>
      <c r="C1" s="202"/>
      <c r="D1" s="201"/>
      <c r="E1" s="201"/>
      <c r="F1" s="201"/>
      <c r="G1" s="201"/>
    </row>
    <row r="2" spans="1:7" ht="24.9" customHeight="1" x14ac:dyDescent="0.25">
      <c r="A2" s="45" t="s">
        <v>8</v>
      </c>
      <c r="B2" s="44"/>
      <c r="C2" s="203"/>
      <c r="D2" s="203"/>
      <c r="E2" s="203"/>
      <c r="F2" s="203"/>
      <c r="G2" s="204"/>
    </row>
    <row r="3" spans="1:7" ht="24.9" customHeight="1" x14ac:dyDescent="0.25">
      <c r="A3" s="45" t="s">
        <v>9</v>
      </c>
      <c r="B3" s="44"/>
      <c r="C3" s="203"/>
      <c r="D3" s="203"/>
      <c r="E3" s="203"/>
      <c r="F3" s="203"/>
      <c r="G3" s="204"/>
    </row>
    <row r="4" spans="1:7" ht="24.9" customHeight="1" x14ac:dyDescent="0.25">
      <c r="A4" s="45" t="s">
        <v>10</v>
      </c>
      <c r="B4" s="44"/>
      <c r="C4" s="203"/>
      <c r="D4" s="203"/>
      <c r="E4" s="203"/>
      <c r="F4" s="203"/>
      <c r="G4" s="204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ABAC-0CF8-49C3-B443-F48EFF955962}">
  <sheetPr>
    <outlinePr summaryBelow="0"/>
  </sheetPr>
  <dimension ref="A1:BH5000"/>
  <sheetViews>
    <sheetView workbookViewId="0">
      <pane ySplit="7" topLeftCell="A500" activePane="bottomLeft" state="frozen"/>
      <selection pane="bottomLeft" activeCell="C505" sqref="C505"/>
    </sheetView>
  </sheetViews>
  <sheetFormatPr defaultRowHeight="13.2" outlineLevelRow="1" x14ac:dyDescent="0.25"/>
  <cols>
    <col min="1" max="1" width="3.44140625" customWidth="1"/>
    <col min="2" max="2" width="12.6640625" style="110" customWidth="1"/>
    <col min="3" max="3" width="38.33203125" style="110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05" t="s">
        <v>7</v>
      </c>
      <c r="B1" s="205"/>
      <c r="C1" s="205"/>
      <c r="D1" s="205"/>
      <c r="E1" s="205"/>
      <c r="F1" s="205"/>
      <c r="G1" s="205"/>
      <c r="AG1" t="s">
        <v>101</v>
      </c>
    </row>
    <row r="2" spans="1:60" ht="25.05" customHeight="1" x14ac:dyDescent="0.25">
      <c r="A2" s="111" t="s">
        <v>8</v>
      </c>
      <c r="B2" s="44"/>
      <c r="C2" s="206" t="s">
        <v>38</v>
      </c>
      <c r="D2" s="207"/>
      <c r="E2" s="207"/>
      <c r="F2" s="207"/>
      <c r="G2" s="208"/>
      <c r="AG2" t="s">
        <v>102</v>
      </c>
    </row>
    <row r="3" spans="1:60" ht="25.05" customHeight="1" x14ac:dyDescent="0.25">
      <c r="A3" s="111" t="s">
        <v>9</v>
      </c>
      <c r="B3" s="44"/>
      <c r="C3" s="206" t="s">
        <v>40</v>
      </c>
      <c r="D3" s="207"/>
      <c r="E3" s="207"/>
      <c r="F3" s="207"/>
      <c r="G3" s="208"/>
      <c r="AC3" s="110" t="s">
        <v>102</v>
      </c>
      <c r="AG3" t="s">
        <v>103</v>
      </c>
    </row>
    <row r="4" spans="1:60" ht="25.05" customHeight="1" x14ac:dyDescent="0.25">
      <c r="A4" s="112" t="s">
        <v>10</v>
      </c>
      <c r="B4" s="113"/>
      <c r="C4" s="209" t="s">
        <v>38</v>
      </c>
      <c r="D4" s="210"/>
      <c r="E4" s="210"/>
      <c r="F4" s="210"/>
      <c r="G4" s="211"/>
      <c r="AG4" t="s">
        <v>104</v>
      </c>
    </row>
    <row r="5" spans="1:60" x14ac:dyDescent="0.25">
      <c r="D5" s="10"/>
    </row>
    <row r="6" spans="1:60" ht="39.6" x14ac:dyDescent="0.25">
      <c r="A6" s="115" t="s">
        <v>105</v>
      </c>
      <c r="B6" s="117" t="s">
        <v>106</v>
      </c>
      <c r="C6" s="117" t="s">
        <v>107</v>
      </c>
      <c r="D6" s="116" t="s">
        <v>108</v>
      </c>
      <c r="E6" s="115" t="s">
        <v>109</v>
      </c>
      <c r="F6" s="114" t="s">
        <v>110</v>
      </c>
      <c r="G6" s="115" t="s">
        <v>26</v>
      </c>
      <c r="H6" s="118" t="s">
        <v>27</v>
      </c>
      <c r="I6" s="118" t="s">
        <v>111</v>
      </c>
      <c r="J6" s="118" t="s">
        <v>28</v>
      </c>
      <c r="K6" s="118" t="s">
        <v>112</v>
      </c>
      <c r="L6" s="118" t="s">
        <v>113</v>
      </c>
      <c r="M6" s="118" t="s">
        <v>114</v>
      </c>
      <c r="N6" s="118" t="s">
        <v>115</v>
      </c>
      <c r="O6" s="118" t="s">
        <v>116</v>
      </c>
      <c r="P6" s="118" t="s">
        <v>117</v>
      </c>
      <c r="Q6" s="118" t="s">
        <v>118</v>
      </c>
      <c r="R6" s="118" t="s">
        <v>119</v>
      </c>
      <c r="S6" s="118" t="s">
        <v>120</v>
      </c>
      <c r="T6" s="118" t="s">
        <v>121</v>
      </c>
      <c r="U6" s="118" t="s">
        <v>122</v>
      </c>
      <c r="V6" s="118" t="s">
        <v>123</v>
      </c>
      <c r="W6" s="118" t="s">
        <v>124</v>
      </c>
      <c r="X6" s="118" t="s">
        <v>125</v>
      </c>
    </row>
    <row r="7" spans="1:60" hidden="1" x14ac:dyDescent="0.25">
      <c r="A7" s="3"/>
      <c r="B7" s="4"/>
      <c r="C7" s="4"/>
      <c r="D7" s="6"/>
      <c r="E7" s="120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</row>
    <row r="8" spans="1:60" x14ac:dyDescent="0.25">
      <c r="A8" s="130" t="s">
        <v>126</v>
      </c>
      <c r="B8" s="131" t="s">
        <v>46</v>
      </c>
      <c r="C8" s="148" t="s">
        <v>47</v>
      </c>
      <c r="D8" s="132"/>
      <c r="E8" s="133"/>
      <c r="F8" s="134"/>
      <c r="G8" s="135">
        <f>SUMIF(AG9:AG28,"&lt;&gt;NOR",G9:G28)</f>
        <v>0</v>
      </c>
      <c r="H8" s="129"/>
      <c r="I8" s="129">
        <f>SUM(I9:I28)</f>
        <v>13218.02</v>
      </c>
      <c r="J8" s="129"/>
      <c r="K8" s="129">
        <f>SUM(K9:K28)</f>
        <v>5476.01</v>
      </c>
      <c r="L8" s="129"/>
      <c r="M8" s="129">
        <f>SUM(M9:M28)</f>
        <v>0</v>
      </c>
      <c r="N8" s="129"/>
      <c r="O8" s="129">
        <f>SUM(O9:O28)</f>
        <v>1.43</v>
      </c>
      <c r="P8" s="129"/>
      <c r="Q8" s="129">
        <f>SUM(Q9:Q28)</f>
        <v>0</v>
      </c>
      <c r="R8" s="129"/>
      <c r="S8" s="129"/>
      <c r="T8" s="129"/>
      <c r="U8" s="129"/>
      <c r="V8" s="129">
        <f>SUM(V9:V28)</f>
        <v>11.479999999999999</v>
      </c>
      <c r="W8" s="129"/>
      <c r="X8" s="129"/>
      <c r="AG8" t="s">
        <v>127</v>
      </c>
    </row>
    <row r="9" spans="1:60" outlineLevel="1" x14ac:dyDescent="0.25">
      <c r="A9" s="136">
        <v>1</v>
      </c>
      <c r="B9" s="137" t="s">
        <v>128</v>
      </c>
      <c r="C9" s="149" t="s">
        <v>129</v>
      </c>
      <c r="D9" s="138" t="s">
        <v>130</v>
      </c>
      <c r="E9" s="139">
        <v>4.0390000000000002E-2</v>
      </c>
      <c r="F9" s="140"/>
      <c r="G9" s="141">
        <f>ROUND(E9*F9,2)</f>
        <v>0</v>
      </c>
      <c r="H9" s="124">
        <v>42724.55</v>
      </c>
      <c r="I9" s="124">
        <f>ROUND(E9*H9,2)</f>
        <v>1725.64</v>
      </c>
      <c r="J9" s="124">
        <v>9555.4500000000007</v>
      </c>
      <c r="K9" s="124">
        <f>ROUND(E9*J9,2)</f>
        <v>385.94</v>
      </c>
      <c r="L9" s="124">
        <v>21</v>
      </c>
      <c r="M9" s="124">
        <f>G9*(1+L9/100)</f>
        <v>0</v>
      </c>
      <c r="N9" s="124">
        <v>1.0900000000000001</v>
      </c>
      <c r="O9" s="124">
        <f>ROUND(E9*N9,2)</f>
        <v>0.04</v>
      </c>
      <c r="P9" s="124">
        <v>0</v>
      </c>
      <c r="Q9" s="124">
        <f>ROUND(E9*P9,2)</f>
        <v>0</v>
      </c>
      <c r="R9" s="124"/>
      <c r="S9" s="124" t="s">
        <v>131</v>
      </c>
      <c r="T9" s="124" t="s">
        <v>131</v>
      </c>
      <c r="U9" s="124">
        <v>20.6</v>
      </c>
      <c r="V9" s="124">
        <f>ROUND(E9*U9,2)</f>
        <v>0.83</v>
      </c>
      <c r="W9" s="124"/>
      <c r="X9" s="124" t="s">
        <v>132</v>
      </c>
      <c r="Y9" s="119"/>
      <c r="Z9" s="119"/>
      <c r="AA9" s="119"/>
      <c r="AB9" s="119"/>
      <c r="AC9" s="119"/>
      <c r="AD9" s="119"/>
      <c r="AE9" s="119"/>
      <c r="AF9" s="119"/>
      <c r="AG9" s="119" t="s">
        <v>133</v>
      </c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</row>
    <row r="10" spans="1:60" outlineLevel="1" x14ac:dyDescent="0.25">
      <c r="A10" s="122"/>
      <c r="B10" s="123"/>
      <c r="C10" s="150" t="s">
        <v>134</v>
      </c>
      <c r="D10" s="125"/>
      <c r="E10" s="126">
        <v>4.0390000000000002E-2</v>
      </c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19"/>
      <c r="Z10" s="119"/>
      <c r="AA10" s="119"/>
      <c r="AB10" s="119"/>
      <c r="AC10" s="119"/>
      <c r="AD10" s="119"/>
      <c r="AE10" s="119"/>
      <c r="AF10" s="119"/>
      <c r="AG10" s="119" t="s">
        <v>135</v>
      </c>
      <c r="AH10" s="119">
        <v>0</v>
      </c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</row>
    <row r="11" spans="1:60" outlineLevel="1" x14ac:dyDescent="0.25">
      <c r="A11" s="136">
        <v>2</v>
      </c>
      <c r="B11" s="137" t="s">
        <v>136</v>
      </c>
      <c r="C11" s="149" t="s">
        <v>137</v>
      </c>
      <c r="D11" s="138" t="s">
        <v>138</v>
      </c>
      <c r="E11" s="139">
        <v>1.298</v>
      </c>
      <c r="F11" s="140"/>
      <c r="G11" s="141">
        <f>ROUND(E11*F11,2)</f>
        <v>0</v>
      </c>
      <c r="H11" s="124">
        <v>4853.74</v>
      </c>
      <c r="I11" s="124">
        <f>ROUND(E11*H11,2)</f>
        <v>6300.15</v>
      </c>
      <c r="J11" s="124">
        <v>1431.26</v>
      </c>
      <c r="K11" s="124">
        <f>ROUND(E11*J11,2)</f>
        <v>1857.78</v>
      </c>
      <c r="L11" s="124">
        <v>21</v>
      </c>
      <c r="M11" s="124">
        <f>G11*(1+L11/100)</f>
        <v>0</v>
      </c>
      <c r="N11" s="124">
        <v>0.76182000000000005</v>
      </c>
      <c r="O11" s="124">
        <f>ROUND(E11*N11,2)</f>
        <v>0.99</v>
      </c>
      <c r="P11" s="124">
        <v>0</v>
      </c>
      <c r="Q11" s="124">
        <f>ROUND(E11*P11,2)</f>
        <v>0</v>
      </c>
      <c r="R11" s="124"/>
      <c r="S11" s="124" t="s">
        <v>131</v>
      </c>
      <c r="T11" s="124" t="s">
        <v>131</v>
      </c>
      <c r="U11" s="124">
        <v>3.08188</v>
      </c>
      <c r="V11" s="124">
        <f>ROUND(E11*U11,2)</f>
        <v>4</v>
      </c>
      <c r="W11" s="124"/>
      <c r="X11" s="124" t="s">
        <v>132</v>
      </c>
      <c r="Y11" s="119"/>
      <c r="Z11" s="119"/>
      <c r="AA11" s="119"/>
      <c r="AB11" s="119"/>
      <c r="AC11" s="119"/>
      <c r="AD11" s="119"/>
      <c r="AE11" s="119"/>
      <c r="AF11" s="119"/>
      <c r="AG11" s="119" t="s">
        <v>133</v>
      </c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</row>
    <row r="12" spans="1:60" outlineLevel="1" x14ac:dyDescent="0.25">
      <c r="A12" s="122"/>
      <c r="B12" s="123"/>
      <c r="C12" s="150" t="s">
        <v>139</v>
      </c>
      <c r="D12" s="125"/>
      <c r="E12" s="126">
        <v>0.16800000000000001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19"/>
      <c r="Z12" s="119"/>
      <c r="AA12" s="119"/>
      <c r="AB12" s="119"/>
      <c r="AC12" s="119"/>
      <c r="AD12" s="119"/>
      <c r="AE12" s="119"/>
      <c r="AF12" s="119"/>
      <c r="AG12" s="119" t="s">
        <v>135</v>
      </c>
      <c r="AH12" s="119">
        <v>0</v>
      </c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</row>
    <row r="13" spans="1:60" outlineLevel="1" x14ac:dyDescent="0.25">
      <c r="A13" s="122"/>
      <c r="B13" s="123"/>
      <c r="C13" s="150" t="s">
        <v>140</v>
      </c>
      <c r="D13" s="125"/>
      <c r="E13" s="126">
        <v>0.23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19"/>
      <c r="Z13" s="119"/>
      <c r="AA13" s="119"/>
      <c r="AB13" s="119"/>
      <c r="AC13" s="119"/>
      <c r="AD13" s="119"/>
      <c r="AE13" s="119"/>
      <c r="AF13" s="119"/>
      <c r="AG13" s="119" t="s">
        <v>135</v>
      </c>
      <c r="AH13" s="119">
        <v>0</v>
      </c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</row>
    <row r="14" spans="1:60" outlineLevel="1" x14ac:dyDescent="0.25">
      <c r="A14" s="122"/>
      <c r="B14" s="123"/>
      <c r="C14" s="150" t="s">
        <v>141</v>
      </c>
      <c r="D14" s="125"/>
      <c r="E14" s="126">
        <v>0.9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19"/>
      <c r="Z14" s="119"/>
      <c r="AA14" s="119"/>
      <c r="AB14" s="119"/>
      <c r="AC14" s="119"/>
      <c r="AD14" s="119"/>
      <c r="AE14" s="119"/>
      <c r="AF14" s="119"/>
      <c r="AG14" s="119" t="s">
        <v>135</v>
      </c>
      <c r="AH14" s="119">
        <v>0</v>
      </c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</row>
    <row r="15" spans="1:60" outlineLevel="1" x14ac:dyDescent="0.25">
      <c r="A15" s="142">
        <v>3</v>
      </c>
      <c r="B15" s="143" t="s">
        <v>142</v>
      </c>
      <c r="C15" s="151" t="s">
        <v>143</v>
      </c>
      <c r="D15" s="144" t="s">
        <v>144</v>
      </c>
      <c r="E15" s="145">
        <v>1</v>
      </c>
      <c r="F15" s="146"/>
      <c r="G15" s="147">
        <f>ROUND(E15*F15,2)</f>
        <v>0</v>
      </c>
      <c r="H15" s="124">
        <v>7.79</v>
      </c>
      <c r="I15" s="124">
        <f>ROUND(E15*H15,2)</f>
        <v>7.79</v>
      </c>
      <c r="J15" s="124">
        <v>473.71</v>
      </c>
      <c r="K15" s="124">
        <f>ROUND(E15*J15,2)</f>
        <v>473.71</v>
      </c>
      <c r="L15" s="124">
        <v>21</v>
      </c>
      <c r="M15" s="124">
        <f>G15*(1+L15/100)</f>
        <v>0</v>
      </c>
      <c r="N15" s="124">
        <v>1.6000000000000001E-4</v>
      </c>
      <c r="O15" s="124">
        <f>ROUND(E15*N15,2)</f>
        <v>0</v>
      </c>
      <c r="P15" s="124">
        <v>0</v>
      </c>
      <c r="Q15" s="124">
        <f>ROUND(E15*P15,2)</f>
        <v>0</v>
      </c>
      <c r="R15" s="124"/>
      <c r="S15" s="124" t="s">
        <v>131</v>
      </c>
      <c r="T15" s="124" t="s">
        <v>131</v>
      </c>
      <c r="U15" s="124">
        <v>0.94</v>
      </c>
      <c r="V15" s="124">
        <f>ROUND(E15*U15,2)</f>
        <v>0.94</v>
      </c>
      <c r="W15" s="124"/>
      <c r="X15" s="124" t="s">
        <v>132</v>
      </c>
      <c r="Y15" s="119"/>
      <c r="Z15" s="119"/>
      <c r="AA15" s="119"/>
      <c r="AB15" s="119"/>
      <c r="AC15" s="119"/>
      <c r="AD15" s="119"/>
      <c r="AE15" s="119"/>
      <c r="AF15" s="119"/>
      <c r="AG15" s="119" t="s">
        <v>133</v>
      </c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</row>
    <row r="16" spans="1:60" outlineLevel="1" x14ac:dyDescent="0.25">
      <c r="A16" s="142">
        <v>4</v>
      </c>
      <c r="B16" s="143" t="s">
        <v>145</v>
      </c>
      <c r="C16" s="151" t="s">
        <v>146</v>
      </c>
      <c r="D16" s="144" t="s">
        <v>144</v>
      </c>
      <c r="E16" s="145">
        <v>1</v>
      </c>
      <c r="F16" s="146"/>
      <c r="G16" s="147">
        <f>ROUND(E16*F16,2)</f>
        <v>0</v>
      </c>
      <c r="H16" s="124">
        <v>11.69</v>
      </c>
      <c r="I16" s="124">
        <f>ROUND(E16*H16,2)</f>
        <v>11.69</v>
      </c>
      <c r="J16" s="124">
        <v>524.30999999999995</v>
      </c>
      <c r="K16" s="124">
        <f>ROUND(E16*J16,2)</f>
        <v>524.30999999999995</v>
      </c>
      <c r="L16" s="124">
        <v>21</v>
      </c>
      <c r="M16" s="124">
        <f>G16*(1+L16/100)</f>
        <v>0</v>
      </c>
      <c r="N16" s="124">
        <v>2.4000000000000001E-4</v>
      </c>
      <c r="O16" s="124">
        <f>ROUND(E16*N16,2)</f>
        <v>0</v>
      </c>
      <c r="P16" s="124">
        <v>0</v>
      </c>
      <c r="Q16" s="124">
        <f>ROUND(E16*P16,2)</f>
        <v>0</v>
      </c>
      <c r="R16" s="124"/>
      <c r="S16" s="124" t="s">
        <v>131</v>
      </c>
      <c r="T16" s="124" t="s">
        <v>131</v>
      </c>
      <c r="U16" s="124">
        <v>1.04</v>
      </c>
      <c r="V16" s="124">
        <f>ROUND(E16*U16,2)</f>
        <v>1.04</v>
      </c>
      <c r="W16" s="124"/>
      <c r="X16" s="124" t="s">
        <v>132</v>
      </c>
      <c r="Y16" s="119"/>
      <c r="Z16" s="119"/>
      <c r="AA16" s="119"/>
      <c r="AB16" s="119"/>
      <c r="AC16" s="119"/>
      <c r="AD16" s="119"/>
      <c r="AE16" s="119"/>
      <c r="AF16" s="119"/>
      <c r="AG16" s="119" t="s">
        <v>133</v>
      </c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</row>
    <row r="17" spans="1:60" outlineLevel="1" x14ac:dyDescent="0.25">
      <c r="A17" s="136">
        <v>5</v>
      </c>
      <c r="B17" s="137" t="s">
        <v>147</v>
      </c>
      <c r="C17" s="149" t="s">
        <v>148</v>
      </c>
      <c r="D17" s="138" t="s">
        <v>149</v>
      </c>
      <c r="E17" s="139">
        <v>8.8000000000000007</v>
      </c>
      <c r="F17" s="140"/>
      <c r="G17" s="141">
        <f>ROUND(E17*F17,2)</f>
        <v>0</v>
      </c>
      <c r="H17" s="124">
        <v>24.99</v>
      </c>
      <c r="I17" s="124">
        <f>ROUND(E17*H17,2)</f>
        <v>219.91</v>
      </c>
      <c r="J17" s="124">
        <v>108.51</v>
      </c>
      <c r="K17" s="124">
        <f>ROUND(E17*J17,2)</f>
        <v>954.89</v>
      </c>
      <c r="L17" s="124">
        <v>21</v>
      </c>
      <c r="M17" s="124">
        <f>G17*(1+L17/100)</f>
        <v>0</v>
      </c>
      <c r="N17" s="124">
        <v>1.0200000000000001E-3</v>
      </c>
      <c r="O17" s="124">
        <f>ROUND(E17*N17,2)</f>
        <v>0.01</v>
      </c>
      <c r="P17" s="124">
        <v>0</v>
      </c>
      <c r="Q17" s="124">
        <f>ROUND(E17*P17,2)</f>
        <v>0</v>
      </c>
      <c r="R17" s="124"/>
      <c r="S17" s="124" t="s">
        <v>131</v>
      </c>
      <c r="T17" s="124" t="s">
        <v>131</v>
      </c>
      <c r="U17" s="124">
        <v>0.223</v>
      </c>
      <c r="V17" s="124">
        <f>ROUND(E17*U17,2)</f>
        <v>1.96</v>
      </c>
      <c r="W17" s="124"/>
      <c r="X17" s="124" t="s">
        <v>132</v>
      </c>
      <c r="Y17" s="119"/>
      <c r="Z17" s="119"/>
      <c r="AA17" s="119"/>
      <c r="AB17" s="119"/>
      <c r="AC17" s="119"/>
      <c r="AD17" s="119"/>
      <c r="AE17" s="119"/>
      <c r="AF17" s="119"/>
      <c r="AG17" s="119" t="s">
        <v>133</v>
      </c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</row>
    <row r="18" spans="1:60" outlineLevel="1" x14ac:dyDescent="0.25">
      <c r="A18" s="122"/>
      <c r="B18" s="123"/>
      <c r="C18" s="150" t="s">
        <v>150</v>
      </c>
      <c r="D18" s="125"/>
      <c r="E18" s="126">
        <v>4.2</v>
      </c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19"/>
      <c r="Z18" s="119"/>
      <c r="AA18" s="119"/>
      <c r="AB18" s="119"/>
      <c r="AC18" s="119"/>
      <c r="AD18" s="119"/>
      <c r="AE18" s="119"/>
      <c r="AF18" s="119"/>
      <c r="AG18" s="119" t="s">
        <v>135</v>
      </c>
      <c r="AH18" s="119">
        <v>0</v>
      </c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</row>
    <row r="19" spans="1:60" outlineLevel="1" x14ac:dyDescent="0.25">
      <c r="A19" s="122"/>
      <c r="B19" s="123"/>
      <c r="C19" s="150" t="s">
        <v>151</v>
      </c>
      <c r="D19" s="125"/>
      <c r="E19" s="126">
        <v>4.5999999999999996</v>
      </c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19"/>
      <c r="Z19" s="119"/>
      <c r="AA19" s="119"/>
      <c r="AB19" s="119"/>
      <c r="AC19" s="119"/>
      <c r="AD19" s="119"/>
      <c r="AE19" s="119"/>
      <c r="AF19" s="119"/>
      <c r="AG19" s="119" t="s">
        <v>135</v>
      </c>
      <c r="AH19" s="119">
        <v>0</v>
      </c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</row>
    <row r="20" spans="1:60" outlineLevel="1" x14ac:dyDescent="0.25">
      <c r="A20" s="136">
        <v>6</v>
      </c>
      <c r="B20" s="137" t="s">
        <v>152</v>
      </c>
      <c r="C20" s="149" t="s">
        <v>153</v>
      </c>
      <c r="D20" s="138" t="s">
        <v>154</v>
      </c>
      <c r="E20" s="139">
        <v>2.1</v>
      </c>
      <c r="F20" s="140"/>
      <c r="G20" s="141">
        <f>ROUND(E20*F20,2)</f>
        <v>0</v>
      </c>
      <c r="H20" s="124">
        <v>473.03</v>
      </c>
      <c r="I20" s="124">
        <f>ROUND(E20*H20,2)</f>
        <v>993.36</v>
      </c>
      <c r="J20" s="124">
        <v>371.97</v>
      </c>
      <c r="K20" s="124">
        <f>ROUND(E20*J20,2)</f>
        <v>781.14</v>
      </c>
      <c r="L20" s="124">
        <v>21</v>
      </c>
      <c r="M20" s="124">
        <f>G20*(1+L20/100)</f>
        <v>0</v>
      </c>
      <c r="N20" s="124">
        <v>7.392E-2</v>
      </c>
      <c r="O20" s="124">
        <f>ROUND(E20*N20,2)</f>
        <v>0.16</v>
      </c>
      <c r="P20" s="124">
        <v>0</v>
      </c>
      <c r="Q20" s="124">
        <f>ROUND(E20*P20,2)</f>
        <v>0</v>
      </c>
      <c r="R20" s="124"/>
      <c r="S20" s="124" t="s">
        <v>131</v>
      </c>
      <c r="T20" s="124" t="s">
        <v>131</v>
      </c>
      <c r="U20" s="124">
        <v>0.77700000000000002</v>
      </c>
      <c r="V20" s="124">
        <f>ROUND(E20*U20,2)</f>
        <v>1.63</v>
      </c>
      <c r="W20" s="124"/>
      <c r="X20" s="124" t="s">
        <v>132</v>
      </c>
      <c r="Y20" s="119"/>
      <c r="Z20" s="119"/>
      <c r="AA20" s="119"/>
      <c r="AB20" s="119"/>
      <c r="AC20" s="119"/>
      <c r="AD20" s="119"/>
      <c r="AE20" s="119"/>
      <c r="AF20" s="119"/>
      <c r="AG20" s="119" t="s">
        <v>133</v>
      </c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</row>
    <row r="21" spans="1:60" outlineLevel="1" x14ac:dyDescent="0.25">
      <c r="A21" s="122"/>
      <c r="B21" s="123"/>
      <c r="C21" s="150" t="s">
        <v>155</v>
      </c>
      <c r="D21" s="125"/>
      <c r="E21" s="126">
        <v>2.1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19"/>
      <c r="Z21" s="119"/>
      <c r="AA21" s="119"/>
      <c r="AB21" s="119"/>
      <c r="AC21" s="119"/>
      <c r="AD21" s="119"/>
      <c r="AE21" s="119"/>
      <c r="AF21" s="119"/>
      <c r="AG21" s="119" t="s">
        <v>135</v>
      </c>
      <c r="AH21" s="119">
        <v>0</v>
      </c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</row>
    <row r="22" spans="1:60" outlineLevel="1" x14ac:dyDescent="0.25">
      <c r="A22" s="136">
        <v>7</v>
      </c>
      <c r="B22" s="137" t="s">
        <v>156</v>
      </c>
      <c r="C22" s="149" t="s">
        <v>157</v>
      </c>
      <c r="D22" s="138" t="s">
        <v>154</v>
      </c>
      <c r="E22" s="139">
        <v>1.6</v>
      </c>
      <c r="F22" s="140"/>
      <c r="G22" s="141">
        <f>ROUND(E22*F22,2)</f>
        <v>0</v>
      </c>
      <c r="H22" s="124">
        <v>550.6</v>
      </c>
      <c r="I22" s="124">
        <f>ROUND(E22*H22,2)</f>
        <v>880.96</v>
      </c>
      <c r="J22" s="124">
        <v>311.39999999999998</v>
      </c>
      <c r="K22" s="124">
        <f>ROUND(E22*J22,2)</f>
        <v>498.24</v>
      </c>
      <c r="L22" s="124">
        <v>21</v>
      </c>
      <c r="M22" s="124">
        <f>G22*(1+L22/100)</f>
        <v>0</v>
      </c>
      <c r="N22" s="124">
        <v>0.12182999999999999</v>
      </c>
      <c r="O22" s="124">
        <f>ROUND(E22*N22,2)</f>
        <v>0.19</v>
      </c>
      <c r="P22" s="124">
        <v>0</v>
      </c>
      <c r="Q22" s="124">
        <f>ROUND(E22*P22,2)</f>
        <v>0</v>
      </c>
      <c r="R22" s="124"/>
      <c r="S22" s="124" t="s">
        <v>131</v>
      </c>
      <c r="T22" s="124" t="s">
        <v>131</v>
      </c>
      <c r="U22" s="124">
        <v>0.67400000000000004</v>
      </c>
      <c r="V22" s="124">
        <f>ROUND(E22*U22,2)</f>
        <v>1.08</v>
      </c>
      <c r="W22" s="124"/>
      <c r="X22" s="124" t="s">
        <v>132</v>
      </c>
      <c r="Y22" s="119"/>
      <c r="Z22" s="119"/>
      <c r="AA22" s="119"/>
      <c r="AB22" s="119"/>
      <c r="AC22" s="119"/>
      <c r="AD22" s="119"/>
      <c r="AE22" s="119"/>
      <c r="AF22" s="119"/>
      <c r="AG22" s="119" t="s">
        <v>133</v>
      </c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</row>
    <row r="23" spans="1:60" outlineLevel="1" x14ac:dyDescent="0.25">
      <c r="A23" s="122"/>
      <c r="B23" s="123"/>
      <c r="C23" s="150" t="s">
        <v>158</v>
      </c>
      <c r="D23" s="125"/>
      <c r="E23" s="126">
        <v>0.8</v>
      </c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19"/>
      <c r="Z23" s="119"/>
      <c r="AA23" s="119"/>
      <c r="AB23" s="119"/>
      <c r="AC23" s="119"/>
      <c r="AD23" s="119"/>
      <c r="AE23" s="119"/>
      <c r="AF23" s="119"/>
      <c r="AG23" s="119" t="s">
        <v>135</v>
      </c>
      <c r="AH23" s="119">
        <v>0</v>
      </c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</row>
    <row r="24" spans="1:60" outlineLevel="1" x14ac:dyDescent="0.25">
      <c r="A24" s="122"/>
      <c r="B24" s="123"/>
      <c r="C24" s="150" t="s">
        <v>159</v>
      </c>
      <c r="D24" s="125"/>
      <c r="E24" s="126">
        <v>0.8</v>
      </c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19"/>
      <c r="Z24" s="119"/>
      <c r="AA24" s="119"/>
      <c r="AB24" s="119"/>
      <c r="AC24" s="119"/>
      <c r="AD24" s="119"/>
      <c r="AE24" s="119"/>
      <c r="AF24" s="119"/>
      <c r="AG24" s="119" t="s">
        <v>135</v>
      </c>
      <c r="AH24" s="119">
        <v>0</v>
      </c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</row>
    <row r="25" spans="1:60" outlineLevel="1" x14ac:dyDescent="0.25">
      <c r="A25" s="142">
        <v>8</v>
      </c>
      <c r="B25" s="143" t="s">
        <v>37</v>
      </c>
      <c r="C25" s="151" t="s">
        <v>160</v>
      </c>
      <c r="D25" s="144" t="s">
        <v>161</v>
      </c>
      <c r="E25" s="145">
        <v>1</v>
      </c>
      <c r="F25" s="146"/>
      <c r="G25" s="147">
        <f>ROUND(E25*F25,2)</f>
        <v>0</v>
      </c>
      <c r="H25" s="124">
        <v>1346</v>
      </c>
      <c r="I25" s="124">
        <f>ROUND(E25*H25,2)</f>
        <v>1346</v>
      </c>
      <c r="J25" s="124">
        <v>0</v>
      </c>
      <c r="K25" s="124">
        <f>ROUND(E25*J25,2)</f>
        <v>0</v>
      </c>
      <c r="L25" s="124">
        <v>21</v>
      </c>
      <c r="M25" s="124">
        <f>G25*(1+L25/100)</f>
        <v>0</v>
      </c>
      <c r="N25" s="124">
        <v>0</v>
      </c>
      <c r="O25" s="124">
        <f>ROUND(E25*N25,2)</f>
        <v>0</v>
      </c>
      <c r="P25" s="124">
        <v>0</v>
      </c>
      <c r="Q25" s="124">
        <f>ROUND(E25*P25,2)</f>
        <v>0</v>
      </c>
      <c r="R25" s="124"/>
      <c r="S25" s="124" t="s">
        <v>162</v>
      </c>
      <c r="T25" s="124" t="s">
        <v>163</v>
      </c>
      <c r="U25" s="124">
        <v>0</v>
      </c>
      <c r="V25" s="124">
        <f>ROUND(E25*U25,2)</f>
        <v>0</v>
      </c>
      <c r="W25" s="124"/>
      <c r="X25" s="124" t="s">
        <v>164</v>
      </c>
      <c r="Y25" s="119"/>
      <c r="Z25" s="119"/>
      <c r="AA25" s="119"/>
      <c r="AB25" s="119"/>
      <c r="AC25" s="119"/>
      <c r="AD25" s="119"/>
      <c r="AE25" s="119"/>
      <c r="AF25" s="119"/>
      <c r="AG25" s="119" t="s">
        <v>165</v>
      </c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</row>
    <row r="26" spans="1:60" outlineLevel="1" x14ac:dyDescent="0.25">
      <c r="A26" s="136">
        <v>9</v>
      </c>
      <c r="B26" s="137" t="s">
        <v>166</v>
      </c>
      <c r="C26" s="149" t="s">
        <v>167</v>
      </c>
      <c r="D26" s="138" t="s">
        <v>130</v>
      </c>
      <c r="E26" s="139">
        <v>4.0390000000000002E-2</v>
      </c>
      <c r="F26" s="140"/>
      <c r="G26" s="141">
        <f>ROUND(E26*F26,2)</f>
        <v>0</v>
      </c>
      <c r="H26" s="124">
        <v>40320</v>
      </c>
      <c r="I26" s="124">
        <f>ROUND(E26*H26,2)</f>
        <v>1628.52</v>
      </c>
      <c r="J26" s="124">
        <v>0</v>
      </c>
      <c r="K26" s="124">
        <f>ROUND(E26*J26,2)</f>
        <v>0</v>
      </c>
      <c r="L26" s="124">
        <v>21</v>
      </c>
      <c r="M26" s="124">
        <f>G26*(1+L26/100)</f>
        <v>0</v>
      </c>
      <c r="N26" s="124">
        <v>1</v>
      </c>
      <c r="O26" s="124">
        <f>ROUND(E26*N26,2)</f>
        <v>0.04</v>
      </c>
      <c r="P26" s="124">
        <v>0</v>
      </c>
      <c r="Q26" s="124">
        <f>ROUND(E26*P26,2)</f>
        <v>0</v>
      </c>
      <c r="R26" s="124" t="s">
        <v>168</v>
      </c>
      <c r="S26" s="124" t="s">
        <v>131</v>
      </c>
      <c r="T26" s="124" t="s">
        <v>131</v>
      </c>
      <c r="U26" s="124">
        <v>0</v>
      </c>
      <c r="V26" s="124">
        <f>ROUND(E26*U26,2)</f>
        <v>0</v>
      </c>
      <c r="W26" s="124"/>
      <c r="X26" s="124" t="s">
        <v>164</v>
      </c>
      <c r="Y26" s="119"/>
      <c r="Z26" s="119"/>
      <c r="AA26" s="119"/>
      <c r="AB26" s="119"/>
      <c r="AC26" s="119"/>
      <c r="AD26" s="119"/>
      <c r="AE26" s="119"/>
      <c r="AF26" s="119"/>
      <c r="AG26" s="119" t="s">
        <v>165</v>
      </c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</row>
    <row r="27" spans="1:60" outlineLevel="1" x14ac:dyDescent="0.25">
      <c r="A27" s="122"/>
      <c r="B27" s="123"/>
      <c r="C27" s="150" t="s">
        <v>134</v>
      </c>
      <c r="D27" s="125"/>
      <c r="E27" s="126">
        <v>4.0390000000000002E-2</v>
      </c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19"/>
      <c r="Z27" s="119"/>
      <c r="AA27" s="119"/>
      <c r="AB27" s="119"/>
      <c r="AC27" s="119"/>
      <c r="AD27" s="119"/>
      <c r="AE27" s="119"/>
      <c r="AF27" s="119"/>
      <c r="AG27" s="119" t="s">
        <v>135</v>
      </c>
      <c r="AH27" s="119">
        <v>0</v>
      </c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</row>
    <row r="28" spans="1:60" outlineLevel="1" x14ac:dyDescent="0.25">
      <c r="A28" s="142">
        <v>10</v>
      </c>
      <c r="B28" s="143" t="s">
        <v>169</v>
      </c>
      <c r="C28" s="151" t="s">
        <v>170</v>
      </c>
      <c r="D28" s="144" t="s">
        <v>144</v>
      </c>
      <c r="E28" s="145">
        <v>1</v>
      </c>
      <c r="F28" s="146"/>
      <c r="G28" s="147">
        <f>ROUND(E28*F28,2)</f>
        <v>0</v>
      </c>
      <c r="H28" s="124">
        <v>104</v>
      </c>
      <c r="I28" s="124">
        <f>ROUND(E28*H28,2)</f>
        <v>104</v>
      </c>
      <c r="J28" s="124">
        <v>0</v>
      </c>
      <c r="K28" s="124">
        <f>ROUND(E28*J28,2)</f>
        <v>0</v>
      </c>
      <c r="L28" s="124">
        <v>21</v>
      </c>
      <c r="M28" s="124">
        <f>G28*(1+L28/100)</f>
        <v>0</v>
      </c>
      <c r="N28" s="124">
        <v>5.9999999999999995E-4</v>
      </c>
      <c r="O28" s="124">
        <f>ROUND(E28*N28,2)</f>
        <v>0</v>
      </c>
      <c r="P28" s="124">
        <v>0</v>
      </c>
      <c r="Q28" s="124">
        <f>ROUND(E28*P28,2)</f>
        <v>0</v>
      </c>
      <c r="R28" s="124" t="s">
        <v>168</v>
      </c>
      <c r="S28" s="124" t="s">
        <v>131</v>
      </c>
      <c r="T28" s="124" t="s">
        <v>131</v>
      </c>
      <c r="U28" s="124">
        <v>0</v>
      </c>
      <c r="V28" s="124">
        <f>ROUND(E28*U28,2)</f>
        <v>0</v>
      </c>
      <c r="W28" s="124"/>
      <c r="X28" s="124" t="s">
        <v>164</v>
      </c>
      <c r="Y28" s="119"/>
      <c r="Z28" s="119"/>
      <c r="AA28" s="119"/>
      <c r="AB28" s="119"/>
      <c r="AC28" s="119"/>
      <c r="AD28" s="119"/>
      <c r="AE28" s="119"/>
      <c r="AF28" s="119"/>
      <c r="AG28" s="119" t="s">
        <v>165</v>
      </c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</row>
    <row r="29" spans="1:60" x14ac:dyDescent="0.25">
      <c r="A29" s="130" t="s">
        <v>126</v>
      </c>
      <c r="B29" s="131" t="s">
        <v>48</v>
      </c>
      <c r="C29" s="148" t="s">
        <v>49</v>
      </c>
      <c r="D29" s="132"/>
      <c r="E29" s="133"/>
      <c r="F29" s="134"/>
      <c r="G29" s="135">
        <f>SUMIF(AG30:AG31,"&lt;&gt;NOR",G30:G31)</f>
        <v>0</v>
      </c>
      <c r="H29" s="129"/>
      <c r="I29" s="129">
        <f>SUM(I30:I31)</f>
        <v>5259.82</v>
      </c>
      <c r="J29" s="129"/>
      <c r="K29" s="129">
        <f>SUM(K30:K31)</f>
        <v>9552.18</v>
      </c>
      <c r="L29" s="129"/>
      <c r="M29" s="129">
        <f>SUM(M30:M31)</f>
        <v>0</v>
      </c>
      <c r="N29" s="129"/>
      <c r="O29" s="129">
        <f>SUM(O30:O31)</f>
        <v>0.22</v>
      </c>
      <c r="P29" s="129"/>
      <c r="Q29" s="129">
        <f>SUM(Q30:Q31)</f>
        <v>0</v>
      </c>
      <c r="R29" s="129"/>
      <c r="S29" s="129"/>
      <c r="T29" s="129"/>
      <c r="U29" s="129"/>
      <c r="V29" s="129">
        <f>SUM(V30:V31)</f>
        <v>17.48</v>
      </c>
      <c r="W29" s="129"/>
      <c r="X29" s="129"/>
      <c r="AG29" t="s">
        <v>127</v>
      </c>
    </row>
    <row r="30" spans="1:60" outlineLevel="1" x14ac:dyDescent="0.25">
      <c r="A30" s="136">
        <v>11</v>
      </c>
      <c r="B30" s="137" t="s">
        <v>171</v>
      </c>
      <c r="C30" s="149" t="s">
        <v>172</v>
      </c>
      <c r="D30" s="138" t="s">
        <v>154</v>
      </c>
      <c r="E30" s="139">
        <v>18.399999999999999</v>
      </c>
      <c r="F30" s="140"/>
      <c r="G30" s="141">
        <f>ROUND(E30*F30,2)</f>
        <v>0</v>
      </c>
      <c r="H30" s="124">
        <v>285.86</v>
      </c>
      <c r="I30" s="124">
        <f>ROUND(E30*H30,2)</f>
        <v>5259.82</v>
      </c>
      <c r="J30" s="124">
        <v>519.14</v>
      </c>
      <c r="K30" s="124">
        <f>ROUND(E30*J30,2)</f>
        <v>9552.18</v>
      </c>
      <c r="L30" s="124">
        <v>21</v>
      </c>
      <c r="M30" s="124">
        <f>G30*(1+L30/100)</f>
        <v>0</v>
      </c>
      <c r="N30" s="124">
        <v>1.1900000000000001E-2</v>
      </c>
      <c r="O30" s="124">
        <f>ROUND(E30*N30,2)</f>
        <v>0.22</v>
      </c>
      <c r="P30" s="124">
        <v>0</v>
      </c>
      <c r="Q30" s="124">
        <f>ROUND(E30*P30,2)</f>
        <v>0</v>
      </c>
      <c r="R30" s="124"/>
      <c r="S30" s="124" t="s">
        <v>131</v>
      </c>
      <c r="T30" s="124" t="s">
        <v>131</v>
      </c>
      <c r="U30" s="124">
        <v>0.95</v>
      </c>
      <c r="V30" s="124">
        <f>ROUND(E30*U30,2)</f>
        <v>17.48</v>
      </c>
      <c r="W30" s="124"/>
      <c r="X30" s="124" t="s">
        <v>132</v>
      </c>
      <c r="Y30" s="119"/>
      <c r="Z30" s="119"/>
      <c r="AA30" s="119"/>
      <c r="AB30" s="119"/>
      <c r="AC30" s="119"/>
      <c r="AD30" s="119"/>
      <c r="AE30" s="119"/>
      <c r="AF30" s="119"/>
      <c r="AG30" s="119" t="s">
        <v>133</v>
      </c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</row>
    <row r="31" spans="1:60" outlineLevel="1" x14ac:dyDescent="0.25">
      <c r="A31" s="122"/>
      <c r="B31" s="123"/>
      <c r="C31" s="150" t="s">
        <v>173</v>
      </c>
      <c r="D31" s="125"/>
      <c r="E31" s="126">
        <v>18.399999999999999</v>
      </c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19"/>
      <c r="Z31" s="119"/>
      <c r="AA31" s="119"/>
      <c r="AB31" s="119"/>
      <c r="AC31" s="119"/>
      <c r="AD31" s="119"/>
      <c r="AE31" s="119"/>
      <c r="AF31" s="119"/>
      <c r="AG31" s="119" t="s">
        <v>135</v>
      </c>
      <c r="AH31" s="119">
        <v>0</v>
      </c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</row>
    <row r="32" spans="1:60" x14ac:dyDescent="0.25">
      <c r="A32" s="130" t="s">
        <v>126</v>
      </c>
      <c r="B32" s="131" t="s">
        <v>50</v>
      </c>
      <c r="C32" s="148" t="s">
        <v>51</v>
      </c>
      <c r="D32" s="132"/>
      <c r="E32" s="133"/>
      <c r="F32" s="134"/>
      <c r="G32" s="135">
        <f>SUMIF(AG33:AG109,"&lt;&gt;NOR",G33:G109)</f>
        <v>0</v>
      </c>
      <c r="H32" s="129"/>
      <c r="I32" s="129">
        <f>SUM(I33:I109)</f>
        <v>32972.620000000003</v>
      </c>
      <c r="J32" s="129"/>
      <c r="K32" s="129">
        <f>SUM(K33:K109)</f>
        <v>92600.41</v>
      </c>
      <c r="L32" s="129"/>
      <c r="M32" s="129">
        <f>SUM(M33:M109)</f>
        <v>0</v>
      </c>
      <c r="N32" s="129"/>
      <c r="O32" s="129">
        <f>SUM(O33:O109)</f>
        <v>4.87</v>
      </c>
      <c r="P32" s="129"/>
      <c r="Q32" s="129">
        <f>SUM(Q33:Q109)</f>
        <v>0</v>
      </c>
      <c r="R32" s="129"/>
      <c r="S32" s="129"/>
      <c r="T32" s="129"/>
      <c r="U32" s="129"/>
      <c r="V32" s="129">
        <f>SUM(V33:V109)</f>
        <v>186.00000000000003</v>
      </c>
      <c r="W32" s="129"/>
      <c r="X32" s="129"/>
      <c r="AG32" t="s">
        <v>127</v>
      </c>
    </row>
    <row r="33" spans="1:60" outlineLevel="1" x14ac:dyDescent="0.25">
      <c r="A33" s="136">
        <v>12</v>
      </c>
      <c r="B33" s="137" t="s">
        <v>174</v>
      </c>
      <c r="C33" s="149" t="s">
        <v>175</v>
      </c>
      <c r="D33" s="138" t="s">
        <v>154</v>
      </c>
      <c r="E33" s="139">
        <v>181.16</v>
      </c>
      <c r="F33" s="140"/>
      <c r="G33" s="141">
        <f>ROUND(E33*F33,2)</f>
        <v>0</v>
      </c>
      <c r="H33" s="124">
        <v>28.71</v>
      </c>
      <c r="I33" s="124">
        <f>ROUND(E33*H33,2)</f>
        <v>5201.1000000000004</v>
      </c>
      <c r="J33" s="124">
        <v>119.79</v>
      </c>
      <c r="K33" s="124">
        <f>ROUND(E33*J33,2)</f>
        <v>21701.16</v>
      </c>
      <c r="L33" s="124">
        <v>21</v>
      </c>
      <c r="M33" s="124">
        <f>G33*(1+L33/100)</f>
        <v>0</v>
      </c>
      <c r="N33" s="124">
        <v>4.8999999999999998E-3</v>
      </c>
      <c r="O33" s="124">
        <f>ROUND(E33*N33,2)</f>
        <v>0.89</v>
      </c>
      <c r="P33" s="124">
        <v>0</v>
      </c>
      <c r="Q33" s="124">
        <f>ROUND(E33*P33,2)</f>
        <v>0</v>
      </c>
      <c r="R33" s="124"/>
      <c r="S33" s="124" t="s">
        <v>131</v>
      </c>
      <c r="T33" s="124" t="s">
        <v>131</v>
      </c>
      <c r="U33" s="124">
        <v>0.25</v>
      </c>
      <c r="V33" s="124">
        <f>ROUND(E33*U33,2)</f>
        <v>45.29</v>
      </c>
      <c r="W33" s="124"/>
      <c r="X33" s="124" t="s">
        <v>132</v>
      </c>
      <c r="Y33" s="119"/>
      <c r="Z33" s="119"/>
      <c r="AA33" s="119"/>
      <c r="AB33" s="119"/>
      <c r="AC33" s="119"/>
      <c r="AD33" s="119"/>
      <c r="AE33" s="119"/>
      <c r="AF33" s="119"/>
      <c r="AG33" s="119" t="s">
        <v>133</v>
      </c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</row>
    <row r="34" spans="1:60" outlineLevel="1" x14ac:dyDescent="0.25">
      <c r="A34" s="122"/>
      <c r="B34" s="123"/>
      <c r="C34" s="150" t="s">
        <v>176</v>
      </c>
      <c r="D34" s="125"/>
      <c r="E34" s="126">
        <v>38.4</v>
      </c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19"/>
      <c r="Z34" s="119"/>
      <c r="AA34" s="119"/>
      <c r="AB34" s="119"/>
      <c r="AC34" s="119"/>
      <c r="AD34" s="119"/>
      <c r="AE34" s="119"/>
      <c r="AF34" s="119"/>
      <c r="AG34" s="119" t="s">
        <v>135</v>
      </c>
      <c r="AH34" s="119">
        <v>0</v>
      </c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</row>
    <row r="35" spans="1:60" outlineLevel="1" x14ac:dyDescent="0.25">
      <c r="A35" s="122"/>
      <c r="B35" s="123"/>
      <c r="C35" s="150" t="s">
        <v>177</v>
      </c>
      <c r="D35" s="125"/>
      <c r="E35" s="126">
        <v>-1.6</v>
      </c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19"/>
      <c r="Z35" s="119"/>
      <c r="AA35" s="119"/>
      <c r="AB35" s="119"/>
      <c r="AC35" s="119"/>
      <c r="AD35" s="119"/>
      <c r="AE35" s="119"/>
      <c r="AF35" s="119"/>
      <c r="AG35" s="119" t="s">
        <v>135</v>
      </c>
      <c r="AH35" s="119">
        <v>0</v>
      </c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</row>
    <row r="36" spans="1:60" outlineLevel="1" x14ac:dyDescent="0.25">
      <c r="A36" s="122"/>
      <c r="B36" s="123"/>
      <c r="C36" s="150" t="s">
        <v>178</v>
      </c>
      <c r="D36" s="125"/>
      <c r="E36" s="126">
        <v>-1.6</v>
      </c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19"/>
      <c r="Z36" s="119"/>
      <c r="AA36" s="119"/>
      <c r="AB36" s="119"/>
      <c r="AC36" s="119"/>
      <c r="AD36" s="119"/>
      <c r="AE36" s="119"/>
      <c r="AF36" s="119"/>
      <c r="AG36" s="119" t="s">
        <v>135</v>
      </c>
      <c r="AH36" s="119">
        <v>0</v>
      </c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</row>
    <row r="37" spans="1:60" outlineLevel="1" x14ac:dyDescent="0.25">
      <c r="A37" s="122"/>
      <c r="B37" s="123"/>
      <c r="C37" s="150" t="s">
        <v>179</v>
      </c>
      <c r="D37" s="125"/>
      <c r="E37" s="126">
        <v>13.64</v>
      </c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19"/>
      <c r="Z37" s="119"/>
      <c r="AA37" s="119"/>
      <c r="AB37" s="119"/>
      <c r="AC37" s="119"/>
      <c r="AD37" s="119"/>
      <c r="AE37" s="119"/>
      <c r="AF37" s="119"/>
      <c r="AG37" s="119" t="s">
        <v>135</v>
      </c>
      <c r="AH37" s="119">
        <v>0</v>
      </c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</row>
    <row r="38" spans="1:60" outlineLevel="1" x14ac:dyDescent="0.25">
      <c r="A38" s="122"/>
      <c r="B38" s="123"/>
      <c r="C38" s="150" t="s">
        <v>180</v>
      </c>
      <c r="D38" s="125"/>
      <c r="E38" s="126">
        <v>58.88</v>
      </c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19"/>
      <c r="Z38" s="119"/>
      <c r="AA38" s="119"/>
      <c r="AB38" s="119"/>
      <c r="AC38" s="119"/>
      <c r="AD38" s="119"/>
      <c r="AE38" s="119"/>
      <c r="AF38" s="119"/>
      <c r="AG38" s="119" t="s">
        <v>135</v>
      </c>
      <c r="AH38" s="119">
        <v>0</v>
      </c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</row>
    <row r="39" spans="1:60" outlineLevel="1" x14ac:dyDescent="0.25">
      <c r="A39" s="122"/>
      <c r="B39" s="123"/>
      <c r="C39" s="150" t="s">
        <v>177</v>
      </c>
      <c r="D39" s="125"/>
      <c r="E39" s="126">
        <v>-1.6</v>
      </c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19"/>
      <c r="Z39" s="119"/>
      <c r="AA39" s="119"/>
      <c r="AB39" s="119"/>
      <c r="AC39" s="119"/>
      <c r="AD39" s="119"/>
      <c r="AE39" s="119"/>
      <c r="AF39" s="119"/>
      <c r="AG39" s="119" t="s">
        <v>135</v>
      </c>
      <c r="AH39" s="119">
        <v>0</v>
      </c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</row>
    <row r="40" spans="1:60" outlineLevel="1" x14ac:dyDescent="0.25">
      <c r="A40" s="122"/>
      <c r="B40" s="123"/>
      <c r="C40" s="150" t="s">
        <v>181</v>
      </c>
      <c r="D40" s="125"/>
      <c r="E40" s="126">
        <v>-3.52</v>
      </c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19"/>
      <c r="Z40" s="119"/>
      <c r="AA40" s="119"/>
      <c r="AB40" s="119"/>
      <c r="AC40" s="119"/>
      <c r="AD40" s="119"/>
      <c r="AE40" s="119"/>
      <c r="AF40" s="119"/>
      <c r="AG40" s="119" t="s">
        <v>135</v>
      </c>
      <c r="AH40" s="119">
        <v>0</v>
      </c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</row>
    <row r="41" spans="1:60" outlineLevel="1" x14ac:dyDescent="0.25">
      <c r="A41" s="122"/>
      <c r="B41" s="123"/>
      <c r="C41" s="150" t="s">
        <v>182</v>
      </c>
      <c r="D41" s="125"/>
      <c r="E41" s="126">
        <v>71.680000000000007</v>
      </c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19"/>
      <c r="Z41" s="119"/>
      <c r="AA41" s="119"/>
      <c r="AB41" s="119"/>
      <c r="AC41" s="119"/>
      <c r="AD41" s="119"/>
      <c r="AE41" s="119"/>
      <c r="AF41" s="119"/>
      <c r="AG41" s="119" t="s">
        <v>135</v>
      </c>
      <c r="AH41" s="119">
        <v>0</v>
      </c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</row>
    <row r="42" spans="1:60" outlineLevel="1" x14ac:dyDescent="0.25">
      <c r="A42" s="122"/>
      <c r="B42" s="123"/>
      <c r="C42" s="150" t="s">
        <v>177</v>
      </c>
      <c r="D42" s="125"/>
      <c r="E42" s="126">
        <v>-1.6</v>
      </c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19"/>
      <c r="Z42" s="119"/>
      <c r="AA42" s="119"/>
      <c r="AB42" s="119"/>
      <c r="AC42" s="119"/>
      <c r="AD42" s="119"/>
      <c r="AE42" s="119"/>
      <c r="AF42" s="119"/>
      <c r="AG42" s="119" t="s">
        <v>135</v>
      </c>
      <c r="AH42" s="119">
        <v>0</v>
      </c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</row>
    <row r="43" spans="1:60" outlineLevel="1" x14ac:dyDescent="0.25">
      <c r="A43" s="122"/>
      <c r="B43" s="123"/>
      <c r="C43" s="150" t="s">
        <v>183</v>
      </c>
      <c r="D43" s="125"/>
      <c r="E43" s="126">
        <v>-4.2</v>
      </c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19"/>
      <c r="Z43" s="119"/>
      <c r="AA43" s="119"/>
      <c r="AB43" s="119"/>
      <c r="AC43" s="119"/>
      <c r="AD43" s="119"/>
      <c r="AE43" s="119"/>
      <c r="AF43" s="119"/>
      <c r="AG43" s="119" t="s">
        <v>135</v>
      </c>
      <c r="AH43" s="119">
        <v>0</v>
      </c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</row>
    <row r="44" spans="1:60" outlineLevel="1" x14ac:dyDescent="0.25">
      <c r="A44" s="122"/>
      <c r="B44" s="123"/>
      <c r="C44" s="150" t="s">
        <v>184</v>
      </c>
      <c r="D44" s="125"/>
      <c r="E44" s="126">
        <v>14.08</v>
      </c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19"/>
      <c r="Z44" s="119"/>
      <c r="AA44" s="119"/>
      <c r="AB44" s="119"/>
      <c r="AC44" s="119"/>
      <c r="AD44" s="119"/>
      <c r="AE44" s="119"/>
      <c r="AF44" s="119"/>
      <c r="AG44" s="119" t="s">
        <v>135</v>
      </c>
      <c r="AH44" s="119">
        <v>0</v>
      </c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</row>
    <row r="45" spans="1:60" outlineLevel="1" x14ac:dyDescent="0.25">
      <c r="A45" s="122"/>
      <c r="B45" s="123"/>
      <c r="C45" s="150" t="s">
        <v>185</v>
      </c>
      <c r="D45" s="125"/>
      <c r="E45" s="126">
        <v>-1.4</v>
      </c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19"/>
      <c r="Z45" s="119"/>
      <c r="AA45" s="119"/>
      <c r="AB45" s="119"/>
      <c r="AC45" s="119"/>
      <c r="AD45" s="119"/>
      <c r="AE45" s="119"/>
      <c r="AF45" s="119"/>
      <c r="AG45" s="119" t="s">
        <v>135</v>
      </c>
      <c r="AH45" s="119">
        <v>0</v>
      </c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</row>
    <row r="46" spans="1:60" outlineLevel="1" x14ac:dyDescent="0.25">
      <c r="A46" s="136">
        <v>13</v>
      </c>
      <c r="B46" s="137" t="s">
        <v>186</v>
      </c>
      <c r="C46" s="149" t="s">
        <v>187</v>
      </c>
      <c r="D46" s="138" t="s">
        <v>154</v>
      </c>
      <c r="E46" s="139">
        <v>16.04</v>
      </c>
      <c r="F46" s="140"/>
      <c r="G46" s="141">
        <f>ROUND(E46*F46,2)</f>
        <v>0</v>
      </c>
      <c r="H46" s="124">
        <v>13.56</v>
      </c>
      <c r="I46" s="124">
        <f>ROUND(E46*H46,2)</f>
        <v>217.5</v>
      </c>
      <c r="J46" s="124">
        <v>33.04</v>
      </c>
      <c r="K46" s="124">
        <f>ROUND(E46*J46,2)</f>
        <v>529.96</v>
      </c>
      <c r="L46" s="124">
        <v>21</v>
      </c>
      <c r="M46" s="124">
        <f>G46*(1+L46/100)</f>
        <v>0</v>
      </c>
      <c r="N46" s="124">
        <v>4.0000000000000003E-5</v>
      </c>
      <c r="O46" s="124">
        <f>ROUND(E46*N46,2)</f>
        <v>0</v>
      </c>
      <c r="P46" s="124">
        <v>0</v>
      </c>
      <c r="Q46" s="124">
        <f>ROUND(E46*P46,2)</f>
        <v>0</v>
      </c>
      <c r="R46" s="124"/>
      <c r="S46" s="124" t="s">
        <v>131</v>
      </c>
      <c r="T46" s="124" t="s">
        <v>188</v>
      </c>
      <c r="U46" s="124">
        <v>7.8E-2</v>
      </c>
      <c r="V46" s="124">
        <f>ROUND(E46*U46,2)</f>
        <v>1.25</v>
      </c>
      <c r="W46" s="124"/>
      <c r="X46" s="124" t="s">
        <v>132</v>
      </c>
      <c r="Y46" s="119"/>
      <c r="Z46" s="119"/>
      <c r="AA46" s="119"/>
      <c r="AB46" s="119"/>
      <c r="AC46" s="119"/>
      <c r="AD46" s="119"/>
      <c r="AE46" s="119"/>
      <c r="AF46" s="119"/>
      <c r="AG46" s="119" t="s">
        <v>133</v>
      </c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</row>
    <row r="47" spans="1:60" outlineLevel="1" x14ac:dyDescent="0.25">
      <c r="A47" s="122"/>
      <c r="B47" s="123"/>
      <c r="C47" s="150" t="s">
        <v>189</v>
      </c>
      <c r="D47" s="125"/>
      <c r="E47" s="126">
        <v>4.32</v>
      </c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19"/>
      <c r="Z47" s="119"/>
      <c r="AA47" s="119"/>
      <c r="AB47" s="119"/>
      <c r="AC47" s="119"/>
      <c r="AD47" s="119"/>
      <c r="AE47" s="119"/>
      <c r="AF47" s="119"/>
      <c r="AG47" s="119" t="s">
        <v>135</v>
      </c>
      <c r="AH47" s="119">
        <v>0</v>
      </c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</row>
    <row r="48" spans="1:60" outlineLevel="1" x14ac:dyDescent="0.25">
      <c r="A48" s="122"/>
      <c r="B48" s="123"/>
      <c r="C48" s="150" t="s">
        <v>190</v>
      </c>
      <c r="D48" s="125"/>
      <c r="E48" s="126">
        <v>0.8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19"/>
      <c r="Z48" s="119"/>
      <c r="AA48" s="119"/>
      <c r="AB48" s="119"/>
      <c r="AC48" s="119"/>
      <c r="AD48" s="119"/>
      <c r="AE48" s="119"/>
      <c r="AF48" s="119"/>
      <c r="AG48" s="119" t="s">
        <v>135</v>
      </c>
      <c r="AH48" s="119">
        <v>0</v>
      </c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</row>
    <row r="49" spans="1:60" outlineLevel="1" x14ac:dyDescent="0.25">
      <c r="A49" s="122"/>
      <c r="B49" s="123"/>
      <c r="C49" s="150" t="s">
        <v>191</v>
      </c>
      <c r="D49" s="125"/>
      <c r="E49" s="126">
        <v>3.2</v>
      </c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19"/>
      <c r="Z49" s="119"/>
      <c r="AA49" s="119"/>
      <c r="AB49" s="119"/>
      <c r="AC49" s="119"/>
      <c r="AD49" s="119"/>
      <c r="AE49" s="119"/>
      <c r="AF49" s="119"/>
      <c r="AG49" s="119" t="s">
        <v>135</v>
      </c>
      <c r="AH49" s="119">
        <v>0</v>
      </c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</row>
    <row r="50" spans="1:60" outlineLevel="1" x14ac:dyDescent="0.25">
      <c r="A50" s="122"/>
      <c r="B50" s="123"/>
      <c r="C50" s="150" t="s">
        <v>192</v>
      </c>
      <c r="D50" s="125"/>
      <c r="E50" s="126">
        <v>3.52</v>
      </c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19"/>
      <c r="Z50" s="119"/>
      <c r="AA50" s="119"/>
      <c r="AB50" s="119"/>
      <c r="AC50" s="119"/>
      <c r="AD50" s="119"/>
      <c r="AE50" s="119"/>
      <c r="AF50" s="119"/>
      <c r="AG50" s="119" t="s">
        <v>135</v>
      </c>
      <c r="AH50" s="119">
        <v>0</v>
      </c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</row>
    <row r="51" spans="1:60" outlineLevel="1" x14ac:dyDescent="0.25">
      <c r="A51" s="122"/>
      <c r="B51" s="123"/>
      <c r="C51" s="150" t="s">
        <v>193</v>
      </c>
      <c r="D51" s="125"/>
      <c r="E51" s="126">
        <v>4.2</v>
      </c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19"/>
      <c r="Z51" s="119"/>
      <c r="AA51" s="119"/>
      <c r="AB51" s="119"/>
      <c r="AC51" s="119"/>
      <c r="AD51" s="119"/>
      <c r="AE51" s="119"/>
      <c r="AF51" s="119"/>
      <c r="AG51" s="119" t="s">
        <v>135</v>
      </c>
      <c r="AH51" s="119">
        <v>0</v>
      </c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</row>
    <row r="52" spans="1:60" ht="20.399999999999999" outlineLevel="1" x14ac:dyDescent="0.25">
      <c r="A52" s="136">
        <v>14</v>
      </c>
      <c r="B52" s="137" t="s">
        <v>194</v>
      </c>
      <c r="C52" s="149" t="s">
        <v>195</v>
      </c>
      <c r="D52" s="138" t="s">
        <v>154</v>
      </c>
      <c r="E52" s="139">
        <v>79.39</v>
      </c>
      <c r="F52" s="140"/>
      <c r="G52" s="141">
        <f>ROUND(E52*F52,2)</f>
        <v>0</v>
      </c>
      <c r="H52" s="124">
        <v>16.05</v>
      </c>
      <c r="I52" s="124">
        <f>ROUND(E52*H52,2)</f>
        <v>1274.21</v>
      </c>
      <c r="J52" s="124">
        <v>96.45</v>
      </c>
      <c r="K52" s="124">
        <f>ROUND(E52*J52,2)</f>
        <v>7657.17</v>
      </c>
      <c r="L52" s="124">
        <v>21</v>
      </c>
      <c r="M52" s="124">
        <f>G52*(1+L52/100)</f>
        <v>0</v>
      </c>
      <c r="N52" s="124">
        <v>6.0899999999999999E-3</v>
      </c>
      <c r="O52" s="124">
        <f>ROUND(E52*N52,2)</f>
        <v>0.48</v>
      </c>
      <c r="P52" s="124">
        <v>0</v>
      </c>
      <c r="Q52" s="124">
        <f>ROUND(E52*P52,2)</f>
        <v>0</v>
      </c>
      <c r="R52" s="124"/>
      <c r="S52" s="124" t="s">
        <v>131</v>
      </c>
      <c r="T52" s="124" t="s">
        <v>131</v>
      </c>
      <c r="U52" s="124">
        <v>0.19273999999999999</v>
      </c>
      <c r="V52" s="124">
        <f>ROUND(E52*U52,2)</f>
        <v>15.3</v>
      </c>
      <c r="W52" s="124"/>
      <c r="X52" s="124" t="s">
        <v>132</v>
      </c>
      <c r="Y52" s="119"/>
      <c r="Z52" s="119"/>
      <c r="AA52" s="119"/>
      <c r="AB52" s="119"/>
      <c r="AC52" s="119"/>
      <c r="AD52" s="119"/>
      <c r="AE52" s="119"/>
      <c r="AF52" s="119"/>
      <c r="AG52" s="119" t="s">
        <v>133</v>
      </c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</row>
    <row r="53" spans="1:60" outlineLevel="1" x14ac:dyDescent="0.25">
      <c r="A53" s="122"/>
      <c r="B53" s="123"/>
      <c r="C53" s="150" t="s">
        <v>196</v>
      </c>
      <c r="D53" s="125"/>
      <c r="E53" s="126">
        <v>30.72</v>
      </c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19"/>
      <c r="Z53" s="119"/>
      <c r="AA53" s="119"/>
      <c r="AB53" s="119"/>
      <c r="AC53" s="119"/>
      <c r="AD53" s="119"/>
      <c r="AE53" s="119"/>
      <c r="AF53" s="119"/>
      <c r="AG53" s="119" t="s">
        <v>135</v>
      </c>
      <c r="AH53" s="119">
        <v>0</v>
      </c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</row>
    <row r="54" spans="1:60" outlineLevel="1" x14ac:dyDescent="0.25">
      <c r="A54" s="122"/>
      <c r="B54" s="123"/>
      <c r="C54" s="150" t="s">
        <v>197</v>
      </c>
      <c r="D54" s="125"/>
      <c r="E54" s="126">
        <v>19.2</v>
      </c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19"/>
      <c r="Z54" s="119"/>
      <c r="AA54" s="119"/>
      <c r="AB54" s="119"/>
      <c r="AC54" s="119"/>
      <c r="AD54" s="119"/>
      <c r="AE54" s="119"/>
      <c r="AF54" s="119"/>
      <c r="AG54" s="119" t="s">
        <v>135</v>
      </c>
      <c r="AH54" s="119">
        <v>0</v>
      </c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</row>
    <row r="55" spans="1:60" outlineLevel="1" x14ac:dyDescent="0.25">
      <c r="A55" s="122"/>
      <c r="B55" s="123"/>
      <c r="C55" s="150" t="s">
        <v>198</v>
      </c>
      <c r="D55" s="125"/>
      <c r="E55" s="126">
        <v>7.04</v>
      </c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19"/>
      <c r="Z55" s="119"/>
      <c r="AA55" s="119"/>
      <c r="AB55" s="119"/>
      <c r="AC55" s="119"/>
      <c r="AD55" s="119"/>
      <c r="AE55" s="119"/>
      <c r="AF55" s="119"/>
      <c r="AG55" s="119" t="s">
        <v>135</v>
      </c>
      <c r="AH55" s="119">
        <v>0</v>
      </c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</row>
    <row r="56" spans="1:60" outlineLevel="1" x14ac:dyDescent="0.25">
      <c r="A56" s="122"/>
      <c r="B56" s="123"/>
      <c r="C56" s="150" t="s">
        <v>199</v>
      </c>
      <c r="D56" s="125"/>
      <c r="E56" s="126">
        <v>7.92</v>
      </c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19"/>
      <c r="Z56" s="119"/>
      <c r="AA56" s="119"/>
      <c r="AB56" s="119"/>
      <c r="AC56" s="119"/>
      <c r="AD56" s="119"/>
      <c r="AE56" s="119"/>
      <c r="AF56" s="119"/>
      <c r="AG56" s="119" t="s">
        <v>135</v>
      </c>
      <c r="AH56" s="119">
        <v>0</v>
      </c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</row>
    <row r="57" spans="1:60" outlineLevel="1" x14ac:dyDescent="0.25">
      <c r="A57" s="122"/>
      <c r="B57" s="123"/>
      <c r="C57" s="150" t="s">
        <v>200</v>
      </c>
      <c r="D57" s="125"/>
      <c r="E57" s="126">
        <v>2.16</v>
      </c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19"/>
      <c r="Z57" s="119"/>
      <c r="AA57" s="119"/>
      <c r="AB57" s="119"/>
      <c r="AC57" s="119"/>
      <c r="AD57" s="119"/>
      <c r="AE57" s="119"/>
      <c r="AF57" s="119"/>
      <c r="AG57" s="119" t="s">
        <v>135</v>
      </c>
      <c r="AH57" s="119">
        <v>0</v>
      </c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</row>
    <row r="58" spans="1:60" outlineLevel="1" x14ac:dyDescent="0.25">
      <c r="A58" s="122"/>
      <c r="B58" s="123"/>
      <c r="C58" s="150" t="s">
        <v>201</v>
      </c>
      <c r="D58" s="125"/>
      <c r="E58" s="126">
        <v>11.31</v>
      </c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19"/>
      <c r="Z58" s="119"/>
      <c r="AA58" s="119"/>
      <c r="AB58" s="119"/>
      <c r="AC58" s="119"/>
      <c r="AD58" s="119"/>
      <c r="AE58" s="119"/>
      <c r="AF58" s="119"/>
      <c r="AG58" s="119" t="s">
        <v>135</v>
      </c>
      <c r="AH58" s="119">
        <v>0</v>
      </c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</row>
    <row r="59" spans="1:60" outlineLevel="1" x14ac:dyDescent="0.25">
      <c r="A59" s="122"/>
      <c r="B59" s="123"/>
      <c r="C59" s="150" t="s">
        <v>202</v>
      </c>
      <c r="D59" s="125"/>
      <c r="E59" s="126">
        <v>1.04</v>
      </c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19"/>
      <c r="Z59" s="119"/>
      <c r="AA59" s="119"/>
      <c r="AB59" s="119"/>
      <c r="AC59" s="119"/>
      <c r="AD59" s="119"/>
      <c r="AE59" s="119"/>
      <c r="AF59" s="119"/>
      <c r="AG59" s="119" t="s">
        <v>135</v>
      </c>
      <c r="AH59" s="119">
        <v>0</v>
      </c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</row>
    <row r="60" spans="1:60" ht="20.399999999999999" outlineLevel="1" x14ac:dyDescent="0.25">
      <c r="A60" s="136">
        <v>15</v>
      </c>
      <c r="B60" s="137" t="s">
        <v>203</v>
      </c>
      <c r="C60" s="149" t="s">
        <v>204</v>
      </c>
      <c r="D60" s="138" t="s">
        <v>154</v>
      </c>
      <c r="E60" s="139">
        <v>112.7</v>
      </c>
      <c r="F60" s="140"/>
      <c r="G60" s="141">
        <f>ROUND(E60*F60,2)</f>
        <v>0</v>
      </c>
      <c r="H60" s="124">
        <v>5.25</v>
      </c>
      <c r="I60" s="124">
        <f>ROUND(E60*H60,2)</f>
        <v>591.67999999999995</v>
      </c>
      <c r="J60" s="124">
        <v>87.05</v>
      </c>
      <c r="K60" s="124">
        <f>ROUND(E60*J60,2)</f>
        <v>9810.5400000000009</v>
      </c>
      <c r="L60" s="124">
        <v>21</v>
      </c>
      <c r="M60" s="124">
        <f>G60*(1+L60/100)</f>
        <v>0</v>
      </c>
      <c r="N60" s="124">
        <v>5.4299999999999999E-3</v>
      </c>
      <c r="O60" s="124">
        <f>ROUND(E60*N60,2)</f>
        <v>0.61</v>
      </c>
      <c r="P60" s="124">
        <v>0</v>
      </c>
      <c r="Q60" s="124">
        <f>ROUND(E60*P60,2)</f>
        <v>0</v>
      </c>
      <c r="R60" s="124"/>
      <c r="S60" s="124" t="s">
        <v>131</v>
      </c>
      <c r="T60" s="124" t="s">
        <v>131</v>
      </c>
      <c r="U60" s="124">
        <v>0.16941999999999999</v>
      </c>
      <c r="V60" s="124">
        <f>ROUND(E60*U60,2)</f>
        <v>19.09</v>
      </c>
      <c r="W60" s="124"/>
      <c r="X60" s="124" t="s">
        <v>132</v>
      </c>
      <c r="Y60" s="119"/>
      <c r="Z60" s="119"/>
      <c r="AA60" s="119"/>
      <c r="AB60" s="119"/>
      <c r="AC60" s="119"/>
      <c r="AD60" s="119"/>
      <c r="AE60" s="119"/>
      <c r="AF60" s="119"/>
      <c r="AG60" s="119" t="s">
        <v>133</v>
      </c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</row>
    <row r="61" spans="1:60" outlineLevel="1" x14ac:dyDescent="0.25">
      <c r="A61" s="122"/>
      <c r="B61" s="123"/>
      <c r="C61" s="150" t="s">
        <v>205</v>
      </c>
      <c r="D61" s="125"/>
      <c r="E61" s="126">
        <v>71.680000000000007</v>
      </c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19"/>
      <c r="Z61" s="119"/>
      <c r="AA61" s="119"/>
      <c r="AB61" s="119"/>
      <c r="AC61" s="119"/>
      <c r="AD61" s="119"/>
      <c r="AE61" s="119"/>
      <c r="AF61" s="119"/>
      <c r="AG61" s="119" t="s">
        <v>135</v>
      </c>
      <c r="AH61" s="119">
        <v>0</v>
      </c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</row>
    <row r="62" spans="1:60" outlineLevel="1" x14ac:dyDescent="0.25">
      <c r="A62" s="122"/>
      <c r="B62" s="123"/>
      <c r="C62" s="150" t="s">
        <v>206</v>
      </c>
      <c r="D62" s="125"/>
      <c r="E62" s="126">
        <v>-8</v>
      </c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19"/>
      <c r="Z62" s="119"/>
      <c r="AA62" s="119"/>
      <c r="AB62" s="119"/>
      <c r="AC62" s="119"/>
      <c r="AD62" s="119"/>
      <c r="AE62" s="119"/>
      <c r="AF62" s="119"/>
      <c r="AG62" s="119" t="s">
        <v>135</v>
      </c>
      <c r="AH62" s="119">
        <v>0</v>
      </c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</row>
    <row r="63" spans="1:60" outlineLevel="1" x14ac:dyDescent="0.25">
      <c r="A63" s="122"/>
      <c r="B63" s="123"/>
      <c r="C63" s="150" t="s">
        <v>185</v>
      </c>
      <c r="D63" s="125"/>
      <c r="E63" s="126">
        <v>-1.4</v>
      </c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19"/>
      <c r="Z63" s="119"/>
      <c r="AA63" s="119"/>
      <c r="AB63" s="119"/>
      <c r="AC63" s="119"/>
      <c r="AD63" s="119"/>
      <c r="AE63" s="119"/>
      <c r="AF63" s="119"/>
      <c r="AG63" s="119" t="s">
        <v>135</v>
      </c>
      <c r="AH63" s="119">
        <v>0</v>
      </c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</row>
    <row r="64" spans="1:60" outlineLevel="1" x14ac:dyDescent="0.25">
      <c r="A64" s="122"/>
      <c r="B64" s="123"/>
      <c r="C64" s="150" t="s">
        <v>207</v>
      </c>
      <c r="D64" s="125"/>
      <c r="E64" s="126">
        <v>-3</v>
      </c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19"/>
      <c r="Z64" s="119"/>
      <c r="AA64" s="119"/>
      <c r="AB64" s="119"/>
      <c r="AC64" s="119"/>
      <c r="AD64" s="119"/>
      <c r="AE64" s="119"/>
      <c r="AF64" s="119"/>
      <c r="AG64" s="119" t="s">
        <v>135</v>
      </c>
      <c r="AH64" s="119">
        <v>0</v>
      </c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</row>
    <row r="65" spans="1:60" outlineLevel="1" x14ac:dyDescent="0.25">
      <c r="A65" s="122"/>
      <c r="B65" s="123"/>
      <c r="C65" s="150" t="s">
        <v>208</v>
      </c>
      <c r="D65" s="125"/>
      <c r="E65" s="126">
        <v>43.52</v>
      </c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19"/>
      <c r="Z65" s="119"/>
      <c r="AA65" s="119"/>
      <c r="AB65" s="119"/>
      <c r="AC65" s="119"/>
      <c r="AD65" s="119"/>
      <c r="AE65" s="119"/>
      <c r="AF65" s="119"/>
      <c r="AG65" s="119" t="s">
        <v>135</v>
      </c>
      <c r="AH65" s="119">
        <v>0</v>
      </c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</row>
    <row r="66" spans="1:60" outlineLevel="1" x14ac:dyDescent="0.25">
      <c r="A66" s="122"/>
      <c r="B66" s="123"/>
      <c r="C66" s="150" t="s">
        <v>209</v>
      </c>
      <c r="D66" s="125"/>
      <c r="E66" s="126">
        <v>-4.32</v>
      </c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19"/>
      <c r="Z66" s="119"/>
      <c r="AA66" s="119"/>
      <c r="AB66" s="119"/>
      <c r="AC66" s="119"/>
      <c r="AD66" s="119"/>
      <c r="AE66" s="119"/>
      <c r="AF66" s="119"/>
      <c r="AG66" s="119" t="s">
        <v>135</v>
      </c>
      <c r="AH66" s="119">
        <v>0</v>
      </c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</row>
    <row r="67" spans="1:60" outlineLevel="1" x14ac:dyDescent="0.25">
      <c r="A67" s="122"/>
      <c r="B67" s="123"/>
      <c r="C67" s="150" t="s">
        <v>177</v>
      </c>
      <c r="D67" s="125"/>
      <c r="E67" s="126">
        <v>-1.6</v>
      </c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19"/>
      <c r="Z67" s="119"/>
      <c r="AA67" s="119"/>
      <c r="AB67" s="119"/>
      <c r="AC67" s="119"/>
      <c r="AD67" s="119"/>
      <c r="AE67" s="119"/>
      <c r="AF67" s="119"/>
      <c r="AG67" s="119" t="s">
        <v>135</v>
      </c>
      <c r="AH67" s="119">
        <v>0</v>
      </c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</row>
    <row r="68" spans="1:60" outlineLevel="1" x14ac:dyDescent="0.25">
      <c r="A68" s="122"/>
      <c r="B68" s="123"/>
      <c r="C68" s="150" t="s">
        <v>185</v>
      </c>
      <c r="D68" s="125"/>
      <c r="E68" s="126">
        <v>-1.4</v>
      </c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19"/>
      <c r="Z68" s="119"/>
      <c r="AA68" s="119"/>
      <c r="AB68" s="119"/>
      <c r="AC68" s="119"/>
      <c r="AD68" s="119"/>
      <c r="AE68" s="119"/>
      <c r="AF68" s="119"/>
      <c r="AG68" s="119" t="s">
        <v>135</v>
      </c>
      <c r="AH68" s="119">
        <v>0</v>
      </c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</row>
    <row r="69" spans="1:60" outlineLevel="1" x14ac:dyDescent="0.25">
      <c r="A69" s="122"/>
      <c r="B69" s="123"/>
      <c r="C69" s="150" t="s">
        <v>210</v>
      </c>
      <c r="D69" s="125"/>
      <c r="E69" s="126">
        <v>13.86</v>
      </c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19"/>
      <c r="Z69" s="119"/>
      <c r="AA69" s="119"/>
      <c r="AB69" s="119"/>
      <c r="AC69" s="119"/>
      <c r="AD69" s="119"/>
      <c r="AE69" s="119"/>
      <c r="AF69" s="119"/>
      <c r="AG69" s="119" t="s">
        <v>135</v>
      </c>
      <c r="AH69" s="119">
        <v>0</v>
      </c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</row>
    <row r="70" spans="1:60" outlineLevel="1" x14ac:dyDescent="0.25">
      <c r="A70" s="122"/>
      <c r="B70" s="123"/>
      <c r="C70" s="150" t="s">
        <v>185</v>
      </c>
      <c r="D70" s="125"/>
      <c r="E70" s="126">
        <v>-1.4</v>
      </c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19"/>
      <c r="Z70" s="119"/>
      <c r="AA70" s="119"/>
      <c r="AB70" s="119"/>
      <c r="AC70" s="119"/>
      <c r="AD70" s="119"/>
      <c r="AE70" s="119"/>
      <c r="AF70" s="119"/>
      <c r="AG70" s="119" t="s">
        <v>135</v>
      </c>
      <c r="AH70" s="119">
        <v>0</v>
      </c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</row>
    <row r="71" spans="1:60" outlineLevel="1" x14ac:dyDescent="0.25">
      <c r="A71" s="122"/>
      <c r="B71" s="123"/>
      <c r="C71" s="150" t="s">
        <v>211</v>
      </c>
      <c r="D71" s="125"/>
      <c r="E71" s="126">
        <v>-0.28000000000000003</v>
      </c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19"/>
      <c r="Z71" s="119"/>
      <c r="AA71" s="119"/>
      <c r="AB71" s="119"/>
      <c r="AC71" s="119"/>
      <c r="AD71" s="119"/>
      <c r="AE71" s="119"/>
      <c r="AF71" s="119"/>
      <c r="AG71" s="119" t="s">
        <v>135</v>
      </c>
      <c r="AH71" s="119">
        <v>0</v>
      </c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</row>
    <row r="72" spans="1:60" outlineLevel="1" x14ac:dyDescent="0.25">
      <c r="A72" s="122"/>
      <c r="B72" s="123"/>
      <c r="C72" s="150" t="s">
        <v>212</v>
      </c>
      <c r="D72" s="125"/>
      <c r="E72" s="126">
        <v>5.04</v>
      </c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19"/>
      <c r="Z72" s="119"/>
      <c r="AA72" s="119"/>
      <c r="AB72" s="119"/>
      <c r="AC72" s="119"/>
      <c r="AD72" s="119"/>
      <c r="AE72" s="119"/>
      <c r="AF72" s="119"/>
      <c r="AG72" s="119" t="s">
        <v>135</v>
      </c>
      <c r="AH72" s="119">
        <v>0</v>
      </c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</row>
    <row r="73" spans="1:60" outlineLevel="1" x14ac:dyDescent="0.25">
      <c r="A73" s="136">
        <v>16</v>
      </c>
      <c r="B73" s="137" t="s">
        <v>213</v>
      </c>
      <c r="C73" s="149" t="s">
        <v>214</v>
      </c>
      <c r="D73" s="138" t="s">
        <v>154</v>
      </c>
      <c r="E73" s="139">
        <v>5.25</v>
      </c>
      <c r="F73" s="140"/>
      <c r="G73" s="141">
        <f>ROUND(E73*F73,2)</f>
        <v>0</v>
      </c>
      <c r="H73" s="124">
        <v>141.54</v>
      </c>
      <c r="I73" s="124">
        <f>ROUND(E73*H73,2)</f>
        <v>743.09</v>
      </c>
      <c r="J73" s="124">
        <v>904.46</v>
      </c>
      <c r="K73" s="124">
        <f>ROUND(E73*J73,2)</f>
        <v>4748.42</v>
      </c>
      <c r="L73" s="124">
        <v>21</v>
      </c>
      <c r="M73" s="124">
        <f>G73*(1+L73/100)</f>
        <v>0</v>
      </c>
      <c r="N73" s="124">
        <v>5.8500000000000003E-2</v>
      </c>
      <c r="O73" s="124">
        <f>ROUND(E73*N73,2)</f>
        <v>0.31</v>
      </c>
      <c r="P73" s="124">
        <v>0</v>
      </c>
      <c r="Q73" s="124">
        <f>ROUND(E73*P73,2)</f>
        <v>0</v>
      </c>
      <c r="R73" s="124"/>
      <c r="S73" s="124" t="s">
        <v>131</v>
      </c>
      <c r="T73" s="124" t="s">
        <v>163</v>
      </c>
      <c r="U73" s="124">
        <v>1.86904</v>
      </c>
      <c r="V73" s="124">
        <f>ROUND(E73*U73,2)</f>
        <v>9.81</v>
      </c>
      <c r="W73" s="124"/>
      <c r="X73" s="124" t="s">
        <v>132</v>
      </c>
      <c r="Y73" s="119"/>
      <c r="Z73" s="119"/>
      <c r="AA73" s="119"/>
      <c r="AB73" s="119"/>
      <c r="AC73" s="119"/>
      <c r="AD73" s="119"/>
      <c r="AE73" s="119"/>
      <c r="AF73" s="119"/>
      <c r="AG73" s="119" t="s">
        <v>133</v>
      </c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</row>
    <row r="74" spans="1:60" outlineLevel="1" x14ac:dyDescent="0.25">
      <c r="A74" s="122"/>
      <c r="B74" s="123"/>
      <c r="C74" s="150" t="s">
        <v>215</v>
      </c>
      <c r="D74" s="125"/>
      <c r="E74" s="126">
        <v>1.05</v>
      </c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19"/>
      <c r="Z74" s="119"/>
      <c r="AA74" s="119"/>
      <c r="AB74" s="119"/>
      <c r="AC74" s="119"/>
      <c r="AD74" s="119"/>
      <c r="AE74" s="119"/>
      <c r="AF74" s="119"/>
      <c r="AG74" s="119" t="s">
        <v>135</v>
      </c>
      <c r="AH74" s="119">
        <v>0</v>
      </c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</row>
    <row r="75" spans="1:60" outlineLevel="1" x14ac:dyDescent="0.25">
      <c r="A75" s="122"/>
      <c r="B75" s="123"/>
      <c r="C75" s="150" t="s">
        <v>216</v>
      </c>
      <c r="D75" s="125"/>
      <c r="E75" s="126">
        <v>0.6</v>
      </c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19"/>
      <c r="Z75" s="119"/>
      <c r="AA75" s="119"/>
      <c r="AB75" s="119"/>
      <c r="AC75" s="119"/>
      <c r="AD75" s="119"/>
      <c r="AE75" s="119"/>
      <c r="AF75" s="119"/>
      <c r="AG75" s="119" t="s">
        <v>135</v>
      </c>
      <c r="AH75" s="119">
        <v>0</v>
      </c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</row>
    <row r="76" spans="1:60" outlineLevel="1" x14ac:dyDescent="0.25">
      <c r="A76" s="122"/>
      <c r="B76" s="123"/>
      <c r="C76" s="150" t="s">
        <v>217</v>
      </c>
      <c r="D76" s="125"/>
      <c r="E76" s="126">
        <v>2.85</v>
      </c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19"/>
      <c r="Z76" s="119"/>
      <c r="AA76" s="119"/>
      <c r="AB76" s="119"/>
      <c r="AC76" s="119"/>
      <c r="AD76" s="119"/>
      <c r="AE76" s="119"/>
      <c r="AF76" s="119"/>
      <c r="AG76" s="119" t="s">
        <v>135</v>
      </c>
      <c r="AH76" s="119">
        <v>0</v>
      </c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</row>
    <row r="77" spans="1:60" outlineLevel="1" x14ac:dyDescent="0.25">
      <c r="A77" s="122"/>
      <c r="B77" s="123"/>
      <c r="C77" s="150" t="s">
        <v>218</v>
      </c>
      <c r="D77" s="125"/>
      <c r="E77" s="126">
        <v>0.75</v>
      </c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19"/>
      <c r="Z77" s="119"/>
      <c r="AA77" s="119"/>
      <c r="AB77" s="119"/>
      <c r="AC77" s="119"/>
      <c r="AD77" s="119"/>
      <c r="AE77" s="119"/>
      <c r="AF77" s="119"/>
      <c r="AG77" s="119" t="s">
        <v>135</v>
      </c>
      <c r="AH77" s="119">
        <v>0</v>
      </c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</row>
    <row r="78" spans="1:60" ht="20.399999999999999" outlineLevel="1" x14ac:dyDescent="0.25">
      <c r="A78" s="136">
        <v>17</v>
      </c>
      <c r="B78" s="137" t="s">
        <v>219</v>
      </c>
      <c r="C78" s="149" t="s">
        <v>220</v>
      </c>
      <c r="D78" s="138" t="s">
        <v>154</v>
      </c>
      <c r="E78" s="139">
        <v>168.48</v>
      </c>
      <c r="F78" s="140"/>
      <c r="G78" s="141">
        <f>ROUND(E78*F78,2)</f>
        <v>0</v>
      </c>
      <c r="H78" s="124">
        <v>92.82</v>
      </c>
      <c r="I78" s="124">
        <f>ROUND(E78*H78,2)</f>
        <v>15638.31</v>
      </c>
      <c r="J78" s="124">
        <v>186.18</v>
      </c>
      <c r="K78" s="124">
        <f>ROUND(E78*J78,2)</f>
        <v>31367.61</v>
      </c>
      <c r="L78" s="124">
        <v>21</v>
      </c>
      <c r="M78" s="124">
        <f>G78*(1+L78/100)</f>
        <v>0</v>
      </c>
      <c r="N78" s="124">
        <v>3.6099999999999999E-3</v>
      </c>
      <c r="O78" s="124">
        <f>ROUND(E78*N78,2)</f>
        <v>0.61</v>
      </c>
      <c r="P78" s="124">
        <v>0</v>
      </c>
      <c r="Q78" s="124">
        <f>ROUND(E78*P78,2)</f>
        <v>0</v>
      </c>
      <c r="R78" s="124"/>
      <c r="S78" s="124" t="s">
        <v>131</v>
      </c>
      <c r="T78" s="124" t="s">
        <v>131</v>
      </c>
      <c r="U78" s="124">
        <v>0.36199999999999999</v>
      </c>
      <c r="V78" s="124">
        <f>ROUND(E78*U78,2)</f>
        <v>60.99</v>
      </c>
      <c r="W78" s="124"/>
      <c r="X78" s="124" t="s">
        <v>132</v>
      </c>
      <c r="Y78" s="119"/>
      <c r="Z78" s="119"/>
      <c r="AA78" s="119"/>
      <c r="AB78" s="119"/>
      <c r="AC78" s="119"/>
      <c r="AD78" s="119"/>
      <c r="AE78" s="119"/>
      <c r="AF78" s="119"/>
      <c r="AG78" s="119" t="s">
        <v>133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</row>
    <row r="79" spans="1:60" outlineLevel="1" x14ac:dyDescent="0.25">
      <c r="A79" s="122"/>
      <c r="B79" s="123"/>
      <c r="C79" s="150" t="s">
        <v>176</v>
      </c>
      <c r="D79" s="125"/>
      <c r="E79" s="126">
        <v>38.4</v>
      </c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19"/>
      <c r="Z79" s="119"/>
      <c r="AA79" s="119"/>
      <c r="AB79" s="119"/>
      <c r="AC79" s="119"/>
      <c r="AD79" s="119"/>
      <c r="AE79" s="119"/>
      <c r="AF79" s="119"/>
      <c r="AG79" s="119" t="s">
        <v>135</v>
      </c>
      <c r="AH79" s="119">
        <v>0</v>
      </c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</row>
    <row r="80" spans="1:60" outlineLevel="1" x14ac:dyDescent="0.25">
      <c r="A80" s="122"/>
      <c r="B80" s="123"/>
      <c r="C80" s="150" t="s">
        <v>177</v>
      </c>
      <c r="D80" s="125"/>
      <c r="E80" s="126">
        <v>-1.6</v>
      </c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19"/>
      <c r="Z80" s="119"/>
      <c r="AA80" s="119"/>
      <c r="AB80" s="119"/>
      <c r="AC80" s="119"/>
      <c r="AD80" s="119"/>
      <c r="AE80" s="119"/>
      <c r="AF80" s="119"/>
      <c r="AG80" s="119" t="s">
        <v>135</v>
      </c>
      <c r="AH80" s="119">
        <v>0</v>
      </c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</row>
    <row r="81" spans="1:60" outlineLevel="1" x14ac:dyDescent="0.25">
      <c r="A81" s="122"/>
      <c r="B81" s="123"/>
      <c r="C81" s="150" t="s">
        <v>178</v>
      </c>
      <c r="D81" s="125"/>
      <c r="E81" s="126">
        <v>-1.6</v>
      </c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19"/>
      <c r="Z81" s="119"/>
      <c r="AA81" s="119"/>
      <c r="AB81" s="119"/>
      <c r="AC81" s="119"/>
      <c r="AD81" s="119"/>
      <c r="AE81" s="119"/>
      <c r="AF81" s="119"/>
      <c r="AG81" s="119" t="s">
        <v>135</v>
      </c>
      <c r="AH81" s="119">
        <v>0</v>
      </c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</row>
    <row r="82" spans="1:60" outlineLevel="1" x14ac:dyDescent="0.25">
      <c r="A82" s="122"/>
      <c r="B82" s="123"/>
      <c r="C82" s="150" t="s">
        <v>179</v>
      </c>
      <c r="D82" s="125"/>
      <c r="E82" s="126">
        <v>13.64</v>
      </c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19"/>
      <c r="Z82" s="119"/>
      <c r="AA82" s="119"/>
      <c r="AB82" s="119"/>
      <c r="AC82" s="119"/>
      <c r="AD82" s="119"/>
      <c r="AE82" s="119"/>
      <c r="AF82" s="119"/>
      <c r="AG82" s="119" t="s">
        <v>135</v>
      </c>
      <c r="AH82" s="119">
        <v>0</v>
      </c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</row>
    <row r="83" spans="1:60" outlineLevel="1" x14ac:dyDescent="0.25">
      <c r="A83" s="122"/>
      <c r="B83" s="123"/>
      <c r="C83" s="150" t="s">
        <v>180</v>
      </c>
      <c r="D83" s="125"/>
      <c r="E83" s="126">
        <v>58.88</v>
      </c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19"/>
      <c r="Z83" s="119"/>
      <c r="AA83" s="119"/>
      <c r="AB83" s="119"/>
      <c r="AC83" s="119"/>
      <c r="AD83" s="119"/>
      <c r="AE83" s="119"/>
      <c r="AF83" s="119"/>
      <c r="AG83" s="119" t="s">
        <v>135</v>
      </c>
      <c r="AH83" s="119">
        <v>0</v>
      </c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</row>
    <row r="84" spans="1:60" outlineLevel="1" x14ac:dyDescent="0.25">
      <c r="A84" s="122"/>
      <c r="B84" s="123"/>
      <c r="C84" s="150" t="s">
        <v>177</v>
      </c>
      <c r="D84" s="125"/>
      <c r="E84" s="126">
        <v>-1.6</v>
      </c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19"/>
      <c r="Z84" s="119"/>
      <c r="AA84" s="119"/>
      <c r="AB84" s="119"/>
      <c r="AC84" s="119"/>
      <c r="AD84" s="119"/>
      <c r="AE84" s="119"/>
      <c r="AF84" s="119"/>
      <c r="AG84" s="119" t="s">
        <v>135</v>
      </c>
      <c r="AH84" s="119">
        <v>0</v>
      </c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</row>
    <row r="85" spans="1:60" outlineLevel="1" x14ac:dyDescent="0.25">
      <c r="A85" s="122"/>
      <c r="B85" s="123"/>
      <c r="C85" s="150" t="s">
        <v>181</v>
      </c>
      <c r="D85" s="125"/>
      <c r="E85" s="126">
        <v>-3.52</v>
      </c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19"/>
      <c r="Z85" s="119"/>
      <c r="AA85" s="119"/>
      <c r="AB85" s="119"/>
      <c r="AC85" s="119"/>
      <c r="AD85" s="119"/>
      <c r="AE85" s="119"/>
      <c r="AF85" s="119"/>
      <c r="AG85" s="119" t="s">
        <v>135</v>
      </c>
      <c r="AH85" s="119">
        <v>0</v>
      </c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</row>
    <row r="86" spans="1:60" outlineLevel="1" x14ac:dyDescent="0.25">
      <c r="A86" s="122"/>
      <c r="B86" s="123"/>
      <c r="C86" s="150" t="s">
        <v>182</v>
      </c>
      <c r="D86" s="125"/>
      <c r="E86" s="126">
        <v>71.680000000000007</v>
      </c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19"/>
      <c r="Z86" s="119"/>
      <c r="AA86" s="119"/>
      <c r="AB86" s="119"/>
      <c r="AC86" s="119"/>
      <c r="AD86" s="119"/>
      <c r="AE86" s="119"/>
      <c r="AF86" s="119"/>
      <c r="AG86" s="119" t="s">
        <v>135</v>
      </c>
      <c r="AH86" s="119">
        <v>0</v>
      </c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</row>
    <row r="87" spans="1:60" outlineLevel="1" x14ac:dyDescent="0.25">
      <c r="A87" s="122"/>
      <c r="B87" s="123"/>
      <c r="C87" s="150" t="s">
        <v>177</v>
      </c>
      <c r="D87" s="125"/>
      <c r="E87" s="126">
        <v>-1.6</v>
      </c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19"/>
      <c r="Z87" s="119"/>
      <c r="AA87" s="119"/>
      <c r="AB87" s="119"/>
      <c r="AC87" s="119"/>
      <c r="AD87" s="119"/>
      <c r="AE87" s="119"/>
      <c r="AF87" s="119"/>
      <c r="AG87" s="119" t="s">
        <v>135</v>
      </c>
      <c r="AH87" s="119">
        <v>0</v>
      </c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</row>
    <row r="88" spans="1:60" outlineLevel="1" x14ac:dyDescent="0.25">
      <c r="A88" s="122"/>
      <c r="B88" s="123"/>
      <c r="C88" s="150" t="s">
        <v>183</v>
      </c>
      <c r="D88" s="125"/>
      <c r="E88" s="126">
        <v>-4.2</v>
      </c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19"/>
      <c r="Z88" s="119"/>
      <c r="AA88" s="119"/>
      <c r="AB88" s="119"/>
      <c r="AC88" s="119"/>
      <c r="AD88" s="119"/>
      <c r="AE88" s="119"/>
      <c r="AF88" s="119"/>
      <c r="AG88" s="119" t="s">
        <v>135</v>
      </c>
      <c r="AH88" s="119">
        <v>0</v>
      </c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</row>
    <row r="89" spans="1:60" outlineLevel="1" x14ac:dyDescent="0.25">
      <c r="A89" s="136">
        <v>18</v>
      </c>
      <c r="B89" s="137" t="s">
        <v>221</v>
      </c>
      <c r="C89" s="149" t="s">
        <v>222</v>
      </c>
      <c r="D89" s="138" t="s">
        <v>154</v>
      </c>
      <c r="E89" s="139">
        <v>34.86</v>
      </c>
      <c r="F89" s="140"/>
      <c r="G89" s="141">
        <f>ROUND(E89*F89,2)</f>
        <v>0</v>
      </c>
      <c r="H89" s="124">
        <v>57.44</v>
      </c>
      <c r="I89" s="124">
        <f>ROUND(E89*H89,2)</f>
        <v>2002.36</v>
      </c>
      <c r="J89" s="124">
        <v>212.06</v>
      </c>
      <c r="K89" s="124">
        <f>ROUND(E89*J89,2)</f>
        <v>7392.41</v>
      </c>
      <c r="L89" s="124">
        <v>21</v>
      </c>
      <c r="M89" s="124">
        <f>G89*(1+L89/100)</f>
        <v>0</v>
      </c>
      <c r="N89" s="124">
        <v>5.5129999999999998E-2</v>
      </c>
      <c r="O89" s="124">
        <f>ROUND(E89*N89,2)</f>
        <v>1.92</v>
      </c>
      <c r="P89" s="124">
        <v>0</v>
      </c>
      <c r="Q89" s="124">
        <f>ROUND(E89*P89,2)</f>
        <v>0</v>
      </c>
      <c r="R89" s="124"/>
      <c r="S89" s="124" t="s">
        <v>131</v>
      </c>
      <c r="T89" s="124" t="s">
        <v>131</v>
      </c>
      <c r="U89" s="124">
        <v>0.44800000000000001</v>
      </c>
      <c r="V89" s="124">
        <f>ROUND(E89*U89,2)</f>
        <v>15.62</v>
      </c>
      <c r="W89" s="124"/>
      <c r="X89" s="124" t="s">
        <v>132</v>
      </c>
      <c r="Y89" s="119"/>
      <c r="Z89" s="119"/>
      <c r="AA89" s="119"/>
      <c r="AB89" s="119"/>
      <c r="AC89" s="119"/>
      <c r="AD89" s="119"/>
      <c r="AE89" s="119"/>
      <c r="AF89" s="119"/>
      <c r="AG89" s="119" t="s">
        <v>133</v>
      </c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</row>
    <row r="90" spans="1:60" outlineLevel="1" x14ac:dyDescent="0.25">
      <c r="A90" s="122"/>
      <c r="B90" s="123"/>
      <c r="C90" s="150" t="s">
        <v>223</v>
      </c>
      <c r="D90" s="125"/>
      <c r="E90" s="126">
        <v>3.77</v>
      </c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19"/>
      <c r="Z90" s="119"/>
      <c r="AA90" s="119"/>
      <c r="AB90" s="119"/>
      <c r="AC90" s="119"/>
      <c r="AD90" s="119"/>
      <c r="AE90" s="119"/>
      <c r="AF90" s="119"/>
      <c r="AG90" s="119" t="s">
        <v>135</v>
      </c>
      <c r="AH90" s="119">
        <v>0</v>
      </c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</row>
    <row r="91" spans="1:60" outlineLevel="1" x14ac:dyDescent="0.25">
      <c r="A91" s="122"/>
      <c r="B91" s="123"/>
      <c r="C91" s="150" t="s">
        <v>224</v>
      </c>
      <c r="D91" s="125"/>
      <c r="E91" s="126">
        <v>25.2</v>
      </c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19"/>
      <c r="Z91" s="119"/>
      <c r="AA91" s="119"/>
      <c r="AB91" s="119"/>
      <c r="AC91" s="119"/>
      <c r="AD91" s="119"/>
      <c r="AE91" s="119"/>
      <c r="AF91" s="119"/>
      <c r="AG91" s="119" t="s">
        <v>135</v>
      </c>
      <c r="AH91" s="119">
        <v>0</v>
      </c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</row>
    <row r="92" spans="1:60" outlineLevel="1" x14ac:dyDescent="0.25">
      <c r="A92" s="122"/>
      <c r="B92" s="123"/>
      <c r="C92" s="150" t="s">
        <v>185</v>
      </c>
      <c r="D92" s="125"/>
      <c r="E92" s="126">
        <v>-1.4</v>
      </c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19"/>
      <c r="Z92" s="119"/>
      <c r="AA92" s="119"/>
      <c r="AB92" s="119"/>
      <c r="AC92" s="119"/>
      <c r="AD92" s="119"/>
      <c r="AE92" s="119"/>
      <c r="AF92" s="119"/>
      <c r="AG92" s="119" t="s">
        <v>135</v>
      </c>
      <c r="AH92" s="119">
        <v>0</v>
      </c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</row>
    <row r="93" spans="1:60" outlineLevel="1" x14ac:dyDescent="0.25">
      <c r="A93" s="122"/>
      <c r="B93" s="123"/>
      <c r="C93" s="150" t="s">
        <v>225</v>
      </c>
      <c r="D93" s="125"/>
      <c r="E93" s="126">
        <v>2.04</v>
      </c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19"/>
      <c r="Z93" s="119"/>
      <c r="AA93" s="119"/>
      <c r="AB93" s="119"/>
      <c r="AC93" s="119"/>
      <c r="AD93" s="119"/>
      <c r="AE93" s="119"/>
      <c r="AF93" s="119"/>
      <c r="AG93" s="119" t="s">
        <v>135</v>
      </c>
      <c r="AH93" s="119">
        <v>0</v>
      </c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</row>
    <row r="94" spans="1:60" outlineLevel="1" x14ac:dyDescent="0.25">
      <c r="A94" s="122"/>
      <c r="B94" s="123"/>
      <c r="C94" s="150" t="s">
        <v>226</v>
      </c>
      <c r="D94" s="125"/>
      <c r="E94" s="126">
        <v>6.3</v>
      </c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19"/>
      <c r="Z94" s="119"/>
      <c r="AA94" s="119"/>
      <c r="AB94" s="119"/>
      <c r="AC94" s="119"/>
      <c r="AD94" s="119"/>
      <c r="AE94" s="119"/>
      <c r="AF94" s="119"/>
      <c r="AG94" s="119" t="s">
        <v>135</v>
      </c>
      <c r="AH94" s="119">
        <v>0</v>
      </c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</row>
    <row r="95" spans="1:60" outlineLevel="1" x14ac:dyDescent="0.25">
      <c r="A95" s="122"/>
      <c r="B95" s="123"/>
      <c r="C95" s="150" t="s">
        <v>227</v>
      </c>
      <c r="D95" s="125"/>
      <c r="E95" s="126">
        <v>-1.05</v>
      </c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19"/>
      <c r="Z95" s="119"/>
      <c r="AA95" s="119"/>
      <c r="AB95" s="119"/>
      <c r="AC95" s="119"/>
      <c r="AD95" s="119"/>
      <c r="AE95" s="119"/>
      <c r="AF95" s="119"/>
      <c r="AG95" s="119" t="s">
        <v>135</v>
      </c>
      <c r="AH95" s="119">
        <v>0</v>
      </c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</row>
    <row r="96" spans="1:60" outlineLevel="1" x14ac:dyDescent="0.25">
      <c r="A96" s="136">
        <v>19</v>
      </c>
      <c r="B96" s="137" t="s">
        <v>228</v>
      </c>
      <c r="C96" s="149" t="s">
        <v>229</v>
      </c>
      <c r="D96" s="138" t="s">
        <v>154</v>
      </c>
      <c r="E96" s="139">
        <v>181.16</v>
      </c>
      <c r="F96" s="140"/>
      <c r="G96" s="141">
        <f>ROUND(E96*F96,2)</f>
        <v>0</v>
      </c>
      <c r="H96" s="124">
        <v>40.32</v>
      </c>
      <c r="I96" s="124">
        <f>ROUND(E96*H96,2)</f>
        <v>7304.37</v>
      </c>
      <c r="J96" s="124">
        <v>42.88</v>
      </c>
      <c r="K96" s="124">
        <f>ROUND(E96*J96,2)</f>
        <v>7768.14</v>
      </c>
      <c r="L96" s="124">
        <v>21</v>
      </c>
      <c r="M96" s="124">
        <f>G96*(1+L96/100)</f>
        <v>0</v>
      </c>
      <c r="N96" s="124">
        <v>2.5999999999999998E-4</v>
      </c>
      <c r="O96" s="124">
        <f>ROUND(E96*N96,2)</f>
        <v>0.05</v>
      </c>
      <c r="P96" s="124">
        <v>0</v>
      </c>
      <c r="Q96" s="124">
        <f>ROUND(E96*P96,2)</f>
        <v>0</v>
      </c>
      <c r="R96" s="124"/>
      <c r="S96" s="124" t="s">
        <v>131</v>
      </c>
      <c r="T96" s="124" t="s">
        <v>163</v>
      </c>
      <c r="U96" s="124">
        <v>0.09</v>
      </c>
      <c r="V96" s="124">
        <f>ROUND(E96*U96,2)</f>
        <v>16.3</v>
      </c>
      <c r="W96" s="124"/>
      <c r="X96" s="124" t="s">
        <v>132</v>
      </c>
      <c r="Y96" s="119"/>
      <c r="Z96" s="119"/>
      <c r="AA96" s="119"/>
      <c r="AB96" s="119"/>
      <c r="AC96" s="119"/>
      <c r="AD96" s="119"/>
      <c r="AE96" s="119"/>
      <c r="AF96" s="119"/>
      <c r="AG96" s="119" t="s">
        <v>133</v>
      </c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</row>
    <row r="97" spans="1:60" outlineLevel="1" x14ac:dyDescent="0.25">
      <c r="A97" s="122"/>
      <c r="B97" s="123"/>
      <c r="C97" s="150" t="s">
        <v>176</v>
      </c>
      <c r="D97" s="125"/>
      <c r="E97" s="126">
        <v>38.4</v>
      </c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19"/>
      <c r="Z97" s="119"/>
      <c r="AA97" s="119"/>
      <c r="AB97" s="119"/>
      <c r="AC97" s="119"/>
      <c r="AD97" s="119"/>
      <c r="AE97" s="119"/>
      <c r="AF97" s="119"/>
      <c r="AG97" s="119" t="s">
        <v>135</v>
      </c>
      <c r="AH97" s="119">
        <v>0</v>
      </c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</row>
    <row r="98" spans="1:60" outlineLevel="1" x14ac:dyDescent="0.25">
      <c r="A98" s="122"/>
      <c r="B98" s="123"/>
      <c r="C98" s="150" t="s">
        <v>177</v>
      </c>
      <c r="D98" s="125"/>
      <c r="E98" s="126">
        <v>-1.6</v>
      </c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19"/>
      <c r="Z98" s="119"/>
      <c r="AA98" s="119"/>
      <c r="AB98" s="119"/>
      <c r="AC98" s="119"/>
      <c r="AD98" s="119"/>
      <c r="AE98" s="119"/>
      <c r="AF98" s="119"/>
      <c r="AG98" s="119" t="s">
        <v>135</v>
      </c>
      <c r="AH98" s="119">
        <v>0</v>
      </c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</row>
    <row r="99" spans="1:60" outlineLevel="1" x14ac:dyDescent="0.25">
      <c r="A99" s="122"/>
      <c r="B99" s="123"/>
      <c r="C99" s="150" t="s">
        <v>178</v>
      </c>
      <c r="D99" s="125"/>
      <c r="E99" s="126">
        <v>-1.6</v>
      </c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19"/>
      <c r="Z99" s="119"/>
      <c r="AA99" s="119"/>
      <c r="AB99" s="119"/>
      <c r="AC99" s="119"/>
      <c r="AD99" s="119"/>
      <c r="AE99" s="119"/>
      <c r="AF99" s="119"/>
      <c r="AG99" s="119" t="s">
        <v>135</v>
      </c>
      <c r="AH99" s="119">
        <v>0</v>
      </c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</row>
    <row r="100" spans="1:60" outlineLevel="1" x14ac:dyDescent="0.25">
      <c r="A100" s="122"/>
      <c r="B100" s="123"/>
      <c r="C100" s="150" t="s">
        <v>179</v>
      </c>
      <c r="D100" s="125"/>
      <c r="E100" s="126">
        <v>13.64</v>
      </c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19"/>
      <c r="Z100" s="119"/>
      <c r="AA100" s="119"/>
      <c r="AB100" s="119"/>
      <c r="AC100" s="119"/>
      <c r="AD100" s="119"/>
      <c r="AE100" s="119"/>
      <c r="AF100" s="119"/>
      <c r="AG100" s="119" t="s">
        <v>135</v>
      </c>
      <c r="AH100" s="119">
        <v>0</v>
      </c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</row>
    <row r="101" spans="1:60" outlineLevel="1" x14ac:dyDescent="0.25">
      <c r="A101" s="122"/>
      <c r="B101" s="123"/>
      <c r="C101" s="150" t="s">
        <v>180</v>
      </c>
      <c r="D101" s="125"/>
      <c r="E101" s="126">
        <v>58.88</v>
      </c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19"/>
      <c r="Z101" s="119"/>
      <c r="AA101" s="119"/>
      <c r="AB101" s="119"/>
      <c r="AC101" s="119"/>
      <c r="AD101" s="119"/>
      <c r="AE101" s="119"/>
      <c r="AF101" s="119"/>
      <c r="AG101" s="119" t="s">
        <v>135</v>
      </c>
      <c r="AH101" s="119">
        <v>0</v>
      </c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</row>
    <row r="102" spans="1:60" outlineLevel="1" x14ac:dyDescent="0.25">
      <c r="A102" s="122"/>
      <c r="B102" s="123"/>
      <c r="C102" s="150" t="s">
        <v>177</v>
      </c>
      <c r="D102" s="125"/>
      <c r="E102" s="126">
        <v>-1.6</v>
      </c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19"/>
      <c r="Z102" s="119"/>
      <c r="AA102" s="119"/>
      <c r="AB102" s="119"/>
      <c r="AC102" s="119"/>
      <c r="AD102" s="119"/>
      <c r="AE102" s="119"/>
      <c r="AF102" s="119"/>
      <c r="AG102" s="119" t="s">
        <v>135</v>
      </c>
      <c r="AH102" s="119">
        <v>0</v>
      </c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</row>
    <row r="103" spans="1:60" outlineLevel="1" x14ac:dyDescent="0.25">
      <c r="A103" s="122"/>
      <c r="B103" s="123"/>
      <c r="C103" s="150" t="s">
        <v>181</v>
      </c>
      <c r="D103" s="125"/>
      <c r="E103" s="126">
        <v>-3.52</v>
      </c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19"/>
      <c r="Z103" s="119"/>
      <c r="AA103" s="119"/>
      <c r="AB103" s="119"/>
      <c r="AC103" s="119"/>
      <c r="AD103" s="119"/>
      <c r="AE103" s="119"/>
      <c r="AF103" s="119"/>
      <c r="AG103" s="119" t="s">
        <v>135</v>
      </c>
      <c r="AH103" s="119">
        <v>0</v>
      </c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</row>
    <row r="104" spans="1:60" outlineLevel="1" x14ac:dyDescent="0.25">
      <c r="A104" s="122"/>
      <c r="B104" s="123"/>
      <c r="C104" s="150" t="s">
        <v>182</v>
      </c>
      <c r="D104" s="125"/>
      <c r="E104" s="126">
        <v>71.680000000000007</v>
      </c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19"/>
      <c r="Z104" s="119"/>
      <c r="AA104" s="119"/>
      <c r="AB104" s="119"/>
      <c r="AC104" s="119"/>
      <c r="AD104" s="119"/>
      <c r="AE104" s="119"/>
      <c r="AF104" s="119"/>
      <c r="AG104" s="119" t="s">
        <v>135</v>
      </c>
      <c r="AH104" s="119">
        <v>0</v>
      </c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</row>
    <row r="105" spans="1:60" outlineLevel="1" x14ac:dyDescent="0.25">
      <c r="A105" s="122"/>
      <c r="B105" s="123"/>
      <c r="C105" s="150" t="s">
        <v>177</v>
      </c>
      <c r="D105" s="125"/>
      <c r="E105" s="126">
        <v>-1.6</v>
      </c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19"/>
      <c r="Z105" s="119"/>
      <c r="AA105" s="119"/>
      <c r="AB105" s="119"/>
      <c r="AC105" s="119"/>
      <c r="AD105" s="119"/>
      <c r="AE105" s="119"/>
      <c r="AF105" s="119"/>
      <c r="AG105" s="119" t="s">
        <v>135</v>
      </c>
      <c r="AH105" s="119">
        <v>0</v>
      </c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</row>
    <row r="106" spans="1:60" outlineLevel="1" x14ac:dyDescent="0.25">
      <c r="A106" s="122"/>
      <c r="B106" s="123"/>
      <c r="C106" s="150" t="s">
        <v>183</v>
      </c>
      <c r="D106" s="125"/>
      <c r="E106" s="126">
        <v>-4.2</v>
      </c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19"/>
      <c r="Z106" s="119"/>
      <c r="AA106" s="119"/>
      <c r="AB106" s="119"/>
      <c r="AC106" s="119"/>
      <c r="AD106" s="119"/>
      <c r="AE106" s="119"/>
      <c r="AF106" s="119"/>
      <c r="AG106" s="119" t="s">
        <v>135</v>
      </c>
      <c r="AH106" s="119">
        <v>0</v>
      </c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</row>
    <row r="107" spans="1:60" outlineLevel="1" x14ac:dyDescent="0.25">
      <c r="A107" s="122"/>
      <c r="B107" s="123"/>
      <c r="C107" s="150" t="s">
        <v>184</v>
      </c>
      <c r="D107" s="125"/>
      <c r="E107" s="126">
        <v>14.08</v>
      </c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19"/>
      <c r="Z107" s="119"/>
      <c r="AA107" s="119"/>
      <c r="AB107" s="119"/>
      <c r="AC107" s="119"/>
      <c r="AD107" s="119"/>
      <c r="AE107" s="119"/>
      <c r="AF107" s="119"/>
      <c r="AG107" s="119" t="s">
        <v>135</v>
      </c>
      <c r="AH107" s="119">
        <v>0</v>
      </c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</row>
    <row r="108" spans="1:60" outlineLevel="1" x14ac:dyDescent="0.25">
      <c r="A108" s="122"/>
      <c r="B108" s="123"/>
      <c r="C108" s="150" t="s">
        <v>185</v>
      </c>
      <c r="D108" s="125"/>
      <c r="E108" s="126">
        <v>-1.4</v>
      </c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19"/>
      <c r="Z108" s="119"/>
      <c r="AA108" s="119"/>
      <c r="AB108" s="119"/>
      <c r="AC108" s="119"/>
      <c r="AD108" s="119"/>
      <c r="AE108" s="119"/>
      <c r="AF108" s="119"/>
      <c r="AG108" s="119" t="s">
        <v>135</v>
      </c>
      <c r="AH108" s="119">
        <v>0</v>
      </c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</row>
    <row r="109" spans="1:60" ht="20.399999999999999" outlineLevel="1" x14ac:dyDescent="0.25">
      <c r="A109" s="142">
        <v>20</v>
      </c>
      <c r="B109" s="143" t="s">
        <v>230</v>
      </c>
      <c r="C109" s="151" t="s">
        <v>231</v>
      </c>
      <c r="D109" s="144" t="s">
        <v>149</v>
      </c>
      <c r="E109" s="145">
        <v>25</v>
      </c>
      <c r="F109" s="146"/>
      <c r="G109" s="147">
        <f>ROUND(E109*F109,2)</f>
        <v>0</v>
      </c>
      <c r="H109" s="124">
        <v>0</v>
      </c>
      <c r="I109" s="124">
        <f>ROUND(E109*H109,2)</f>
        <v>0</v>
      </c>
      <c r="J109" s="124">
        <v>65</v>
      </c>
      <c r="K109" s="124">
        <f>ROUND(E109*J109,2)</f>
        <v>1625</v>
      </c>
      <c r="L109" s="124">
        <v>21</v>
      </c>
      <c r="M109" s="124">
        <f>G109*(1+L109/100)</f>
        <v>0</v>
      </c>
      <c r="N109" s="124">
        <v>0</v>
      </c>
      <c r="O109" s="124">
        <f>ROUND(E109*N109,2)</f>
        <v>0</v>
      </c>
      <c r="P109" s="124">
        <v>0</v>
      </c>
      <c r="Q109" s="124">
        <f>ROUND(E109*P109,2)</f>
        <v>0</v>
      </c>
      <c r="R109" s="124"/>
      <c r="S109" s="124" t="s">
        <v>162</v>
      </c>
      <c r="T109" s="124" t="s">
        <v>163</v>
      </c>
      <c r="U109" s="124">
        <v>9.4E-2</v>
      </c>
      <c r="V109" s="124">
        <f>ROUND(E109*U109,2)</f>
        <v>2.35</v>
      </c>
      <c r="W109" s="124"/>
      <c r="X109" s="124" t="s">
        <v>132</v>
      </c>
      <c r="Y109" s="119"/>
      <c r="Z109" s="119"/>
      <c r="AA109" s="119"/>
      <c r="AB109" s="119"/>
      <c r="AC109" s="119"/>
      <c r="AD109" s="119"/>
      <c r="AE109" s="119"/>
      <c r="AF109" s="119"/>
      <c r="AG109" s="119" t="s">
        <v>133</v>
      </c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</row>
    <row r="110" spans="1:60" x14ac:dyDescent="0.25">
      <c r="A110" s="130" t="s">
        <v>126</v>
      </c>
      <c r="B110" s="131" t="s">
        <v>52</v>
      </c>
      <c r="C110" s="148" t="s">
        <v>53</v>
      </c>
      <c r="D110" s="132"/>
      <c r="E110" s="133"/>
      <c r="F110" s="134"/>
      <c r="G110" s="135">
        <f>SUMIF(AG111:AG118,"&lt;&gt;NOR",G111:G118)</f>
        <v>0</v>
      </c>
      <c r="H110" s="129"/>
      <c r="I110" s="129">
        <f>SUM(I111:I118)</f>
        <v>3013.3</v>
      </c>
      <c r="J110" s="129"/>
      <c r="K110" s="129">
        <f>SUM(K111:K118)</f>
        <v>1970.6899999999998</v>
      </c>
      <c r="L110" s="129"/>
      <c r="M110" s="129">
        <f>SUM(M111:M118)</f>
        <v>0</v>
      </c>
      <c r="N110" s="129"/>
      <c r="O110" s="129">
        <f>SUM(O111:O118)</f>
        <v>0.2</v>
      </c>
      <c r="P110" s="129"/>
      <c r="Q110" s="129">
        <f>SUM(Q111:Q118)</f>
        <v>0</v>
      </c>
      <c r="R110" s="129"/>
      <c r="S110" s="129"/>
      <c r="T110" s="129"/>
      <c r="U110" s="129"/>
      <c r="V110" s="129">
        <f>SUM(V111:V118)</f>
        <v>5.14</v>
      </c>
      <c r="W110" s="129"/>
      <c r="X110" s="129"/>
      <c r="AG110" t="s">
        <v>127</v>
      </c>
    </row>
    <row r="111" spans="1:60" outlineLevel="1" x14ac:dyDescent="0.25">
      <c r="A111" s="136">
        <v>21</v>
      </c>
      <c r="B111" s="137" t="s">
        <v>228</v>
      </c>
      <c r="C111" s="149" t="s">
        <v>229</v>
      </c>
      <c r="D111" s="138" t="s">
        <v>154</v>
      </c>
      <c r="E111" s="139">
        <v>11.12</v>
      </c>
      <c r="F111" s="140"/>
      <c r="G111" s="141">
        <f>ROUND(E111*F111,2)</f>
        <v>0</v>
      </c>
      <c r="H111" s="124">
        <v>40.32</v>
      </c>
      <c r="I111" s="124">
        <f>ROUND(E111*H111,2)</f>
        <v>448.36</v>
      </c>
      <c r="J111" s="124">
        <v>42.88</v>
      </c>
      <c r="K111" s="124">
        <f>ROUND(E111*J111,2)</f>
        <v>476.83</v>
      </c>
      <c r="L111" s="124">
        <v>21</v>
      </c>
      <c r="M111" s="124">
        <f>G111*(1+L111/100)</f>
        <v>0</v>
      </c>
      <c r="N111" s="124">
        <v>2.5999999999999998E-4</v>
      </c>
      <c r="O111" s="124">
        <f>ROUND(E111*N111,2)</f>
        <v>0</v>
      </c>
      <c r="P111" s="124">
        <v>0</v>
      </c>
      <c r="Q111" s="124">
        <f>ROUND(E111*P111,2)</f>
        <v>0</v>
      </c>
      <c r="R111" s="124"/>
      <c r="S111" s="124" t="s">
        <v>131</v>
      </c>
      <c r="T111" s="124" t="s">
        <v>163</v>
      </c>
      <c r="U111" s="124">
        <v>0.09</v>
      </c>
      <c r="V111" s="124">
        <f>ROUND(E111*U111,2)</f>
        <v>1</v>
      </c>
      <c r="W111" s="124"/>
      <c r="X111" s="124" t="s">
        <v>132</v>
      </c>
      <c r="Y111" s="119"/>
      <c r="Z111" s="119"/>
      <c r="AA111" s="119"/>
      <c r="AB111" s="119"/>
      <c r="AC111" s="119"/>
      <c r="AD111" s="119"/>
      <c r="AE111" s="119"/>
      <c r="AF111" s="119"/>
      <c r="AG111" s="119" t="s">
        <v>133</v>
      </c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</row>
    <row r="112" spans="1:60" outlineLevel="1" x14ac:dyDescent="0.25">
      <c r="A112" s="122"/>
      <c r="B112" s="123"/>
      <c r="C112" s="150" t="s">
        <v>199</v>
      </c>
      <c r="D112" s="125"/>
      <c r="E112" s="126">
        <v>7.92</v>
      </c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19"/>
      <c r="Z112" s="119"/>
      <c r="AA112" s="119"/>
      <c r="AB112" s="119"/>
      <c r="AC112" s="119"/>
      <c r="AD112" s="119"/>
      <c r="AE112" s="119"/>
      <c r="AF112" s="119"/>
      <c r="AG112" s="119" t="s">
        <v>135</v>
      </c>
      <c r="AH112" s="119">
        <v>0</v>
      </c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</row>
    <row r="113" spans="1:60" outlineLevel="1" x14ac:dyDescent="0.25">
      <c r="A113" s="122"/>
      <c r="B113" s="123"/>
      <c r="C113" s="150" t="s">
        <v>202</v>
      </c>
      <c r="D113" s="125"/>
      <c r="E113" s="126">
        <v>1.04</v>
      </c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19"/>
      <c r="Z113" s="119"/>
      <c r="AA113" s="119"/>
      <c r="AB113" s="119"/>
      <c r="AC113" s="119"/>
      <c r="AD113" s="119"/>
      <c r="AE113" s="119"/>
      <c r="AF113" s="119"/>
      <c r="AG113" s="119" t="s">
        <v>135</v>
      </c>
      <c r="AH113" s="119">
        <v>0</v>
      </c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</row>
    <row r="114" spans="1:60" outlineLevel="1" x14ac:dyDescent="0.25">
      <c r="A114" s="122"/>
      <c r="B114" s="123"/>
      <c r="C114" s="150" t="s">
        <v>200</v>
      </c>
      <c r="D114" s="125"/>
      <c r="E114" s="126">
        <v>2.16</v>
      </c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19"/>
      <c r="Z114" s="119"/>
      <c r="AA114" s="119"/>
      <c r="AB114" s="119"/>
      <c r="AC114" s="119"/>
      <c r="AD114" s="119"/>
      <c r="AE114" s="119"/>
      <c r="AF114" s="119"/>
      <c r="AG114" s="119" t="s">
        <v>135</v>
      </c>
      <c r="AH114" s="119">
        <v>0</v>
      </c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</row>
    <row r="115" spans="1:60" outlineLevel="1" x14ac:dyDescent="0.25">
      <c r="A115" s="136">
        <v>22</v>
      </c>
      <c r="B115" s="137" t="s">
        <v>232</v>
      </c>
      <c r="C115" s="149" t="s">
        <v>233</v>
      </c>
      <c r="D115" s="138" t="s">
        <v>154</v>
      </c>
      <c r="E115" s="139">
        <v>11.12</v>
      </c>
      <c r="F115" s="140"/>
      <c r="G115" s="141">
        <f>ROUND(E115*F115,2)</f>
        <v>0</v>
      </c>
      <c r="H115" s="124">
        <v>230.66</v>
      </c>
      <c r="I115" s="124">
        <f>ROUND(E115*H115,2)</f>
        <v>2564.94</v>
      </c>
      <c r="J115" s="124">
        <v>134.34</v>
      </c>
      <c r="K115" s="124">
        <f>ROUND(E115*J115,2)</f>
        <v>1493.86</v>
      </c>
      <c r="L115" s="124">
        <v>21</v>
      </c>
      <c r="M115" s="124">
        <f>G115*(1+L115/100)</f>
        <v>0</v>
      </c>
      <c r="N115" s="124">
        <v>1.806E-2</v>
      </c>
      <c r="O115" s="124">
        <f>ROUND(E115*N115,2)</f>
        <v>0.2</v>
      </c>
      <c r="P115" s="124">
        <v>0</v>
      </c>
      <c r="Q115" s="124">
        <f>ROUND(E115*P115,2)</f>
        <v>0</v>
      </c>
      <c r="R115" s="124"/>
      <c r="S115" s="124" t="s">
        <v>131</v>
      </c>
      <c r="T115" s="124" t="s">
        <v>163</v>
      </c>
      <c r="U115" s="124">
        <v>0.372</v>
      </c>
      <c r="V115" s="124">
        <f>ROUND(E115*U115,2)</f>
        <v>4.1399999999999997</v>
      </c>
      <c r="W115" s="124"/>
      <c r="X115" s="124" t="s">
        <v>132</v>
      </c>
      <c r="Y115" s="119"/>
      <c r="Z115" s="119"/>
      <c r="AA115" s="119"/>
      <c r="AB115" s="119"/>
      <c r="AC115" s="119"/>
      <c r="AD115" s="119"/>
      <c r="AE115" s="119"/>
      <c r="AF115" s="119"/>
      <c r="AG115" s="119" t="s">
        <v>133</v>
      </c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</row>
    <row r="116" spans="1:60" outlineLevel="1" x14ac:dyDescent="0.25">
      <c r="A116" s="122"/>
      <c r="B116" s="123"/>
      <c r="C116" s="150" t="s">
        <v>199</v>
      </c>
      <c r="D116" s="125"/>
      <c r="E116" s="126">
        <v>7.92</v>
      </c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19"/>
      <c r="Z116" s="119"/>
      <c r="AA116" s="119"/>
      <c r="AB116" s="119"/>
      <c r="AC116" s="119"/>
      <c r="AD116" s="119"/>
      <c r="AE116" s="119"/>
      <c r="AF116" s="119"/>
      <c r="AG116" s="119" t="s">
        <v>135</v>
      </c>
      <c r="AH116" s="119">
        <v>0</v>
      </c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</row>
    <row r="117" spans="1:60" outlineLevel="1" x14ac:dyDescent="0.25">
      <c r="A117" s="122"/>
      <c r="B117" s="123"/>
      <c r="C117" s="150" t="s">
        <v>202</v>
      </c>
      <c r="D117" s="125"/>
      <c r="E117" s="126">
        <v>1.04</v>
      </c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19"/>
      <c r="Z117" s="119"/>
      <c r="AA117" s="119"/>
      <c r="AB117" s="119"/>
      <c r="AC117" s="119"/>
      <c r="AD117" s="119"/>
      <c r="AE117" s="119"/>
      <c r="AF117" s="119"/>
      <c r="AG117" s="119" t="s">
        <v>135</v>
      </c>
      <c r="AH117" s="119">
        <v>0</v>
      </c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</row>
    <row r="118" spans="1:60" outlineLevel="1" x14ac:dyDescent="0.25">
      <c r="A118" s="122"/>
      <c r="B118" s="123"/>
      <c r="C118" s="150" t="s">
        <v>200</v>
      </c>
      <c r="D118" s="125"/>
      <c r="E118" s="126">
        <v>2.16</v>
      </c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19"/>
      <c r="Z118" s="119"/>
      <c r="AA118" s="119"/>
      <c r="AB118" s="119"/>
      <c r="AC118" s="119"/>
      <c r="AD118" s="119"/>
      <c r="AE118" s="119"/>
      <c r="AF118" s="119"/>
      <c r="AG118" s="119" t="s">
        <v>135</v>
      </c>
      <c r="AH118" s="119">
        <v>0</v>
      </c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</row>
    <row r="119" spans="1:60" x14ac:dyDescent="0.25">
      <c r="A119" s="130" t="s">
        <v>126</v>
      </c>
      <c r="B119" s="131" t="s">
        <v>54</v>
      </c>
      <c r="C119" s="148" t="s">
        <v>55</v>
      </c>
      <c r="D119" s="132"/>
      <c r="E119" s="133"/>
      <c r="F119" s="134"/>
      <c r="G119" s="135">
        <f>SUMIF(AG120:AG122,"&lt;&gt;NOR",G120:G122)</f>
        <v>0</v>
      </c>
      <c r="H119" s="129"/>
      <c r="I119" s="129">
        <f>SUM(I120:I122)</f>
        <v>10107.64</v>
      </c>
      <c r="J119" s="129"/>
      <c r="K119" s="129">
        <f>SUM(K120:K122)</f>
        <v>6324.36</v>
      </c>
      <c r="L119" s="129"/>
      <c r="M119" s="129">
        <f>SUM(M120:M122)</f>
        <v>0</v>
      </c>
      <c r="N119" s="129"/>
      <c r="O119" s="129">
        <f>SUM(O120:O122)</f>
        <v>0.21</v>
      </c>
      <c r="P119" s="129"/>
      <c r="Q119" s="129">
        <f>SUM(Q120:Q122)</f>
        <v>0</v>
      </c>
      <c r="R119" s="129"/>
      <c r="S119" s="129"/>
      <c r="T119" s="129"/>
      <c r="U119" s="129"/>
      <c r="V119" s="129">
        <f>SUM(V120:V122)</f>
        <v>13.02</v>
      </c>
      <c r="W119" s="129"/>
      <c r="X119" s="129"/>
      <c r="AG119" t="s">
        <v>127</v>
      </c>
    </row>
    <row r="120" spans="1:60" outlineLevel="1" x14ac:dyDescent="0.25">
      <c r="A120" s="142">
        <v>23</v>
      </c>
      <c r="B120" s="143" t="s">
        <v>234</v>
      </c>
      <c r="C120" s="151" t="s">
        <v>235</v>
      </c>
      <c r="D120" s="144" t="s">
        <v>144</v>
      </c>
      <c r="E120" s="145">
        <v>7</v>
      </c>
      <c r="F120" s="146"/>
      <c r="G120" s="147">
        <f>ROUND(E120*F120,2)</f>
        <v>0</v>
      </c>
      <c r="H120" s="124">
        <v>19.52</v>
      </c>
      <c r="I120" s="124">
        <f>ROUND(E120*H120,2)</f>
        <v>136.63999999999999</v>
      </c>
      <c r="J120" s="124">
        <v>903.48</v>
      </c>
      <c r="K120" s="124">
        <f>ROUND(E120*J120,2)</f>
        <v>6324.36</v>
      </c>
      <c r="L120" s="124">
        <v>21</v>
      </c>
      <c r="M120" s="124">
        <f>G120*(1+L120/100)</f>
        <v>0</v>
      </c>
      <c r="N120" s="124">
        <v>1.8970000000000001E-2</v>
      </c>
      <c r="O120" s="124">
        <f>ROUND(E120*N120,2)</f>
        <v>0.13</v>
      </c>
      <c r="P120" s="124">
        <v>0</v>
      </c>
      <c r="Q120" s="124">
        <f>ROUND(E120*P120,2)</f>
        <v>0</v>
      </c>
      <c r="R120" s="124"/>
      <c r="S120" s="124" t="s">
        <v>131</v>
      </c>
      <c r="T120" s="124" t="s">
        <v>131</v>
      </c>
      <c r="U120" s="124">
        <v>1.86</v>
      </c>
      <c r="V120" s="124">
        <f>ROUND(E120*U120,2)</f>
        <v>13.02</v>
      </c>
      <c r="W120" s="124"/>
      <c r="X120" s="124" t="s">
        <v>132</v>
      </c>
      <c r="Y120" s="119"/>
      <c r="Z120" s="119"/>
      <c r="AA120" s="119"/>
      <c r="AB120" s="119"/>
      <c r="AC120" s="119"/>
      <c r="AD120" s="119"/>
      <c r="AE120" s="119"/>
      <c r="AF120" s="119"/>
      <c r="AG120" s="119" t="s">
        <v>133</v>
      </c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</row>
    <row r="121" spans="1:60" ht="20.399999999999999" outlineLevel="1" x14ac:dyDescent="0.25">
      <c r="A121" s="142">
        <v>24</v>
      </c>
      <c r="B121" s="143" t="s">
        <v>236</v>
      </c>
      <c r="C121" s="151" t="s">
        <v>237</v>
      </c>
      <c r="D121" s="144" t="s">
        <v>144</v>
      </c>
      <c r="E121" s="145">
        <v>2</v>
      </c>
      <c r="F121" s="146"/>
      <c r="G121" s="147">
        <f>ROUND(E121*F121,2)</f>
        <v>0</v>
      </c>
      <c r="H121" s="124">
        <v>1403</v>
      </c>
      <c r="I121" s="124">
        <f>ROUND(E121*H121,2)</f>
        <v>2806</v>
      </c>
      <c r="J121" s="124">
        <v>0</v>
      </c>
      <c r="K121" s="124">
        <f>ROUND(E121*J121,2)</f>
        <v>0</v>
      </c>
      <c r="L121" s="124">
        <v>21</v>
      </c>
      <c r="M121" s="124">
        <f>G121*(1+L121/100)</f>
        <v>0</v>
      </c>
      <c r="N121" s="124">
        <v>1.242E-2</v>
      </c>
      <c r="O121" s="124">
        <f>ROUND(E121*N121,2)</f>
        <v>0.02</v>
      </c>
      <c r="P121" s="124">
        <v>0</v>
      </c>
      <c r="Q121" s="124">
        <f>ROUND(E121*P121,2)</f>
        <v>0</v>
      </c>
      <c r="R121" s="124" t="s">
        <v>168</v>
      </c>
      <c r="S121" s="124" t="s">
        <v>131</v>
      </c>
      <c r="T121" s="124" t="s">
        <v>131</v>
      </c>
      <c r="U121" s="124">
        <v>0</v>
      </c>
      <c r="V121" s="124">
        <f>ROUND(E121*U121,2)</f>
        <v>0</v>
      </c>
      <c r="W121" s="124"/>
      <c r="X121" s="124" t="s">
        <v>164</v>
      </c>
      <c r="Y121" s="119"/>
      <c r="Z121" s="119"/>
      <c r="AA121" s="119"/>
      <c r="AB121" s="119"/>
      <c r="AC121" s="119"/>
      <c r="AD121" s="119"/>
      <c r="AE121" s="119"/>
      <c r="AF121" s="119"/>
      <c r="AG121" s="119" t="s">
        <v>165</v>
      </c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</row>
    <row r="122" spans="1:60" ht="20.399999999999999" outlineLevel="1" x14ac:dyDescent="0.25">
      <c r="A122" s="142">
        <v>25</v>
      </c>
      <c r="B122" s="143" t="s">
        <v>238</v>
      </c>
      <c r="C122" s="151" t="s">
        <v>239</v>
      </c>
      <c r="D122" s="144" t="s">
        <v>144</v>
      </c>
      <c r="E122" s="145">
        <v>5</v>
      </c>
      <c r="F122" s="146"/>
      <c r="G122" s="147">
        <f>ROUND(E122*F122,2)</f>
        <v>0</v>
      </c>
      <c r="H122" s="124">
        <v>1433</v>
      </c>
      <c r="I122" s="124">
        <f>ROUND(E122*H122,2)</f>
        <v>7165</v>
      </c>
      <c r="J122" s="124">
        <v>0</v>
      </c>
      <c r="K122" s="124">
        <f>ROUND(E122*J122,2)</f>
        <v>0</v>
      </c>
      <c r="L122" s="124">
        <v>21</v>
      </c>
      <c r="M122" s="124">
        <f>G122*(1+L122/100)</f>
        <v>0</v>
      </c>
      <c r="N122" s="124">
        <v>1.272E-2</v>
      </c>
      <c r="O122" s="124">
        <f>ROUND(E122*N122,2)</f>
        <v>0.06</v>
      </c>
      <c r="P122" s="124">
        <v>0</v>
      </c>
      <c r="Q122" s="124">
        <f>ROUND(E122*P122,2)</f>
        <v>0</v>
      </c>
      <c r="R122" s="124" t="s">
        <v>168</v>
      </c>
      <c r="S122" s="124" t="s">
        <v>131</v>
      </c>
      <c r="T122" s="124" t="s">
        <v>131</v>
      </c>
      <c r="U122" s="124">
        <v>0</v>
      </c>
      <c r="V122" s="124">
        <f>ROUND(E122*U122,2)</f>
        <v>0</v>
      </c>
      <c r="W122" s="124"/>
      <c r="X122" s="124" t="s">
        <v>164</v>
      </c>
      <c r="Y122" s="119"/>
      <c r="Z122" s="119"/>
      <c r="AA122" s="119"/>
      <c r="AB122" s="119"/>
      <c r="AC122" s="119"/>
      <c r="AD122" s="119"/>
      <c r="AE122" s="119"/>
      <c r="AF122" s="119"/>
      <c r="AG122" s="119" t="s">
        <v>165</v>
      </c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</row>
    <row r="123" spans="1:60" ht="26.4" x14ac:dyDescent="0.25">
      <c r="A123" s="130" t="s">
        <v>126</v>
      </c>
      <c r="B123" s="131" t="s">
        <v>56</v>
      </c>
      <c r="C123" s="148" t="s">
        <v>57</v>
      </c>
      <c r="D123" s="132"/>
      <c r="E123" s="133"/>
      <c r="F123" s="134"/>
      <c r="G123" s="135">
        <f>SUMIF(AG124:AG140,"&lt;&gt;NOR",G124:G140)</f>
        <v>0</v>
      </c>
      <c r="H123" s="129"/>
      <c r="I123" s="129">
        <f>SUM(I124:I140)</f>
        <v>733.93999999999994</v>
      </c>
      <c r="J123" s="129"/>
      <c r="K123" s="129">
        <f>SUM(K124:K140)</f>
        <v>9775.51</v>
      </c>
      <c r="L123" s="129"/>
      <c r="M123" s="129">
        <f>SUM(M124:M140)</f>
        <v>0</v>
      </c>
      <c r="N123" s="129"/>
      <c r="O123" s="129">
        <f>SUM(O124:O140)</f>
        <v>0.02</v>
      </c>
      <c r="P123" s="129"/>
      <c r="Q123" s="129">
        <f>SUM(Q124:Q140)</f>
        <v>0</v>
      </c>
      <c r="R123" s="129"/>
      <c r="S123" s="129"/>
      <c r="T123" s="129"/>
      <c r="U123" s="129"/>
      <c r="V123" s="129">
        <f>SUM(V124:V140)</f>
        <v>33.550000000000004</v>
      </c>
      <c r="W123" s="129"/>
      <c r="X123" s="129"/>
      <c r="AG123" t="s">
        <v>127</v>
      </c>
    </row>
    <row r="124" spans="1:60" outlineLevel="1" x14ac:dyDescent="0.25">
      <c r="A124" s="136">
        <v>26</v>
      </c>
      <c r="B124" s="137" t="s">
        <v>240</v>
      </c>
      <c r="C124" s="149" t="s">
        <v>241</v>
      </c>
      <c r="D124" s="138" t="s">
        <v>154</v>
      </c>
      <c r="E124" s="139">
        <v>97.79</v>
      </c>
      <c r="F124" s="140"/>
      <c r="G124" s="141">
        <f>ROUND(E124*F124,2)</f>
        <v>0</v>
      </c>
      <c r="H124" s="124">
        <v>0.99</v>
      </c>
      <c r="I124" s="124">
        <f>ROUND(E124*H124,2)</f>
        <v>96.81</v>
      </c>
      <c r="J124" s="124">
        <v>84.01</v>
      </c>
      <c r="K124" s="124">
        <f>ROUND(E124*J124,2)</f>
        <v>8215.34</v>
      </c>
      <c r="L124" s="124">
        <v>21</v>
      </c>
      <c r="M124" s="124">
        <f>G124*(1+L124/100)</f>
        <v>0</v>
      </c>
      <c r="N124" s="124">
        <v>4.0000000000000003E-5</v>
      </c>
      <c r="O124" s="124">
        <f>ROUND(E124*N124,2)</f>
        <v>0</v>
      </c>
      <c r="P124" s="124">
        <v>0</v>
      </c>
      <c r="Q124" s="124">
        <f>ROUND(E124*P124,2)</f>
        <v>0</v>
      </c>
      <c r="R124" s="124"/>
      <c r="S124" s="124" t="s">
        <v>131</v>
      </c>
      <c r="T124" s="124" t="s">
        <v>163</v>
      </c>
      <c r="U124" s="124">
        <v>0.308</v>
      </c>
      <c r="V124" s="124">
        <f>ROUND(E124*U124,2)</f>
        <v>30.12</v>
      </c>
      <c r="W124" s="124"/>
      <c r="X124" s="124" t="s">
        <v>132</v>
      </c>
      <c r="Y124" s="119"/>
      <c r="Z124" s="119"/>
      <c r="AA124" s="119"/>
      <c r="AB124" s="119"/>
      <c r="AC124" s="119"/>
      <c r="AD124" s="119"/>
      <c r="AE124" s="119"/>
      <c r="AF124" s="119"/>
      <c r="AG124" s="119" t="s">
        <v>133</v>
      </c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</row>
    <row r="125" spans="1:60" outlineLevel="1" x14ac:dyDescent="0.25">
      <c r="A125" s="122"/>
      <c r="B125" s="123"/>
      <c r="C125" s="150" t="s">
        <v>196</v>
      </c>
      <c r="D125" s="125"/>
      <c r="E125" s="126">
        <v>30.72</v>
      </c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19"/>
      <c r="Z125" s="119"/>
      <c r="AA125" s="119"/>
      <c r="AB125" s="119"/>
      <c r="AC125" s="119"/>
      <c r="AD125" s="119"/>
      <c r="AE125" s="119"/>
      <c r="AF125" s="119"/>
      <c r="AG125" s="119" t="s">
        <v>135</v>
      </c>
      <c r="AH125" s="119">
        <v>0</v>
      </c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9"/>
    </row>
    <row r="126" spans="1:60" outlineLevel="1" x14ac:dyDescent="0.25">
      <c r="A126" s="122"/>
      <c r="B126" s="123"/>
      <c r="C126" s="150" t="s">
        <v>197</v>
      </c>
      <c r="D126" s="125"/>
      <c r="E126" s="126">
        <v>19.2</v>
      </c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19"/>
      <c r="Z126" s="119"/>
      <c r="AA126" s="119"/>
      <c r="AB126" s="119"/>
      <c r="AC126" s="119"/>
      <c r="AD126" s="119"/>
      <c r="AE126" s="119"/>
      <c r="AF126" s="119"/>
      <c r="AG126" s="119" t="s">
        <v>135</v>
      </c>
      <c r="AH126" s="119">
        <v>0</v>
      </c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</row>
    <row r="127" spans="1:60" outlineLevel="1" x14ac:dyDescent="0.25">
      <c r="A127" s="122"/>
      <c r="B127" s="123"/>
      <c r="C127" s="150" t="s">
        <v>198</v>
      </c>
      <c r="D127" s="125"/>
      <c r="E127" s="126">
        <v>7.04</v>
      </c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19"/>
      <c r="Z127" s="119"/>
      <c r="AA127" s="119"/>
      <c r="AB127" s="119"/>
      <c r="AC127" s="119"/>
      <c r="AD127" s="119"/>
      <c r="AE127" s="119"/>
      <c r="AF127" s="119"/>
      <c r="AG127" s="119" t="s">
        <v>135</v>
      </c>
      <c r="AH127" s="119">
        <v>0</v>
      </c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19"/>
      <c r="BF127" s="119"/>
      <c r="BG127" s="119"/>
      <c r="BH127" s="119"/>
    </row>
    <row r="128" spans="1:60" outlineLevel="1" x14ac:dyDescent="0.25">
      <c r="A128" s="122"/>
      <c r="B128" s="123"/>
      <c r="C128" s="150" t="s">
        <v>199</v>
      </c>
      <c r="D128" s="125"/>
      <c r="E128" s="126">
        <v>7.92</v>
      </c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19"/>
      <c r="Z128" s="119"/>
      <c r="AA128" s="119"/>
      <c r="AB128" s="119"/>
      <c r="AC128" s="119"/>
      <c r="AD128" s="119"/>
      <c r="AE128" s="119"/>
      <c r="AF128" s="119"/>
      <c r="AG128" s="119" t="s">
        <v>135</v>
      </c>
      <c r="AH128" s="119">
        <v>0</v>
      </c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119"/>
    </row>
    <row r="129" spans="1:60" outlineLevel="1" x14ac:dyDescent="0.25">
      <c r="A129" s="122"/>
      <c r="B129" s="123"/>
      <c r="C129" s="150" t="s">
        <v>200</v>
      </c>
      <c r="D129" s="125"/>
      <c r="E129" s="126">
        <v>2.16</v>
      </c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19"/>
      <c r="Z129" s="119"/>
      <c r="AA129" s="119"/>
      <c r="AB129" s="119"/>
      <c r="AC129" s="119"/>
      <c r="AD129" s="119"/>
      <c r="AE129" s="119"/>
      <c r="AF129" s="119"/>
      <c r="AG129" s="119" t="s">
        <v>135</v>
      </c>
      <c r="AH129" s="119">
        <v>0</v>
      </c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  <c r="BE129" s="119"/>
      <c r="BF129" s="119"/>
      <c r="BG129" s="119"/>
      <c r="BH129" s="119"/>
    </row>
    <row r="130" spans="1:60" outlineLevel="1" x14ac:dyDescent="0.25">
      <c r="A130" s="122"/>
      <c r="B130" s="123"/>
      <c r="C130" s="150" t="s">
        <v>201</v>
      </c>
      <c r="D130" s="125"/>
      <c r="E130" s="126">
        <v>11.31</v>
      </c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19"/>
      <c r="Z130" s="119"/>
      <c r="AA130" s="119"/>
      <c r="AB130" s="119"/>
      <c r="AC130" s="119"/>
      <c r="AD130" s="119"/>
      <c r="AE130" s="119"/>
      <c r="AF130" s="119"/>
      <c r="AG130" s="119" t="s">
        <v>135</v>
      </c>
      <c r="AH130" s="119">
        <v>0</v>
      </c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</row>
    <row r="131" spans="1:60" outlineLevel="1" x14ac:dyDescent="0.25">
      <c r="A131" s="122"/>
      <c r="B131" s="123"/>
      <c r="C131" s="150" t="s">
        <v>202</v>
      </c>
      <c r="D131" s="125"/>
      <c r="E131" s="126">
        <v>1.04</v>
      </c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19"/>
      <c r="Z131" s="119"/>
      <c r="AA131" s="119"/>
      <c r="AB131" s="119"/>
      <c r="AC131" s="119"/>
      <c r="AD131" s="119"/>
      <c r="AE131" s="119"/>
      <c r="AF131" s="119"/>
      <c r="AG131" s="119" t="s">
        <v>135</v>
      </c>
      <c r="AH131" s="119">
        <v>0</v>
      </c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</row>
    <row r="132" spans="1:60" outlineLevel="1" x14ac:dyDescent="0.25">
      <c r="A132" s="122"/>
      <c r="B132" s="123"/>
      <c r="C132" s="150" t="s">
        <v>173</v>
      </c>
      <c r="D132" s="125"/>
      <c r="E132" s="126">
        <v>18.399999999999999</v>
      </c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19"/>
      <c r="Z132" s="119"/>
      <c r="AA132" s="119"/>
      <c r="AB132" s="119"/>
      <c r="AC132" s="119"/>
      <c r="AD132" s="119"/>
      <c r="AE132" s="119"/>
      <c r="AF132" s="119"/>
      <c r="AG132" s="119" t="s">
        <v>135</v>
      </c>
      <c r="AH132" s="119">
        <v>0</v>
      </c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</row>
    <row r="133" spans="1:60" outlineLevel="1" x14ac:dyDescent="0.25">
      <c r="A133" s="136">
        <v>27</v>
      </c>
      <c r="B133" s="137" t="s">
        <v>242</v>
      </c>
      <c r="C133" s="149" t="s">
        <v>243</v>
      </c>
      <c r="D133" s="138" t="s">
        <v>154</v>
      </c>
      <c r="E133" s="139">
        <v>16.04</v>
      </c>
      <c r="F133" s="140"/>
      <c r="G133" s="141">
        <f>ROUND(E133*F133,2)</f>
        <v>0</v>
      </c>
      <c r="H133" s="124">
        <v>1.02</v>
      </c>
      <c r="I133" s="124">
        <f>ROUND(E133*H133,2)</f>
        <v>16.36</v>
      </c>
      <c r="J133" s="124">
        <v>51.48</v>
      </c>
      <c r="K133" s="124">
        <f>ROUND(E133*J133,2)</f>
        <v>825.74</v>
      </c>
      <c r="L133" s="124">
        <v>21</v>
      </c>
      <c r="M133" s="124">
        <f>G133*(1+L133/100)</f>
        <v>0</v>
      </c>
      <c r="N133" s="124">
        <v>1.0000000000000001E-5</v>
      </c>
      <c r="O133" s="124">
        <f>ROUND(E133*N133,2)</f>
        <v>0</v>
      </c>
      <c r="P133" s="124">
        <v>0</v>
      </c>
      <c r="Q133" s="124">
        <f>ROUND(E133*P133,2)</f>
        <v>0</v>
      </c>
      <c r="R133" s="124"/>
      <c r="S133" s="124" t="s">
        <v>131</v>
      </c>
      <c r="T133" s="124" t="s">
        <v>131</v>
      </c>
      <c r="U133" s="124">
        <v>0.13</v>
      </c>
      <c r="V133" s="124">
        <f>ROUND(E133*U133,2)</f>
        <v>2.09</v>
      </c>
      <c r="W133" s="124"/>
      <c r="X133" s="124" t="s">
        <v>132</v>
      </c>
      <c r="Y133" s="119"/>
      <c r="Z133" s="119"/>
      <c r="AA133" s="119"/>
      <c r="AB133" s="119"/>
      <c r="AC133" s="119"/>
      <c r="AD133" s="119"/>
      <c r="AE133" s="119"/>
      <c r="AF133" s="119"/>
      <c r="AG133" s="119" t="s">
        <v>133</v>
      </c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</row>
    <row r="134" spans="1:60" outlineLevel="1" x14ac:dyDescent="0.25">
      <c r="A134" s="122"/>
      <c r="B134" s="123"/>
      <c r="C134" s="150" t="s">
        <v>189</v>
      </c>
      <c r="D134" s="125"/>
      <c r="E134" s="126">
        <v>4.32</v>
      </c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19"/>
      <c r="Z134" s="119"/>
      <c r="AA134" s="119"/>
      <c r="AB134" s="119"/>
      <c r="AC134" s="119"/>
      <c r="AD134" s="119"/>
      <c r="AE134" s="119"/>
      <c r="AF134" s="119"/>
      <c r="AG134" s="119" t="s">
        <v>135</v>
      </c>
      <c r="AH134" s="119">
        <v>0</v>
      </c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</row>
    <row r="135" spans="1:60" outlineLevel="1" x14ac:dyDescent="0.25">
      <c r="A135" s="122"/>
      <c r="B135" s="123"/>
      <c r="C135" s="150" t="s">
        <v>190</v>
      </c>
      <c r="D135" s="125"/>
      <c r="E135" s="126">
        <v>0.8</v>
      </c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19"/>
      <c r="Z135" s="119"/>
      <c r="AA135" s="119"/>
      <c r="AB135" s="119"/>
      <c r="AC135" s="119"/>
      <c r="AD135" s="119"/>
      <c r="AE135" s="119"/>
      <c r="AF135" s="119"/>
      <c r="AG135" s="119" t="s">
        <v>135</v>
      </c>
      <c r="AH135" s="119">
        <v>0</v>
      </c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</row>
    <row r="136" spans="1:60" outlineLevel="1" x14ac:dyDescent="0.25">
      <c r="A136" s="122"/>
      <c r="B136" s="123"/>
      <c r="C136" s="150" t="s">
        <v>191</v>
      </c>
      <c r="D136" s="125"/>
      <c r="E136" s="126">
        <v>3.2</v>
      </c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19"/>
      <c r="Z136" s="119"/>
      <c r="AA136" s="119"/>
      <c r="AB136" s="119"/>
      <c r="AC136" s="119"/>
      <c r="AD136" s="119"/>
      <c r="AE136" s="119"/>
      <c r="AF136" s="119"/>
      <c r="AG136" s="119" t="s">
        <v>135</v>
      </c>
      <c r="AH136" s="119">
        <v>0</v>
      </c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</row>
    <row r="137" spans="1:60" outlineLevel="1" x14ac:dyDescent="0.25">
      <c r="A137" s="122"/>
      <c r="B137" s="123"/>
      <c r="C137" s="150" t="s">
        <v>192</v>
      </c>
      <c r="D137" s="125"/>
      <c r="E137" s="126">
        <v>3.52</v>
      </c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19"/>
      <c r="Z137" s="119"/>
      <c r="AA137" s="119"/>
      <c r="AB137" s="119"/>
      <c r="AC137" s="119"/>
      <c r="AD137" s="119"/>
      <c r="AE137" s="119"/>
      <c r="AF137" s="119"/>
      <c r="AG137" s="119" t="s">
        <v>135</v>
      </c>
      <c r="AH137" s="119">
        <v>0</v>
      </c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</row>
    <row r="138" spans="1:60" outlineLevel="1" x14ac:dyDescent="0.25">
      <c r="A138" s="122"/>
      <c r="B138" s="123"/>
      <c r="C138" s="150" t="s">
        <v>193</v>
      </c>
      <c r="D138" s="125"/>
      <c r="E138" s="126">
        <v>4.2</v>
      </c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19"/>
      <c r="Z138" s="119"/>
      <c r="AA138" s="119"/>
      <c r="AB138" s="119"/>
      <c r="AC138" s="119"/>
      <c r="AD138" s="119"/>
      <c r="AE138" s="119"/>
      <c r="AF138" s="119"/>
      <c r="AG138" s="119" t="s">
        <v>135</v>
      </c>
      <c r="AH138" s="119">
        <v>0</v>
      </c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  <c r="BH138" s="119"/>
    </row>
    <row r="139" spans="1:60" outlineLevel="1" x14ac:dyDescent="0.25">
      <c r="A139" s="136">
        <v>28</v>
      </c>
      <c r="B139" s="137" t="s">
        <v>244</v>
      </c>
      <c r="C139" s="149" t="s">
        <v>245</v>
      </c>
      <c r="D139" s="138" t="s">
        <v>149</v>
      </c>
      <c r="E139" s="139">
        <v>3.2</v>
      </c>
      <c r="F139" s="140"/>
      <c r="G139" s="141">
        <f>ROUND(E139*F139,2)</f>
        <v>0</v>
      </c>
      <c r="H139" s="124">
        <v>193.99</v>
      </c>
      <c r="I139" s="124">
        <f>ROUND(E139*H139,2)</f>
        <v>620.77</v>
      </c>
      <c r="J139" s="124">
        <v>229.51</v>
      </c>
      <c r="K139" s="124">
        <f>ROUND(E139*J139,2)</f>
        <v>734.43</v>
      </c>
      <c r="L139" s="124">
        <v>21</v>
      </c>
      <c r="M139" s="124">
        <f>G139*(1+L139/100)</f>
        <v>0</v>
      </c>
      <c r="N139" s="124">
        <v>5.9199999999999999E-3</v>
      </c>
      <c r="O139" s="124">
        <f>ROUND(E139*N139,2)</f>
        <v>0.02</v>
      </c>
      <c r="P139" s="124">
        <v>0</v>
      </c>
      <c r="Q139" s="124">
        <f>ROUND(E139*P139,2)</f>
        <v>0</v>
      </c>
      <c r="R139" s="124"/>
      <c r="S139" s="124" t="s">
        <v>131</v>
      </c>
      <c r="T139" s="124" t="s">
        <v>131</v>
      </c>
      <c r="U139" s="124">
        <v>0.42</v>
      </c>
      <c r="V139" s="124">
        <f>ROUND(E139*U139,2)</f>
        <v>1.34</v>
      </c>
      <c r="W139" s="124"/>
      <c r="X139" s="124" t="s">
        <v>132</v>
      </c>
      <c r="Y139" s="119"/>
      <c r="Z139" s="119"/>
      <c r="AA139" s="119"/>
      <c r="AB139" s="119"/>
      <c r="AC139" s="119"/>
      <c r="AD139" s="119"/>
      <c r="AE139" s="119"/>
      <c r="AF139" s="119"/>
      <c r="AG139" s="119" t="s">
        <v>133</v>
      </c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19"/>
      <c r="BD139" s="119"/>
      <c r="BE139" s="119"/>
      <c r="BF139" s="119"/>
      <c r="BG139" s="119"/>
      <c r="BH139" s="119"/>
    </row>
    <row r="140" spans="1:60" outlineLevel="1" x14ac:dyDescent="0.25">
      <c r="A140" s="122"/>
      <c r="B140" s="123"/>
      <c r="C140" s="150" t="s">
        <v>246</v>
      </c>
      <c r="D140" s="125"/>
      <c r="E140" s="126">
        <v>3.2</v>
      </c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19"/>
      <c r="Z140" s="119"/>
      <c r="AA140" s="119"/>
      <c r="AB140" s="119"/>
      <c r="AC140" s="119"/>
      <c r="AD140" s="119"/>
      <c r="AE140" s="119"/>
      <c r="AF140" s="119"/>
      <c r="AG140" s="119" t="s">
        <v>135</v>
      </c>
      <c r="AH140" s="119">
        <v>0</v>
      </c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</row>
    <row r="141" spans="1:60" x14ac:dyDescent="0.25">
      <c r="A141" s="130" t="s">
        <v>126</v>
      </c>
      <c r="B141" s="131" t="s">
        <v>58</v>
      </c>
      <c r="C141" s="148" t="s">
        <v>59</v>
      </c>
      <c r="D141" s="132"/>
      <c r="E141" s="133"/>
      <c r="F141" s="134"/>
      <c r="G141" s="135">
        <f>SUMIF(AG142:AG192,"&lt;&gt;NOR",G142:G192)</f>
        <v>0</v>
      </c>
      <c r="H141" s="129"/>
      <c r="I141" s="129">
        <f>SUM(I142:I192)</f>
        <v>2757.55</v>
      </c>
      <c r="J141" s="129"/>
      <c r="K141" s="129">
        <f>SUM(K142:K192)</f>
        <v>31278.6</v>
      </c>
      <c r="L141" s="129"/>
      <c r="M141" s="129">
        <f>SUM(M142:M192)</f>
        <v>0</v>
      </c>
      <c r="N141" s="129"/>
      <c r="O141" s="129">
        <f>SUM(O142:O192)</f>
        <v>7.0000000000000007E-2</v>
      </c>
      <c r="P141" s="129"/>
      <c r="Q141" s="129">
        <f>SUM(Q142:Q192)</f>
        <v>4.8499999999999996</v>
      </c>
      <c r="R141" s="129"/>
      <c r="S141" s="129"/>
      <c r="T141" s="129"/>
      <c r="U141" s="129"/>
      <c r="V141" s="129">
        <f>SUM(V142:V192)</f>
        <v>59.35</v>
      </c>
      <c r="W141" s="129"/>
      <c r="X141" s="129"/>
      <c r="AG141" t="s">
        <v>127</v>
      </c>
    </row>
    <row r="142" spans="1:60" outlineLevel="1" x14ac:dyDescent="0.25">
      <c r="A142" s="136">
        <v>29</v>
      </c>
      <c r="B142" s="137" t="s">
        <v>247</v>
      </c>
      <c r="C142" s="149" t="s">
        <v>248</v>
      </c>
      <c r="D142" s="138" t="s">
        <v>154</v>
      </c>
      <c r="E142" s="139">
        <v>1.2</v>
      </c>
      <c r="F142" s="140"/>
      <c r="G142" s="141">
        <f>ROUND(E142*F142,2)</f>
        <v>0</v>
      </c>
      <c r="H142" s="124">
        <v>0</v>
      </c>
      <c r="I142" s="124">
        <f>ROUND(E142*H142,2)</f>
        <v>0</v>
      </c>
      <c r="J142" s="124">
        <v>149.5</v>
      </c>
      <c r="K142" s="124">
        <f>ROUND(E142*J142,2)</f>
        <v>179.4</v>
      </c>
      <c r="L142" s="124">
        <v>21</v>
      </c>
      <c r="M142" s="124">
        <f>G142*(1+L142/100)</f>
        <v>0</v>
      </c>
      <c r="N142" s="124">
        <v>0</v>
      </c>
      <c r="O142" s="124">
        <f>ROUND(E142*N142,2)</f>
        <v>0</v>
      </c>
      <c r="P142" s="124">
        <v>5.5E-2</v>
      </c>
      <c r="Q142" s="124">
        <f>ROUND(E142*P142,2)</f>
        <v>7.0000000000000007E-2</v>
      </c>
      <c r="R142" s="124"/>
      <c r="S142" s="124" t="s">
        <v>131</v>
      </c>
      <c r="T142" s="124" t="s">
        <v>131</v>
      </c>
      <c r="U142" s="124">
        <v>0.42499999999999999</v>
      </c>
      <c r="V142" s="124">
        <f>ROUND(E142*U142,2)</f>
        <v>0.51</v>
      </c>
      <c r="W142" s="124"/>
      <c r="X142" s="124" t="s">
        <v>132</v>
      </c>
      <c r="Y142" s="119"/>
      <c r="Z142" s="119"/>
      <c r="AA142" s="119"/>
      <c r="AB142" s="119"/>
      <c r="AC142" s="119"/>
      <c r="AD142" s="119"/>
      <c r="AE142" s="119"/>
      <c r="AF142" s="119"/>
      <c r="AG142" s="119" t="s">
        <v>133</v>
      </c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</row>
    <row r="143" spans="1:60" outlineLevel="1" x14ac:dyDescent="0.25">
      <c r="A143" s="122"/>
      <c r="B143" s="123"/>
      <c r="C143" s="150" t="s">
        <v>249</v>
      </c>
      <c r="D143" s="125"/>
      <c r="E143" s="126">
        <v>1.2</v>
      </c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19"/>
      <c r="Z143" s="119"/>
      <c r="AA143" s="119"/>
      <c r="AB143" s="119"/>
      <c r="AC143" s="119"/>
      <c r="AD143" s="119"/>
      <c r="AE143" s="119"/>
      <c r="AF143" s="119"/>
      <c r="AG143" s="119" t="s">
        <v>135</v>
      </c>
      <c r="AH143" s="119">
        <v>0</v>
      </c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/>
      <c r="BF143" s="119"/>
      <c r="BG143" s="119"/>
      <c r="BH143" s="119"/>
    </row>
    <row r="144" spans="1:60" outlineLevel="1" x14ac:dyDescent="0.25">
      <c r="A144" s="122"/>
      <c r="B144" s="123"/>
      <c r="C144" s="150" t="s">
        <v>250</v>
      </c>
      <c r="D144" s="125"/>
      <c r="E144" s="126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19"/>
      <c r="Z144" s="119"/>
      <c r="AA144" s="119"/>
      <c r="AB144" s="119"/>
      <c r="AC144" s="119"/>
      <c r="AD144" s="119"/>
      <c r="AE144" s="119"/>
      <c r="AF144" s="119"/>
      <c r="AG144" s="119" t="s">
        <v>135</v>
      </c>
      <c r="AH144" s="119">
        <v>0</v>
      </c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</row>
    <row r="145" spans="1:60" outlineLevel="1" x14ac:dyDescent="0.25">
      <c r="A145" s="122"/>
      <c r="B145" s="123"/>
      <c r="C145" s="150" t="s">
        <v>251</v>
      </c>
      <c r="D145" s="125"/>
      <c r="E145" s="126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19"/>
      <c r="Z145" s="119"/>
      <c r="AA145" s="119"/>
      <c r="AB145" s="119"/>
      <c r="AC145" s="119"/>
      <c r="AD145" s="119"/>
      <c r="AE145" s="119"/>
      <c r="AF145" s="119"/>
      <c r="AG145" s="119" t="s">
        <v>135</v>
      </c>
      <c r="AH145" s="119">
        <v>0</v>
      </c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</row>
    <row r="146" spans="1:60" outlineLevel="1" x14ac:dyDescent="0.25">
      <c r="A146" s="122"/>
      <c r="B146" s="123"/>
      <c r="C146" s="150" t="s">
        <v>252</v>
      </c>
      <c r="D146" s="125"/>
      <c r="E146" s="126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19"/>
      <c r="Z146" s="119"/>
      <c r="AA146" s="119"/>
      <c r="AB146" s="119"/>
      <c r="AC146" s="119"/>
      <c r="AD146" s="119"/>
      <c r="AE146" s="119"/>
      <c r="AF146" s="119"/>
      <c r="AG146" s="119" t="s">
        <v>135</v>
      </c>
      <c r="AH146" s="119">
        <v>0</v>
      </c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9"/>
    </row>
    <row r="147" spans="1:60" outlineLevel="1" x14ac:dyDescent="0.25">
      <c r="A147" s="142">
        <v>30</v>
      </c>
      <c r="B147" s="143" t="s">
        <v>253</v>
      </c>
      <c r="C147" s="151" t="s">
        <v>254</v>
      </c>
      <c r="D147" s="144" t="s">
        <v>144</v>
      </c>
      <c r="E147" s="145">
        <v>9</v>
      </c>
      <c r="F147" s="146"/>
      <c r="G147" s="147">
        <f>ROUND(E147*F147,2)</f>
        <v>0</v>
      </c>
      <c r="H147" s="124">
        <v>0</v>
      </c>
      <c r="I147" s="124">
        <f>ROUND(E147*H147,2)</f>
        <v>0</v>
      </c>
      <c r="J147" s="124">
        <v>17.600000000000001</v>
      </c>
      <c r="K147" s="124">
        <f>ROUND(E147*J147,2)</f>
        <v>158.4</v>
      </c>
      <c r="L147" s="124">
        <v>21</v>
      </c>
      <c r="M147" s="124">
        <f>G147*(1+L147/100)</f>
        <v>0</v>
      </c>
      <c r="N147" s="124">
        <v>0</v>
      </c>
      <c r="O147" s="124">
        <f>ROUND(E147*N147,2)</f>
        <v>0</v>
      </c>
      <c r="P147" s="124">
        <v>0</v>
      </c>
      <c r="Q147" s="124">
        <f>ROUND(E147*P147,2)</f>
        <v>0</v>
      </c>
      <c r="R147" s="124"/>
      <c r="S147" s="124" t="s">
        <v>131</v>
      </c>
      <c r="T147" s="124" t="s">
        <v>131</v>
      </c>
      <c r="U147" s="124">
        <v>0.05</v>
      </c>
      <c r="V147" s="124">
        <f>ROUND(E147*U147,2)</f>
        <v>0.45</v>
      </c>
      <c r="W147" s="124"/>
      <c r="X147" s="124" t="s">
        <v>132</v>
      </c>
      <c r="Y147" s="119"/>
      <c r="Z147" s="119"/>
      <c r="AA147" s="119"/>
      <c r="AB147" s="119"/>
      <c r="AC147" s="119"/>
      <c r="AD147" s="119"/>
      <c r="AE147" s="119"/>
      <c r="AF147" s="119"/>
      <c r="AG147" s="119" t="s">
        <v>133</v>
      </c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  <c r="BE147" s="119"/>
      <c r="BF147" s="119"/>
      <c r="BG147" s="119"/>
      <c r="BH147" s="119"/>
    </row>
    <row r="148" spans="1:60" outlineLevel="1" x14ac:dyDescent="0.25">
      <c r="A148" s="136">
        <v>31</v>
      </c>
      <c r="B148" s="137" t="s">
        <v>255</v>
      </c>
      <c r="C148" s="149" t="s">
        <v>256</v>
      </c>
      <c r="D148" s="138" t="s">
        <v>154</v>
      </c>
      <c r="E148" s="139">
        <v>18.18</v>
      </c>
      <c r="F148" s="140"/>
      <c r="G148" s="141">
        <f>ROUND(E148*F148,2)</f>
        <v>0</v>
      </c>
      <c r="H148" s="124">
        <v>26.58</v>
      </c>
      <c r="I148" s="124">
        <f>ROUND(E148*H148,2)</f>
        <v>483.22</v>
      </c>
      <c r="J148" s="124">
        <v>209.92</v>
      </c>
      <c r="K148" s="124">
        <f>ROUND(E148*J148,2)</f>
        <v>3816.35</v>
      </c>
      <c r="L148" s="124">
        <v>21</v>
      </c>
      <c r="M148" s="124">
        <f>G148*(1+L148/100)</f>
        <v>0</v>
      </c>
      <c r="N148" s="124">
        <v>1E-3</v>
      </c>
      <c r="O148" s="124">
        <f>ROUND(E148*N148,2)</f>
        <v>0.02</v>
      </c>
      <c r="P148" s="124">
        <v>6.7000000000000004E-2</v>
      </c>
      <c r="Q148" s="124">
        <f>ROUND(E148*P148,2)</f>
        <v>1.22</v>
      </c>
      <c r="R148" s="124"/>
      <c r="S148" s="124" t="s">
        <v>131</v>
      </c>
      <c r="T148" s="124" t="s">
        <v>131</v>
      </c>
      <c r="U148" s="124">
        <v>0.53300000000000003</v>
      </c>
      <c r="V148" s="124">
        <f>ROUND(E148*U148,2)</f>
        <v>9.69</v>
      </c>
      <c r="W148" s="124"/>
      <c r="X148" s="124" t="s">
        <v>132</v>
      </c>
      <c r="Y148" s="119"/>
      <c r="Z148" s="119"/>
      <c r="AA148" s="119"/>
      <c r="AB148" s="119"/>
      <c r="AC148" s="119"/>
      <c r="AD148" s="119"/>
      <c r="AE148" s="119"/>
      <c r="AF148" s="119"/>
      <c r="AG148" s="119" t="s">
        <v>133</v>
      </c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/>
      <c r="BF148" s="119"/>
      <c r="BG148" s="119"/>
      <c r="BH148" s="119"/>
    </row>
    <row r="149" spans="1:60" outlineLevel="1" x14ac:dyDescent="0.25">
      <c r="A149" s="122"/>
      <c r="B149" s="123"/>
      <c r="C149" s="150" t="s">
        <v>257</v>
      </c>
      <c r="D149" s="125"/>
      <c r="E149" s="126">
        <v>2.7</v>
      </c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19"/>
      <c r="Z149" s="119"/>
      <c r="AA149" s="119"/>
      <c r="AB149" s="119"/>
      <c r="AC149" s="119"/>
      <c r="AD149" s="119"/>
      <c r="AE149" s="119"/>
      <c r="AF149" s="119"/>
      <c r="AG149" s="119" t="s">
        <v>135</v>
      </c>
      <c r="AH149" s="119">
        <v>0</v>
      </c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9"/>
    </row>
    <row r="150" spans="1:60" outlineLevel="1" x14ac:dyDescent="0.25">
      <c r="A150" s="122"/>
      <c r="B150" s="123"/>
      <c r="C150" s="150" t="s">
        <v>258</v>
      </c>
      <c r="D150" s="125"/>
      <c r="E150" s="126">
        <v>3.78</v>
      </c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19"/>
      <c r="Z150" s="119"/>
      <c r="AA150" s="119"/>
      <c r="AB150" s="119"/>
      <c r="AC150" s="119"/>
      <c r="AD150" s="119"/>
      <c r="AE150" s="119"/>
      <c r="AF150" s="119"/>
      <c r="AG150" s="119" t="s">
        <v>135</v>
      </c>
      <c r="AH150" s="119">
        <v>0</v>
      </c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</row>
    <row r="151" spans="1:60" outlineLevel="1" x14ac:dyDescent="0.25">
      <c r="A151" s="122"/>
      <c r="B151" s="123"/>
      <c r="C151" s="150" t="s">
        <v>259</v>
      </c>
      <c r="D151" s="125"/>
      <c r="E151" s="126">
        <v>4.41</v>
      </c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19"/>
      <c r="Z151" s="119"/>
      <c r="AA151" s="119"/>
      <c r="AB151" s="119"/>
      <c r="AC151" s="119"/>
      <c r="AD151" s="119"/>
      <c r="AE151" s="119"/>
      <c r="AF151" s="119"/>
      <c r="AG151" s="119" t="s">
        <v>135</v>
      </c>
      <c r="AH151" s="119">
        <v>0</v>
      </c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119"/>
      <c r="BF151" s="119"/>
      <c r="BG151" s="119"/>
      <c r="BH151" s="119"/>
    </row>
    <row r="152" spans="1:60" outlineLevel="1" x14ac:dyDescent="0.25">
      <c r="A152" s="122"/>
      <c r="B152" s="123"/>
      <c r="C152" s="150" t="s">
        <v>260</v>
      </c>
      <c r="D152" s="125"/>
      <c r="E152" s="126">
        <v>1.47</v>
      </c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19"/>
      <c r="Z152" s="119"/>
      <c r="AA152" s="119"/>
      <c r="AB152" s="119"/>
      <c r="AC152" s="119"/>
      <c r="AD152" s="119"/>
      <c r="AE152" s="119"/>
      <c r="AF152" s="119"/>
      <c r="AG152" s="119" t="s">
        <v>135</v>
      </c>
      <c r="AH152" s="119">
        <v>0</v>
      </c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19"/>
      <c r="BC152" s="119"/>
      <c r="BD152" s="119"/>
      <c r="BE152" s="119"/>
      <c r="BF152" s="119"/>
      <c r="BG152" s="119"/>
      <c r="BH152" s="119"/>
    </row>
    <row r="153" spans="1:60" outlineLevel="1" x14ac:dyDescent="0.25">
      <c r="A153" s="122"/>
      <c r="B153" s="123"/>
      <c r="C153" s="150" t="s">
        <v>261</v>
      </c>
      <c r="D153" s="125"/>
      <c r="E153" s="126">
        <v>2.0699999999999998</v>
      </c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19"/>
      <c r="Z153" s="119"/>
      <c r="AA153" s="119"/>
      <c r="AB153" s="119"/>
      <c r="AC153" s="119"/>
      <c r="AD153" s="119"/>
      <c r="AE153" s="119"/>
      <c r="AF153" s="119"/>
      <c r="AG153" s="119" t="s">
        <v>135</v>
      </c>
      <c r="AH153" s="119">
        <v>0</v>
      </c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19"/>
      <c r="BC153" s="119"/>
      <c r="BD153" s="119"/>
      <c r="BE153" s="119"/>
      <c r="BF153" s="119"/>
      <c r="BG153" s="119"/>
      <c r="BH153" s="119"/>
    </row>
    <row r="154" spans="1:60" outlineLevel="1" x14ac:dyDescent="0.25">
      <c r="A154" s="122"/>
      <c r="B154" s="123"/>
      <c r="C154" s="150" t="s">
        <v>262</v>
      </c>
      <c r="D154" s="125"/>
      <c r="E154" s="126">
        <v>1.68</v>
      </c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19"/>
      <c r="Z154" s="119"/>
      <c r="AA154" s="119"/>
      <c r="AB154" s="119"/>
      <c r="AC154" s="119"/>
      <c r="AD154" s="119"/>
      <c r="AE154" s="119"/>
      <c r="AF154" s="119"/>
      <c r="AG154" s="119" t="s">
        <v>135</v>
      </c>
      <c r="AH154" s="119">
        <v>0</v>
      </c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19"/>
      <c r="BC154" s="119"/>
      <c r="BD154" s="119"/>
      <c r="BE154" s="119"/>
      <c r="BF154" s="119"/>
      <c r="BG154" s="119"/>
      <c r="BH154" s="119"/>
    </row>
    <row r="155" spans="1:60" outlineLevel="1" x14ac:dyDescent="0.25">
      <c r="A155" s="122"/>
      <c r="B155" s="123"/>
      <c r="C155" s="150" t="s">
        <v>263</v>
      </c>
      <c r="D155" s="125"/>
      <c r="E155" s="126">
        <v>2.0699999999999998</v>
      </c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19"/>
      <c r="Z155" s="119"/>
      <c r="AA155" s="119"/>
      <c r="AB155" s="119"/>
      <c r="AC155" s="119"/>
      <c r="AD155" s="119"/>
      <c r="AE155" s="119"/>
      <c r="AF155" s="119"/>
      <c r="AG155" s="119" t="s">
        <v>135</v>
      </c>
      <c r="AH155" s="119">
        <v>0</v>
      </c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19"/>
      <c r="BC155" s="119"/>
      <c r="BD155" s="119"/>
      <c r="BE155" s="119"/>
      <c r="BF155" s="119"/>
      <c r="BG155" s="119"/>
      <c r="BH155" s="119"/>
    </row>
    <row r="156" spans="1:60" outlineLevel="1" x14ac:dyDescent="0.25">
      <c r="A156" s="136">
        <v>32</v>
      </c>
      <c r="B156" s="137" t="s">
        <v>264</v>
      </c>
      <c r="C156" s="149" t="s">
        <v>265</v>
      </c>
      <c r="D156" s="138" t="s">
        <v>149</v>
      </c>
      <c r="E156" s="139">
        <v>6.6</v>
      </c>
      <c r="F156" s="140"/>
      <c r="G156" s="141">
        <f>ROUND(E156*F156,2)</f>
        <v>0</v>
      </c>
      <c r="H156" s="124">
        <v>66.38</v>
      </c>
      <c r="I156" s="124">
        <f>ROUND(E156*H156,2)</f>
        <v>438.11</v>
      </c>
      <c r="J156" s="124">
        <v>436.62</v>
      </c>
      <c r="K156" s="124">
        <f>ROUND(E156*J156,2)</f>
        <v>2881.69</v>
      </c>
      <c r="L156" s="124">
        <v>21</v>
      </c>
      <c r="M156" s="124">
        <f>G156*(1+L156/100)</f>
        <v>0</v>
      </c>
      <c r="N156" s="124">
        <v>0</v>
      </c>
      <c r="O156" s="124">
        <f>ROUND(E156*N156,2)</f>
        <v>0</v>
      </c>
      <c r="P156" s="124">
        <v>4.6000000000000001E-4</v>
      </c>
      <c r="Q156" s="124">
        <f>ROUND(E156*P156,2)</f>
        <v>0</v>
      </c>
      <c r="R156" s="124"/>
      <c r="S156" s="124" t="s">
        <v>131</v>
      </c>
      <c r="T156" s="124" t="s">
        <v>131</v>
      </c>
      <c r="U156" s="124">
        <v>0.81</v>
      </c>
      <c r="V156" s="124">
        <f>ROUND(E156*U156,2)</f>
        <v>5.35</v>
      </c>
      <c r="W156" s="124"/>
      <c r="X156" s="124" t="s">
        <v>132</v>
      </c>
      <c r="Y156" s="119"/>
      <c r="Z156" s="119"/>
      <c r="AA156" s="119"/>
      <c r="AB156" s="119"/>
      <c r="AC156" s="119"/>
      <c r="AD156" s="119"/>
      <c r="AE156" s="119"/>
      <c r="AF156" s="119"/>
      <c r="AG156" s="119" t="s">
        <v>133</v>
      </c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</row>
    <row r="157" spans="1:60" outlineLevel="1" x14ac:dyDescent="0.25">
      <c r="A157" s="122"/>
      <c r="B157" s="123"/>
      <c r="C157" s="150" t="s">
        <v>266</v>
      </c>
      <c r="D157" s="125"/>
      <c r="E157" s="126">
        <v>6.6</v>
      </c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19"/>
      <c r="Z157" s="119"/>
      <c r="AA157" s="119"/>
      <c r="AB157" s="119"/>
      <c r="AC157" s="119"/>
      <c r="AD157" s="119"/>
      <c r="AE157" s="119"/>
      <c r="AF157" s="119"/>
      <c r="AG157" s="119" t="s">
        <v>135</v>
      </c>
      <c r="AH157" s="119">
        <v>0</v>
      </c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119"/>
      <c r="BF157" s="119"/>
      <c r="BG157" s="119"/>
      <c r="BH157" s="119"/>
    </row>
    <row r="158" spans="1:60" outlineLevel="1" x14ac:dyDescent="0.25">
      <c r="A158" s="136">
        <v>33</v>
      </c>
      <c r="B158" s="137" t="s">
        <v>267</v>
      </c>
      <c r="C158" s="149" t="s">
        <v>268</v>
      </c>
      <c r="D158" s="138" t="s">
        <v>154</v>
      </c>
      <c r="E158" s="139">
        <v>1.2</v>
      </c>
      <c r="F158" s="140"/>
      <c r="G158" s="141">
        <f>ROUND(E158*F158,2)</f>
        <v>0</v>
      </c>
      <c r="H158" s="124">
        <v>14.37</v>
      </c>
      <c r="I158" s="124">
        <f>ROUND(E158*H158,2)</f>
        <v>17.239999999999998</v>
      </c>
      <c r="J158" s="124">
        <v>121.63</v>
      </c>
      <c r="K158" s="124">
        <f>ROUND(E158*J158,2)</f>
        <v>145.96</v>
      </c>
      <c r="L158" s="124">
        <v>21</v>
      </c>
      <c r="M158" s="124">
        <f>G158*(1+L158/100)</f>
        <v>0</v>
      </c>
      <c r="N158" s="124">
        <v>5.4000000000000001E-4</v>
      </c>
      <c r="O158" s="124">
        <f>ROUND(E158*N158,2)</f>
        <v>0</v>
      </c>
      <c r="P158" s="124">
        <v>0.18</v>
      </c>
      <c r="Q158" s="124">
        <f>ROUND(E158*P158,2)</f>
        <v>0.22</v>
      </c>
      <c r="R158" s="124"/>
      <c r="S158" s="124" t="s">
        <v>131</v>
      </c>
      <c r="T158" s="124" t="s">
        <v>131</v>
      </c>
      <c r="U158" s="124">
        <v>0.309</v>
      </c>
      <c r="V158" s="124">
        <f>ROUND(E158*U158,2)</f>
        <v>0.37</v>
      </c>
      <c r="W158" s="124"/>
      <c r="X158" s="124" t="s">
        <v>132</v>
      </c>
      <c r="Y158" s="119"/>
      <c r="Z158" s="119"/>
      <c r="AA158" s="119"/>
      <c r="AB158" s="119"/>
      <c r="AC158" s="119"/>
      <c r="AD158" s="119"/>
      <c r="AE158" s="119"/>
      <c r="AF158" s="119"/>
      <c r="AG158" s="119" t="s">
        <v>133</v>
      </c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/>
      <c r="BF158" s="119"/>
      <c r="BG158" s="119"/>
      <c r="BH158" s="119"/>
    </row>
    <row r="159" spans="1:60" outlineLevel="1" x14ac:dyDescent="0.25">
      <c r="A159" s="122"/>
      <c r="B159" s="123"/>
      <c r="C159" s="150" t="s">
        <v>269</v>
      </c>
      <c r="D159" s="125"/>
      <c r="E159" s="126">
        <v>1.2</v>
      </c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19"/>
      <c r="Z159" s="119"/>
      <c r="AA159" s="119"/>
      <c r="AB159" s="119"/>
      <c r="AC159" s="119"/>
      <c r="AD159" s="119"/>
      <c r="AE159" s="119"/>
      <c r="AF159" s="119"/>
      <c r="AG159" s="119" t="s">
        <v>135</v>
      </c>
      <c r="AH159" s="119">
        <v>0</v>
      </c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19"/>
      <c r="BC159" s="119"/>
      <c r="BD159" s="119"/>
      <c r="BE159" s="119"/>
      <c r="BF159" s="119"/>
      <c r="BG159" s="119"/>
      <c r="BH159" s="119"/>
    </row>
    <row r="160" spans="1:60" outlineLevel="1" x14ac:dyDescent="0.25">
      <c r="A160" s="142">
        <v>34</v>
      </c>
      <c r="B160" s="143" t="s">
        <v>270</v>
      </c>
      <c r="C160" s="151" t="s">
        <v>271</v>
      </c>
      <c r="D160" s="144" t="s">
        <v>149</v>
      </c>
      <c r="E160" s="145">
        <v>15</v>
      </c>
      <c r="F160" s="146"/>
      <c r="G160" s="147">
        <f>ROUND(E160*F160,2)</f>
        <v>0</v>
      </c>
      <c r="H160" s="124">
        <v>11.3</v>
      </c>
      <c r="I160" s="124">
        <f>ROUND(E160*H160,2)</f>
        <v>169.5</v>
      </c>
      <c r="J160" s="124">
        <v>95.2</v>
      </c>
      <c r="K160" s="124">
        <f>ROUND(E160*J160,2)</f>
        <v>1428</v>
      </c>
      <c r="L160" s="124">
        <v>21</v>
      </c>
      <c r="M160" s="124">
        <f>G160*(1+L160/100)</f>
        <v>0</v>
      </c>
      <c r="N160" s="124">
        <v>4.8999999999999998E-4</v>
      </c>
      <c r="O160" s="124">
        <f>ROUND(E160*N160,2)</f>
        <v>0.01</v>
      </c>
      <c r="P160" s="124">
        <v>6.0000000000000001E-3</v>
      </c>
      <c r="Q160" s="124">
        <f>ROUND(E160*P160,2)</f>
        <v>0.09</v>
      </c>
      <c r="R160" s="124"/>
      <c r="S160" s="124" t="s">
        <v>131</v>
      </c>
      <c r="T160" s="124" t="s">
        <v>188</v>
      </c>
      <c r="U160" s="124">
        <v>0.27400000000000002</v>
      </c>
      <c r="V160" s="124">
        <f>ROUND(E160*U160,2)</f>
        <v>4.1100000000000003</v>
      </c>
      <c r="W160" s="124"/>
      <c r="X160" s="124" t="s">
        <v>132</v>
      </c>
      <c r="Y160" s="119"/>
      <c r="Z160" s="119"/>
      <c r="AA160" s="119"/>
      <c r="AB160" s="119"/>
      <c r="AC160" s="119"/>
      <c r="AD160" s="119"/>
      <c r="AE160" s="119"/>
      <c r="AF160" s="119"/>
      <c r="AG160" s="119" t="s">
        <v>133</v>
      </c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119"/>
      <c r="BF160" s="119"/>
      <c r="BG160" s="119"/>
      <c r="BH160" s="119"/>
    </row>
    <row r="161" spans="1:60" outlineLevel="1" x14ac:dyDescent="0.25">
      <c r="A161" s="142">
        <v>35</v>
      </c>
      <c r="B161" s="143" t="s">
        <v>272</v>
      </c>
      <c r="C161" s="151" t="s">
        <v>273</v>
      </c>
      <c r="D161" s="144" t="s">
        <v>149</v>
      </c>
      <c r="E161" s="145">
        <v>4</v>
      </c>
      <c r="F161" s="146"/>
      <c r="G161" s="147">
        <f>ROUND(E161*F161,2)</f>
        <v>0</v>
      </c>
      <c r="H161" s="124">
        <v>13.06</v>
      </c>
      <c r="I161" s="124">
        <f>ROUND(E161*H161,2)</f>
        <v>52.24</v>
      </c>
      <c r="J161" s="124">
        <v>151.94</v>
      </c>
      <c r="K161" s="124">
        <f>ROUND(E161*J161,2)</f>
        <v>607.76</v>
      </c>
      <c r="L161" s="124">
        <v>21</v>
      </c>
      <c r="M161" s="124">
        <f>G161*(1+L161/100)</f>
        <v>0</v>
      </c>
      <c r="N161" s="124">
        <v>4.8999999999999998E-4</v>
      </c>
      <c r="O161" s="124">
        <f>ROUND(E161*N161,2)</f>
        <v>0</v>
      </c>
      <c r="P161" s="124">
        <v>2.7E-2</v>
      </c>
      <c r="Q161" s="124">
        <f>ROUND(E161*P161,2)</f>
        <v>0.11</v>
      </c>
      <c r="R161" s="124"/>
      <c r="S161" s="124" t="s">
        <v>131</v>
      </c>
      <c r="T161" s="124" t="s">
        <v>131</v>
      </c>
      <c r="U161" s="124">
        <v>0.42199999999999999</v>
      </c>
      <c r="V161" s="124">
        <f>ROUND(E161*U161,2)</f>
        <v>1.69</v>
      </c>
      <c r="W161" s="124"/>
      <c r="X161" s="124" t="s">
        <v>132</v>
      </c>
      <c r="Y161" s="119"/>
      <c r="Z161" s="119"/>
      <c r="AA161" s="119"/>
      <c r="AB161" s="119"/>
      <c r="AC161" s="119"/>
      <c r="AD161" s="119"/>
      <c r="AE161" s="119"/>
      <c r="AF161" s="119"/>
      <c r="AG161" s="119" t="s">
        <v>133</v>
      </c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19"/>
    </row>
    <row r="162" spans="1:60" outlineLevel="1" x14ac:dyDescent="0.25">
      <c r="A162" s="142">
        <v>36</v>
      </c>
      <c r="B162" s="143" t="s">
        <v>274</v>
      </c>
      <c r="C162" s="151" t="s">
        <v>275</v>
      </c>
      <c r="D162" s="144" t="s">
        <v>149</v>
      </c>
      <c r="E162" s="145">
        <v>95</v>
      </c>
      <c r="F162" s="146"/>
      <c r="G162" s="147">
        <f>ROUND(E162*F162,2)</f>
        <v>0</v>
      </c>
      <c r="H162" s="124">
        <v>13.02</v>
      </c>
      <c r="I162" s="124">
        <f>ROUND(E162*H162,2)</f>
        <v>1236.9000000000001</v>
      </c>
      <c r="J162" s="124">
        <v>97.48</v>
      </c>
      <c r="K162" s="124">
        <f>ROUND(E162*J162,2)</f>
        <v>9260.6</v>
      </c>
      <c r="L162" s="124">
        <v>21</v>
      </c>
      <c r="M162" s="124">
        <f>G162*(1+L162/100)</f>
        <v>0</v>
      </c>
      <c r="N162" s="124">
        <v>0</v>
      </c>
      <c r="O162" s="124">
        <f>ROUND(E162*N162,2)</f>
        <v>0</v>
      </c>
      <c r="P162" s="124">
        <v>2.16E-3</v>
      </c>
      <c r="Q162" s="124">
        <f>ROUND(E162*P162,2)</f>
        <v>0.21</v>
      </c>
      <c r="R162" s="124"/>
      <c r="S162" s="124" t="s">
        <v>131</v>
      </c>
      <c r="T162" s="124" t="s">
        <v>188</v>
      </c>
      <c r="U162" s="124">
        <v>0.26500000000000001</v>
      </c>
      <c r="V162" s="124">
        <f>ROUND(E162*U162,2)</f>
        <v>25.18</v>
      </c>
      <c r="W162" s="124"/>
      <c r="X162" s="124" t="s">
        <v>132</v>
      </c>
      <c r="Y162" s="119"/>
      <c r="Z162" s="119"/>
      <c r="AA162" s="119"/>
      <c r="AB162" s="119"/>
      <c r="AC162" s="119"/>
      <c r="AD162" s="119"/>
      <c r="AE162" s="119"/>
      <c r="AF162" s="119"/>
      <c r="AG162" s="119" t="s">
        <v>133</v>
      </c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19"/>
      <c r="BE162" s="119"/>
      <c r="BF162" s="119"/>
      <c r="BG162" s="119"/>
      <c r="BH162" s="119"/>
    </row>
    <row r="163" spans="1:60" outlineLevel="1" x14ac:dyDescent="0.25">
      <c r="A163" s="142">
        <v>37</v>
      </c>
      <c r="B163" s="143" t="s">
        <v>276</v>
      </c>
      <c r="C163" s="151" t="s">
        <v>277</v>
      </c>
      <c r="D163" s="144" t="s">
        <v>149</v>
      </c>
      <c r="E163" s="145">
        <v>25</v>
      </c>
      <c r="F163" s="146"/>
      <c r="G163" s="147">
        <f>ROUND(E163*F163,2)</f>
        <v>0</v>
      </c>
      <c r="H163" s="124">
        <v>13.06</v>
      </c>
      <c r="I163" s="124">
        <f>ROUND(E163*H163,2)</f>
        <v>326.5</v>
      </c>
      <c r="J163" s="124">
        <v>42.54</v>
      </c>
      <c r="K163" s="124">
        <f>ROUND(E163*J163,2)</f>
        <v>1063.5</v>
      </c>
      <c r="L163" s="124">
        <v>21</v>
      </c>
      <c r="M163" s="124">
        <f>G163*(1+L163/100)</f>
        <v>0</v>
      </c>
      <c r="N163" s="124">
        <v>4.8999999999999998E-4</v>
      </c>
      <c r="O163" s="124">
        <f>ROUND(E163*N163,2)</f>
        <v>0.01</v>
      </c>
      <c r="P163" s="124">
        <v>1E-3</v>
      </c>
      <c r="Q163" s="124">
        <f>ROUND(E163*P163,2)</f>
        <v>0.03</v>
      </c>
      <c r="R163" s="124"/>
      <c r="S163" s="124" t="s">
        <v>131</v>
      </c>
      <c r="T163" s="124" t="s">
        <v>131</v>
      </c>
      <c r="U163" s="124">
        <v>0.111</v>
      </c>
      <c r="V163" s="124">
        <f>ROUND(E163*U163,2)</f>
        <v>2.78</v>
      </c>
      <c r="W163" s="124"/>
      <c r="X163" s="124" t="s">
        <v>132</v>
      </c>
      <c r="Y163" s="119"/>
      <c r="Z163" s="119"/>
      <c r="AA163" s="119"/>
      <c r="AB163" s="119"/>
      <c r="AC163" s="119"/>
      <c r="AD163" s="119"/>
      <c r="AE163" s="119"/>
      <c r="AF163" s="119"/>
      <c r="AG163" s="119" t="s">
        <v>133</v>
      </c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</row>
    <row r="164" spans="1:60" outlineLevel="1" x14ac:dyDescent="0.25">
      <c r="A164" s="136">
        <v>38</v>
      </c>
      <c r="B164" s="137" t="s">
        <v>278</v>
      </c>
      <c r="C164" s="149" t="s">
        <v>279</v>
      </c>
      <c r="D164" s="138" t="s">
        <v>154</v>
      </c>
      <c r="E164" s="139">
        <v>79.39</v>
      </c>
      <c r="F164" s="140"/>
      <c r="G164" s="141">
        <f>ROUND(E164*F164,2)</f>
        <v>0</v>
      </c>
      <c r="H164" s="124">
        <v>0</v>
      </c>
      <c r="I164" s="124">
        <f>ROUND(E164*H164,2)</f>
        <v>0</v>
      </c>
      <c r="J164" s="124">
        <v>10</v>
      </c>
      <c r="K164" s="124">
        <f>ROUND(E164*J164,2)</f>
        <v>793.9</v>
      </c>
      <c r="L164" s="124">
        <v>21</v>
      </c>
      <c r="M164" s="124">
        <f>G164*(1+L164/100)</f>
        <v>0</v>
      </c>
      <c r="N164" s="124">
        <v>0</v>
      </c>
      <c r="O164" s="124">
        <f>ROUND(E164*N164,2)</f>
        <v>0</v>
      </c>
      <c r="P164" s="124">
        <v>4.0000000000000001E-3</v>
      </c>
      <c r="Q164" s="124">
        <f>ROUND(E164*P164,2)</f>
        <v>0.32</v>
      </c>
      <c r="R164" s="124"/>
      <c r="S164" s="124" t="s">
        <v>131</v>
      </c>
      <c r="T164" s="124" t="s">
        <v>188</v>
      </c>
      <c r="U164" s="124">
        <v>0.03</v>
      </c>
      <c r="V164" s="124">
        <f>ROUND(E164*U164,2)</f>
        <v>2.38</v>
      </c>
      <c r="W164" s="124"/>
      <c r="X164" s="124" t="s">
        <v>132</v>
      </c>
      <c r="Y164" s="119"/>
      <c r="Z164" s="119"/>
      <c r="AA164" s="119"/>
      <c r="AB164" s="119"/>
      <c r="AC164" s="119"/>
      <c r="AD164" s="119"/>
      <c r="AE164" s="119"/>
      <c r="AF164" s="119"/>
      <c r="AG164" s="119" t="s">
        <v>133</v>
      </c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/>
      <c r="BF164" s="119"/>
      <c r="BG164" s="119"/>
      <c r="BH164" s="119"/>
    </row>
    <row r="165" spans="1:60" outlineLevel="1" x14ac:dyDescent="0.25">
      <c r="A165" s="122"/>
      <c r="B165" s="123"/>
      <c r="C165" s="150" t="s">
        <v>196</v>
      </c>
      <c r="D165" s="125"/>
      <c r="E165" s="126">
        <v>30.72</v>
      </c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19"/>
      <c r="Z165" s="119"/>
      <c r="AA165" s="119"/>
      <c r="AB165" s="119"/>
      <c r="AC165" s="119"/>
      <c r="AD165" s="119"/>
      <c r="AE165" s="119"/>
      <c r="AF165" s="119"/>
      <c r="AG165" s="119" t="s">
        <v>135</v>
      </c>
      <c r="AH165" s="119">
        <v>0</v>
      </c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</row>
    <row r="166" spans="1:60" outlineLevel="1" x14ac:dyDescent="0.25">
      <c r="A166" s="122"/>
      <c r="B166" s="123"/>
      <c r="C166" s="150" t="s">
        <v>197</v>
      </c>
      <c r="D166" s="125"/>
      <c r="E166" s="126">
        <v>19.2</v>
      </c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19"/>
      <c r="Z166" s="119"/>
      <c r="AA166" s="119"/>
      <c r="AB166" s="119"/>
      <c r="AC166" s="119"/>
      <c r="AD166" s="119"/>
      <c r="AE166" s="119"/>
      <c r="AF166" s="119"/>
      <c r="AG166" s="119" t="s">
        <v>135</v>
      </c>
      <c r="AH166" s="119">
        <v>0</v>
      </c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</row>
    <row r="167" spans="1:60" outlineLevel="1" x14ac:dyDescent="0.25">
      <c r="A167" s="122"/>
      <c r="B167" s="123"/>
      <c r="C167" s="150" t="s">
        <v>198</v>
      </c>
      <c r="D167" s="125"/>
      <c r="E167" s="126">
        <v>7.04</v>
      </c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19"/>
      <c r="Z167" s="119"/>
      <c r="AA167" s="119"/>
      <c r="AB167" s="119"/>
      <c r="AC167" s="119"/>
      <c r="AD167" s="119"/>
      <c r="AE167" s="119"/>
      <c r="AF167" s="119"/>
      <c r="AG167" s="119" t="s">
        <v>135</v>
      </c>
      <c r="AH167" s="119">
        <v>0</v>
      </c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</row>
    <row r="168" spans="1:60" outlineLevel="1" x14ac:dyDescent="0.25">
      <c r="A168" s="122"/>
      <c r="B168" s="123"/>
      <c r="C168" s="150" t="s">
        <v>199</v>
      </c>
      <c r="D168" s="125"/>
      <c r="E168" s="126">
        <v>7.92</v>
      </c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19"/>
      <c r="Z168" s="119"/>
      <c r="AA168" s="119"/>
      <c r="AB168" s="119"/>
      <c r="AC168" s="119"/>
      <c r="AD168" s="119"/>
      <c r="AE168" s="119"/>
      <c r="AF168" s="119"/>
      <c r="AG168" s="119" t="s">
        <v>135</v>
      </c>
      <c r="AH168" s="119">
        <v>0</v>
      </c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/>
      <c r="BF168" s="119"/>
      <c r="BG168" s="119"/>
      <c r="BH168" s="119"/>
    </row>
    <row r="169" spans="1:60" outlineLevel="1" x14ac:dyDescent="0.25">
      <c r="A169" s="122"/>
      <c r="B169" s="123"/>
      <c r="C169" s="150" t="s">
        <v>200</v>
      </c>
      <c r="D169" s="125"/>
      <c r="E169" s="126">
        <v>2.16</v>
      </c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19"/>
      <c r="Z169" s="119"/>
      <c r="AA169" s="119"/>
      <c r="AB169" s="119"/>
      <c r="AC169" s="119"/>
      <c r="AD169" s="119"/>
      <c r="AE169" s="119"/>
      <c r="AF169" s="119"/>
      <c r="AG169" s="119" t="s">
        <v>135</v>
      </c>
      <c r="AH169" s="119">
        <v>0</v>
      </c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</row>
    <row r="170" spans="1:60" outlineLevel="1" x14ac:dyDescent="0.25">
      <c r="A170" s="122"/>
      <c r="B170" s="123"/>
      <c r="C170" s="150" t="s">
        <v>201</v>
      </c>
      <c r="D170" s="125"/>
      <c r="E170" s="126">
        <v>11.31</v>
      </c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19"/>
      <c r="Z170" s="119"/>
      <c r="AA170" s="119"/>
      <c r="AB170" s="119"/>
      <c r="AC170" s="119"/>
      <c r="AD170" s="119"/>
      <c r="AE170" s="119"/>
      <c r="AF170" s="119"/>
      <c r="AG170" s="119" t="s">
        <v>135</v>
      </c>
      <c r="AH170" s="119">
        <v>0</v>
      </c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19"/>
      <c r="BE170" s="119"/>
      <c r="BF170" s="119"/>
      <c r="BG170" s="119"/>
      <c r="BH170" s="119"/>
    </row>
    <row r="171" spans="1:60" outlineLevel="1" x14ac:dyDescent="0.25">
      <c r="A171" s="122"/>
      <c r="B171" s="123"/>
      <c r="C171" s="150" t="s">
        <v>202</v>
      </c>
      <c r="D171" s="125"/>
      <c r="E171" s="126">
        <v>1.04</v>
      </c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19"/>
      <c r="Z171" s="119"/>
      <c r="AA171" s="119"/>
      <c r="AB171" s="119"/>
      <c r="AC171" s="119"/>
      <c r="AD171" s="119"/>
      <c r="AE171" s="119"/>
      <c r="AF171" s="119"/>
      <c r="AG171" s="119" t="s">
        <v>135</v>
      </c>
      <c r="AH171" s="119">
        <v>0</v>
      </c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</row>
    <row r="172" spans="1:60" outlineLevel="1" x14ac:dyDescent="0.25">
      <c r="A172" s="136">
        <v>39</v>
      </c>
      <c r="B172" s="137" t="s">
        <v>280</v>
      </c>
      <c r="C172" s="149" t="s">
        <v>281</v>
      </c>
      <c r="D172" s="138" t="s">
        <v>154</v>
      </c>
      <c r="E172" s="139">
        <v>112.7</v>
      </c>
      <c r="F172" s="140"/>
      <c r="G172" s="141">
        <f>ROUND(E172*F172,2)</f>
        <v>0</v>
      </c>
      <c r="H172" s="124">
        <v>0</v>
      </c>
      <c r="I172" s="124">
        <f>ROUND(E172*H172,2)</f>
        <v>0</v>
      </c>
      <c r="J172" s="124">
        <v>10.5</v>
      </c>
      <c r="K172" s="124">
        <f>ROUND(E172*J172,2)</f>
        <v>1183.3499999999999</v>
      </c>
      <c r="L172" s="124">
        <v>21</v>
      </c>
      <c r="M172" s="124">
        <f>G172*(1+L172/100)</f>
        <v>0</v>
      </c>
      <c r="N172" s="124">
        <v>0</v>
      </c>
      <c r="O172" s="124">
        <f>ROUND(E172*N172,2)</f>
        <v>0</v>
      </c>
      <c r="P172" s="124">
        <v>4.0000000000000001E-3</v>
      </c>
      <c r="Q172" s="124">
        <f>ROUND(E172*P172,2)</f>
        <v>0.45</v>
      </c>
      <c r="R172" s="124"/>
      <c r="S172" s="124" t="s">
        <v>131</v>
      </c>
      <c r="T172" s="124" t="s">
        <v>131</v>
      </c>
      <c r="U172" s="124">
        <v>0.03</v>
      </c>
      <c r="V172" s="124">
        <f>ROUND(E172*U172,2)</f>
        <v>3.38</v>
      </c>
      <c r="W172" s="124"/>
      <c r="X172" s="124" t="s">
        <v>132</v>
      </c>
      <c r="Y172" s="119"/>
      <c r="Z172" s="119"/>
      <c r="AA172" s="119"/>
      <c r="AB172" s="119"/>
      <c r="AC172" s="119"/>
      <c r="AD172" s="119"/>
      <c r="AE172" s="119"/>
      <c r="AF172" s="119"/>
      <c r="AG172" s="119" t="s">
        <v>133</v>
      </c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19"/>
      <c r="BF172" s="119"/>
      <c r="BG172" s="119"/>
      <c r="BH172" s="119"/>
    </row>
    <row r="173" spans="1:60" outlineLevel="1" x14ac:dyDescent="0.25">
      <c r="A173" s="122"/>
      <c r="B173" s="123"/>
      <c r="C173" s="150" t="s">
        <v>205</v>
      </c>
      <c r="D173" s="125"/>
      <c r="E173" s="126">
        <v>71.680000000000007</v>
      </c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19"/>
      <c r="Z173" s="119"/>
      <c r="AA173" s="119"/>
      <c r="AB173" s="119"/>
      <c r="AC173" s="119"/>
      <c r="AD173" s="119"/>
      <c r="AE173" s="119"/>
      <c r="AF173" s="119"/>
      <c r="AG173" s="119" t="s">
        <v>135</v>
      </c>
      <c r="AH173" s="119">
        <v>0</v>
      </c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</row>
    <row r="174" spans="1:60" outlineLevel="1" x14ac:dyDescent="0.25">
      <c r="A174" s="122"/>
      <c r="B174" s="123"/>
      <c r="C174" s="150" t="s">
        <v>206</v>
      </c>
      <c r="D174" s="125"/>
      <c r="E174" s="126">
        <v>-8</v>
      </c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19"/>
      <c r="Z174" s="119"/>
      <c r="AA174" s="119"/>
      <c r="AB174" s="119"/>
      <c r="AC174" s="119"/>
      <c r="AD174" s="119"/>
      <c r="AE174" s="119"/>
      <c r="AF174" s="119"/>
      <c r="AG174" s="119" t="s">
        <v>135</v>
      </c>
      <c r="AH174" s="119">
        <v>0</v>
      </c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/>
      <c r="BF174" s="119"/>
      <c r="BG174" s="119"/>
      <c r="BH174" s="119"/>
    </row>
    <row r="175" spans="1:60" outlineLevel="1" x14ac:dyDescent="0.25">
      <c r="A175" s="122"/>
      <c r="B175" s="123"/>
      <c r="C175" s="150" t="s">
        <v>185</v>
      </c>
      <c r="D175" s="125"/>
      <c r="E175" s="126">
        <v>-1.4</v>
      </c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19"/>
      <c r="Z175" s="119"/>
      <c r="AA175" s="119"/>
      <c r="AB175" s="119"/>
      <c r="AC175" s="119"/>
      <c r="AD175" s="119"/>
      <c r="AE175" s="119"/>
      <c r="AF175" s="119"/>
      <c r="AG175" s="119" t="s">
        <v>135</v>
      </c>
      <c r="AH175" s="119">
        <v>0</v>
      </c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19"/>
      <c r="BE175" s="119"/>
      <c r="BF175" s="119"/>
      <c r="BG175" s="119"/>
      <c r="BH175" s="119"/>
    </row>
    <row r="176" spans="1:60" outlineLevel="1" x14ac:dyDescent="0.25">
      <c r="A176" s="122"/>
      <c r="B176" s="123"/>
      <c r="C176" s="150" t="s">
        <v>207</v>
      </c>
      <c r="D176" s="125"/>
      <c r="E176" s="126">
        <v>-3</v>
      </c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19"/>
      <c r="Z176" s="119"/>
      <c r="AA176" s="119"/>
      <c r="AB176" s="119"/>
      <c r="AC176" s="119"/>
      <c r="AD176" s="119"/>
      <c r="AE176" s="119"/>
      <c r="AF176" s="119"/>
      <c r="AG176" s="119" t="s">
        <v>135</v>
      </c>
      <c r="AH176" s="119">
        <v>0</v>
      </c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119"/>
      <c r="BF176" s="119"/>
      <c r="BG176" s="119"/>
      <c r="BH176" s="119"/>
    </row>
    <row r="177" spans="1:60" outlineLevel="1" x14ac:dyDescent="0.25">
      <c r="A177" s="122"/>
      <c r="B177" s="123"/>
      <c r="C177" s="150" t="s">
        <v>208</v>
      </c>
      <c r="D177" s="125"/>
      <c r="E177" s="126">
        <v>43.52</v>
      </c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19"/>
      <c r="Z177" s="119"/>
      <c r="AA177" s="119"/>
      <c r="AB177" s="119"/>
      <c r="AC177" s="119"/>
      <c r="AD177" s="119"/>
      <c r="AE177" s="119"/>
      <c r="AF177" s="119"/>
      <c r="AG177" s="119" t="s">
        <v>135</v>
      </c>
      <c r="AH177" s="119">
        <v>0</v>
      </c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</row>
    <row r="178" spans="1:60" outlineLevel="1" x14ac:dyDescent="0.25">
      <c r="A178" s="122"/>
      <c r="B178" s="123"/>
      <c r="C178" s="150" t="s">
        <v>209</v>
      </c>
      <c r="D178" s="125"/>
      <c r="E178" s="126">
        <v>-4.32</v>
      </c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19"/>
      <c r="Z178" s="119"/>
      <c r="AA178" s="119"/>
      <c r="AB178" s="119"/>
      <c r="AC178" s="119"/>
      <c r="AD178" s="119"/>
      <c r="AE178" s="119"/>
      <c r="AF178" s="119"/>
      <c r="AG178" s="119" t="s">
        <v>135</v>
      </c>
      <c r="AH178" s="119">
        <v>0</v>
      </c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</row>
    <row r="179" spans="1:60" outlineLevel="1" x14ac:dyDescent="0.25">
      <c r="A179" s="122"/>
      <c r="B179" s="123"/>
      <c r="C179" s="150" t="s">
        <v>177</v>
      </c>
      <c r="D179" s="125"/>
      <c r="E179" s="126">
        <v>-1.6</v>
      </c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19"/>
      <c r="Z179" s="119"/>
      <c r="AA179" s="119"/>
      <c r="AB179" s="119"/>
      <c r="AC179" s="119"/>
      <c r="AD179" s="119"/>
      <c r="AE179" s="119"/>
      <c r="AF179" s="119"/>
      <c r="AG179" s="119" t="s">
        <v>135</v>
      </c>
      <c r="AH179" s="119">
        <v>0</v>
      </c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  <c r="AY179" s="119"/>
      <c r="AZ179" s="119"/>
      <c r="BA179" s="119"/>
      <c r="BB179" s="119"/>
      <c r="BC179" s="119"/>
      <c r="BD179" s="119"/>
      <c r="BE179" s="119"/>
      <c r="BF179" s="119"/>
      <c r="BG179" s="119"/>
      <c r="BH179" s="119"/>
    </row>
    <row r="180" spans="1:60" outlineLevel="1" x14ac:dyDescent="0.25">
      <c r="A180" s="122"/>
      <c r="B180" s="123"/>
      <c r="C180" s="150" t="s">
        <v>185</v>
      </c>
      <c r="D180" s="125"/>
      <c r="E180" s="126">
        <v>-1.4</v>
      </c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19"/>
      <c r="Z180" s="119"/>
      <c r="AA180" s="119"/>
      <c r="AB180" s="119"/>
      <c r="AC180" s="119"/>
      <c r="AD180" s="119"/>
      <c r="AE180" s="119"/>
      <c r="AF180" s="119"/>
      <c r="AG180" s="119" t="s">
        <v>135</v>
      </c>
      <c r="AH180" s="119">
        <v>0</v>
      </c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  <c r="BE180" s="119"/>
      <c r="BF180" s="119"/>
      <c r="BG180" s="119"/>
      <c r="BH180" s="119"/>
    </row>
    <row r="181" spans="1:60" outlineLevel="1" x14ac:dyDescent="0.25">
      <c r="A181" s="122"/>
      <c r="B181" s="123"/>
      <c r="C181" s="150" t="s">
        <v>210</v>
      </c>
      <c r="D181" s="125"/>
      <c r="E181" s="126">
        <v>13.86</v>
      </c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19"/>
      <c r="Z181" s="119"/>
      <c r="AA181" s="119"/>
      <c r="AB181" s="119"/>
      <c r="AC181" s="119"/>
      <c r="AD181" s="119"/>
      <c r="AE181" s="119"/>
      <c r="AF181" s="119"/>
      <c r="AG181" s="119" t="s">
        <v>135</v>
      </c>
      <c r="AH181" s="119">
        <v>0</v>
      </c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</row>
    <row r="182" spans="1:60" outlineLevel="1" x14ac:dyDescent="0.25">
      <c r="A182" s="122"/>
      <c r="B182" s="123"/>
      <c r="C182" s="150" t="s">
        <v>185</v>
      </c>
      <c r="D182" s="125"/>
      <c r="E182" s="126">
        <v>-1.4</v>
      </c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19"/>
      <c r="Z182" s="119"/>
      <c r="AA182" s="119"/>
      <c r="AB182" s="119"/>
      <c r="AC182" s="119"/>
      <c r="AD182" s="119"/>
      <c r="AE182" s="119"/>
      <c r="AF182" s="119"/>
      <c r="AG182" s="119" t="s">
        <v>135</v>
      </c>
      <c r="AH182" s="119">
        <v>0</v>
      </c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119"/>
      <c r="BF182" s="119"/>
      <c r="BG182" s="119"/>
      <c r="BH182" s="119"/>
    </row>
    <row r="183" spans="1:60" outlineLevel="1" x14ac:dyDescent="0.25">
      <c r="A183" s="122"/>
      <c r="B183" s="123"/>
      <c r="C183" s="150" t="s">
        <v>211</v>
      </c>
      <c r="D183" s="125"/>
      <c r="E183" s="126">
        <v>-0.28000000000000003</v>
      </c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19"/>
      <c r="Z183" s="119"/>
      <c r="AA183" s="119"/>
      <c r="AB183" s="119"/>
      <c r="AC183" s="119"/>
      <c r="AD183" s="119"/>
      <c r="AE183" s="119"/>
      <c r="AF183" s="119"/>
      <c r="AG183" s="119" t="s">
        <v>135</v>
      </c>
      <c r="AH183" s="119">
        <v>0</v>
      </c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19"/>
      <c r="BC183" s="119"/>
      <c r="BD183" s="119"/>
      <c r="BE183" s="119"/>
      <c r="BF183" s="119"/>
      <c r="BG183" s="119"/>
      <c r="BH183" s="119"/>
    </row>
    <row r="184" spans="1:60" outlineLevel="1" x14ac:dyDescent="0.25">
      <c r="A184" s="122"/>
      <c r="B184" s="123"/>
      <c r="C184" s="150" t="s">
        <v>212</v>
      </c>
      <c r="D184" s="125"/>
      <c r="E184" s="126">
        <v>5.04</v>
      </c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19"/>
      <c r="Z184" s="119"/>
      <c r="AA184" s="119"/>
      <c r="AB184" s="119"/>
      <c r="AC184" s="119"/>
      <c r="AD184" s="119"/>
      <c r="AE184" s="119"/>
      <c r="AF184" s="119"/>
      <c r="AG184" s="119" t="s">
        <v>135</v>
      </c>
      <c r="AH184" s="119">
        <v>0</v>
      </c>
      <c r="AI184" s="119"/>
      <c r="AJ184" s="119"/>
      <c r="AK184" s="119"/>
      <c r="AL184" s="119"/>
      <c r="AM184" s="119"/>
      <c r="AN184" s="119"/>
      <c r="AO184" s="119"/>
      <c r="AP184" s="119"/>
      <c r="AQ184" s="119"/>
      <c r="AR184" s="119"/>
      <c r="AS184" s="119"/>
      <c r="AT184" s="119"/>
      <c r="AU184" s="119"/>
      <c r="AV184" s="119"/>
      <c r="AW184" s="119"/>
      <c r="AX184" s="119"/>
      <c r="AY184" s="119"/>
      <c r="AZ184" s="119"/>
      <c r="BA184" s="119"/>
      <c r="BB184" s="119"/>
      <c r="BC184" s="119"/>
      <c r="BD184" s="119"/>
      <c r="BE184" s="119"/>
      <c r="BF184" s="119"/>
      <c r="BG184" s="119"/>
      <c r="BH184" s="119"/>
    </row>
    <row r="185" spans="1:60" ht="20.399999999999999" outlineLevel="1" x14ac:dyDescent="0.25">
      <c r="A185" s="142">
        <v>40</v>
      </c>
      <c r="B185" s="143" t="s">
        <v>282</v>
      </c>
      <c r="C185" s="151" t="s">
        <v>283</v>
      </c>
      <c r="D185" s="144" t="s">
        <v>144</v>
      </c>
      <c r="E185" s="145">
        <v>8</v>
      </c>
      <c r="F185" s="146"/>
      <c r="G185" s="147">
        <f>ROUND(E185*F185,2)</f>
        <v>0</v>
      </c>
      <c r="H185" s="124">
        <v>4.2300000000000004</v>
      </c>
      <c r="I185" s="124">
        <f>ROUND(E185*H185,2)</f>
        <v>33.840000000000003</v>
      </c>
      <c r="J185" s="124">
        <v>193.77</v>
      </c>
      <c r="K185" s="124">
        <f>ROUND(E185*J185,2)</f>
        <v>1550.16</v>
      </c>
      <c r="L185" s="124">
        <v>21</v>
      </c>
      <c r="M185" s="124">
        <f>G185*(1+L185/100)</f>
        <v>0</v>
      </c>
      <c r="N185" s="124">
        <v>3.6700000000000001E-3</v>
      </c>
      <c r="O185" s="124">
        <f>ROUND(E185*N185,2)</f>
        <v>0.03</v>
      </c>
      <c r="P185" s="124">
        <v>0</v>
      </c>
      <c r="Q185" s="124">
        <f>ROUND(E185*P185,2)</f>
        <v>0</v>
      </c>
      <c r="R185" s="124"/>
      <c r="S185" s="124" t="s">
        <v>131</v>
      </c>
      <c r="T185" s="124" t="s">
        <v>131</v>
      </c>
      <c r="U185" s="124">
        <v>0.433</v>
      </c>
      <c r="V185" s="124">
        <f>ROUND(E185*U185,2)</f>
        <v>3.46</v>
      </c>
      <c r="W185" s="124"/>
      <c r="X185" s="124" t="s">
        <v>132</v>
      </c>
      <c r="Y185" s="119"/>
      <c r="Z185" s="119"/>
      <c r="AA185" s="119"/>
      <c r="AB185" s="119"/>
      <c r="AC185" s="119"/>
      <c r="AD185" s="119"/>
      <c r="AE185" s="119"/>
      <c r="AF185" s="119"/>
      <c r="AG185" s="119" t="s">
        <v>133</v>
      </c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</row>
    <row r="186" spans="1:60" ht="20.399999999999999" outlineLevel="1" x14ac:dyDescent="0.25">
      <c r="A186" s="136">
        <v>41</v>
      </c>
      <c r="B186" s="137" t="s">
        <v>284</v>
      </c>
      <c r="C186" s="149" t="s">
        <v>285</v>
      </c>
      <c r="D186" s="138" t="s">
        <v>154</v>
      </c>
      <c r="E186" s="139">
        <v>34.86</v>
      </c>
      <c r="F186" s="140"/>
      <c r="G186" s="141">
        <f>ROUND(E186*F186,2)</f>
        <v>0</v>
      </c>
      <c r="H186" s="124">
        <v>0</v>
      </c>
      <c r="I186" s="124">
        <f>ROUND(E186*H186,2)</f>
        <v>0</v>
      </c>
      <c r="J186" s="124">
        <v>235.5</v>
      </c>
      <c r="K186" s="124">
        <f>ROUND(E186*J186,2)</f>
        <v>8209.5300000000007</v>
      </c>
      <c r="L186" s="124">
        <v>21</v>
      </c>
      <c r="M186" s="124">
        <f>G186*(1+L186/100)</f>
        <v>0</v>
      </c>
      <c r="N186" s="124">
        <v>0</v>
      </c>
      <c r="O186" s="124">
        <f>ROUND(E186*N186,2)</f>
        <v>0</v>
      </c>
      <c r="P186" s="124">
        <v>6.0999999999999999E-2</v>
      </c>
      <c r="Q186" s="124">
        <f>ROUND(E186*P186,2)</f>
        <v>2.13</v>
      </c>
      <c r="R186" s="124"/>
      <c r="S186" s="124" t="s">
        <v>131</v>
      </c>
      <c r="T186" s="124" t="s">
        <v>131</v>
      </c>
      <c r="U186" s="124">
        <v>0</v>
      </c>
      <c r="V186" s="124">
        <f>ROUND(E186*U186,2)</f>
        <v>0</v>
      </c>
      <c r="W186" s="124"/>
      <c r="X186" s="124" t="s">
        <v>286</v>
      </c>
      <c r="Y186" s="119"/>
      <c r="Z186" s="119"/>
      <c r="AA186" s="119"/>
      <c r="AB186" s="119"/>
      <c r="AC186" s="119"/>
      <c r="AD186" s="119"/>
      <c r="AE186" s="119"/>
      <c r="AF186" s="119"/>
      <c r="AG186" s="119" t="s">
        <v>287</v>
      </c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</row>
    <row r="187" spans="1:60" outlineLevel="1" x14ac:dyDescent="0.25">
      <c r="A187" s="122"/>
      <c r="B187" s="123"/>
      <c r="C187" s="150" t="s">
        <v>223</v>
      </c>
      <c r="D187" s="125"/>
      <c r="E187" s="126">
        <v>3.77</v>
      </c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19"/>
      <c r="Z187" s="119"/>
      <c r="AA187" s="119"/>
      <c r="AB187" s="119"/>
      <c r="AC187" s="119"/>
      <c r="AD187" s="119"/>
      <c r="AE187" s="119"/>
      <c r="AF187" s="119"/>
      <c r="AG187" s="119" t="s">
        <v>135</v>
      </c>
      <c r="AH187" s="119">
        <v>0</v>
      </c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</row>
    <row r="188" spans="1:60" outlineLevel="1" x14ac:dyDescent="0.25">
      <c r="A188" s="122"/>
      <c r="B188" s="123"/>
      <c r="C188" s="150" t="s">
        <v>224</v>
      </c>
      <c r="D188" s="125"/>
      <c r="E188" s="126">
        <v>25.2</v>
      </c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19"/>
      <c r="Z188" s="119"/>
      <c r="AA188" s="119"/>
      <c r="AB188" s="119"/>
      <c r="AC188" s="119"/>
      <c r="AD188" s="119"/>
      <c r="AE188" s="119"/>
      <c r="AF188" s="119"/>
      <c r="AG188" s="119" t="s">
        <v>135</v>
      </c>
      <c r="AH188" s="119">
        <v>0</v>
      </c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</row>
    <row r="189" spans="1:60" outlineLevel="1" x14ac:dyDescent="0.25">
      <c r="A189" s="122"/>
      <c r="B189" s="123"/>
      <c r="C189" s="150" t="s">
        <v>185</v>
      </c>
      <c r="D189" s="125"/>
      <c r="E189" s="126">
        <v>-1.4</v>
      </c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19"/>
      <c r="Z189" s="119"/>
      <c r="AA189" s="119"/>
      <c r="AB189" s="119"/>
      <c r="AC189" s="119"/>
      <c r="AD189" s="119"/>
      <c r="AE189" s="119"/>
      <c r="AF189" s="119"/>
      <c r="AG189" s="119" t="s">
        <v>135</v>
      </c>
      <c r="AH189" s="119">
        <v>0</v>
      </c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</row>
    <row r="190" spans="1:60" outlineLevel="1" x14ac:dyDescent="0.25">
      <c r="A190" s="122"/>
      <c r="B190" s="123"/>
      <c r="C190" s="150" t="s">
        <v>225</v>
      </c>
      <c r="D190" s="125"/>
      <c r="E190" s="126">
        <v>2.04</v>
      </c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19"/>
      <c r="Z190" s="119"/>
      <c r="AA190" s="119"/>
      <c r="AB190" s="119"/>
      <c r="AC190" s="119"/>
      <c r="AD190" s="119"/>
      <c r="AE190" s="119"/>
      <c r="AF190" s="119"/>
      <c r="AG190" s="119" t="s">
        <v>135</v>
      </c>
      <c r="AH190" s="119">
        <v>0</v>
      </c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</row>
    <row r="191" spans="1:60" outlineLevel="1" x14ac:dyDescent="0.25">
      <c r="A191" s="122"/>
      <c r="B191" s="123"/>
      <c r="C191" s="150" t="s">
        <v>226</v>
      </c>
      <c r="D191" s="125"/>
      <c r="E191" s="126">
        <v>6.3</v>
      </c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19"/>
      <c r="Z191" s="119"/>
      <c r="AA191" s="119"/>
      <c r="AB191" s="119"/>
      <c r="AC191" s="119"/>
      <c r="AD191" s="119"/>
      <c r="AE191" s="119"/>
      <c r="AF191" s="119"/>
      <c r="AG191" s="119" t="s">
        <v>135</v>
      </c>
      <c r="AH191" s="119">
        <v>0</v>
      </c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</row>
    <row r="192" spans="1:60" outlineLevel="1" x14ac:dyDescent="0.25">
      <c r="A192" s="122"/>
      <c r="B192" s="123"/>
      <c r="C192" s="150" t="s">
        <v>227</v>
      </c>
      <c r="D192" s="125"/>
      <c r="E192" s="126">
        <v>-1.05</v>
      </c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19"/>
      <c r="Z192" s="119"/>
      <c r="AA192" s="119"/>
      <c r="AB192" s="119"/>
      <c r="AC192" s="119"/>
      <c r="AD192" s="119"/>
      <c r="AE192" s="119"/>
      <c r="AF192" s="119"/>
      <c r="AG192" s="119" t="s">
        <v>135</v>
      </c>
      <c r="AH192" s="119">
        <v>0</v>
      </c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</row>
    <row r="193" spans="1:60" x14ac:dyDescent="0.25">
      <c r="A193" s="130" t="s">
        <v>126</v>
      </c>
      <c r="B193" s="131" t="s">
        <v>60</v>
      </c>
      <c r="C193" s="148" t="s">
        <v>61</v>
      </c>
      <c r="D193" s="132"/>
      <c r="E193" s="133"/>
      <c r="F193" s="134"/>
      <c r="G193" s="135">
        <f>SUMIF(AG194:AG194,"&lt;&gt;NOR",G194:G194)</f>
        <v>0</v>
      </c>
      <c r="H193" s="129"/>
      <c r="I193" s="129">
        <f>SUM(I194:I194)</f>
        <v>0</v>
      </c>
      <c r="J193" s="129"/>
      <c r="K193" s="129">
        <f>SUM(K194:K194)</f>
        <v>2748.38</v>
      </c>
      <c r="L193" s="129"/>
      <c r="M193" s="129">
        <f>SUM(M194:M194)</f>
        <v>0</v>
      </c>
      <c r="N193" s="129"/>
      <c r="O193" s="129">
        <f>SUM(O194:O194)</f>
        <v>0</v>
      </c>
      <c r="P193" s="129"/>
      <c r="Q193" s="129">
        <f>SUM(Q194:Q194)</f>
        <v>0</v>
      </c>
      <c r="R193" s="129"/>
      <c r="S193" s="129"/>
      <c r="T193" s="129"/>
      <c r="U193" s="129"/>
      <c r="V193" s="129">
        <f>SUM(V194:V194)</f>
        <v>6.61</v>
      </c>
      <c r="W193" s="129"/>
      <c r="X193" s="129"/>
      <c r="AG193" t="s">
        <v>127</v>
      </c>
    </row>
    <row r="194" spans="1:60" outlineLevel="1" x14ac:dyDescent="0.25">
      <c r="A194" s="142">
        <v>42</v>
      </c>
      <c r="B194" s="143" t="s">
        <v>288</v>
      </c>
      <c r="C194" s="151" t="s">
        <v>289</v>
      </c>
      <c r="D194" s="144" t="s">
        <v>130</v>
      </c>
      <c r="E194" s="145">
        <v>7.0381099999999996</v>
      </c>
      <c r="F194" s="146"/>
      <c r="G194" s="147">
        <f>ROUND(E194*F194,2)</f>
        <v>0</v>
      </c>
      <c r="H194" s="124">
        <v>0</v>
      </c>
      <c r="I194" s="124">
        <f>ROUND(E194*H194,2)</f>
        <v>0</v>
      </c>
      <c r="J194" s="124">
        <v>390.5</v>
      </c>
      <c r="K194" s="124">
        <f>ROUND(E194*J194,2)</f>
        <v>2748.38</v>
      </c>
      <c r="L194" s="124">
        <v>21</v>
      </c>
      <c r="M194" s="124">
        <f>G194*(1+L194/100)</f>
        <v>0</v>
      </c>
      <c r="N194" s="124">
        <v>0</v>
      </c>
      <c r="O194" s="124">
        <f>ROUND(E194*N194,2)</f>
        <v>0</v>
      </c>
      <c r="P194" s="124">
        <v>0</v>
      </c>
      <c r="Q194" s="124">
        <f>ROUND(E194*P194,2)</f>
        <v>0</v>
      </c>
      <c r="R194" s="124"/>
      <c r="S194" s="124" t="s">
        <v>131</v>
      </c>
      <c r="T194" s="124" t="s">
        <v>131</v>
      </c>
      <c r="U194" s="124">
        <v>0.9385</v>
      </c>
      <c r="V194" s="124">
        <f>ROUND(E194*U194,2)</f>
        <v>6.61</v>
      </c>
      <c r="W194" s="124"/>
      <c r="X194" s="124" t="s">
        <v>290</v>
      </c>
      <c r="Y194" s="119"/>
      <c r="Z194" s="119"/>
      <c r="AA194" s="119"/>
      <c r="AB194" s="119"/>
      <c r="AC194" s="119"/>
      <c r="AD194" s="119"/>
      <c r="AE194" s="119"/>
      <c r="AF194" s="119"/>
      <c r="AG194" s="119" t="s">
        <v>291</v>
      </c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19"/>
      <c r="BF194" s="119"/>
      <c r="BG194" s="119"/>
      <c r="BH194" s="119"/>
    </row>
    <row r="195" spans="1:60" x14ac:dyDescent="0.25">
      <c r="A195" s="130" t="s">
        <v>126</v>
      </c>
      <c r="B195" s="131" t="s">
        <v>62</v>
      </c>
      <c r="C195" s="148" t="s">
        <v>63</v>
      </c>
      <c r="D195" s="132"/>
      <c r="E195" s="133"/>
      <c r="F195" s="134"/>
      <c r="G195" s="135">
        <f>SUMIF(AG196:AG203,"&lt;&gt;NOR",G196:G203)</f>
        <v>0</v>
      </c>
      <c r="H195" s="129"/>
      <c r="I195" s="129">
        <f>SUM(I196:I203)</f>
        <v>5554.34</v>
      </c>
      <c r="J195" s="129"/>
      <c r="K195" s="129">
        <f>SUM(K196:K203)</f>
        <v>4034.8100000000004</v>
      </c>
      <c r="L195" s="129"/>
      <c r="M195" s="129">
        <f>SUM(M196:M203)</f>
        <v>0</v>
      </c>
      <c r="N195" s="129"/>
      <c r="O195" s="129">
        <f>SUM(O196:O203)</f>
        <v>0.05</v>
      </c>
      <c r="P195" s="129"/>
      <c r="Q195" s="129">
        <f>SUM(Q196:Q203)</f>
        <v>0</v>
      </c>
      <c r="R195" s="129"/>
      <c r="S195" s="129"/>
      <c r="T195" s="129"/>
      <c r="U195" s="129"/>
      <c r="V195" s="129">
        <f>SUM(V196:V203)</f>
        <v>6.92</v>
      </c>
      <c r="W195" s="129"/>
      <c r="X195" s="129"/>
      <c r="AG195" t="s">
        <v>127</v>
      </c>
    </row>
    <row r="196" spans="1:60" outlineLevel="1" x14ac:dyDescent="0.25">
      <c r="A196" s="136">
        <v>43</v>
      </c>
      <c r="B196" s="137" t="s">
        <v>292</v>
      </c>
      <c r="C196" s="149" t="s">
        <v>293</v>
      </c>
      <c r="D196" s="138" t="s">
        <v>154</v>
      </c>
      <c r="E196" s="139">
        <v>13.92</v>
      </c>
      <c r="F196" s="140"/>
      <c r="G196" s="141">
        <f>ROUND(E196*F196,2)</f>
        <v>0</v>
      </c>
      <c r="H196" s="124">
        <v>309.82</v>
      </c>
      <c r="I196" s="124">
        <f>ROUND(E196*H196,2)</f>
        <v>4312.6899999999996</v>
      </c>
      <c r="J196" s="124">
        <v>203.18</v>
      </c>
      <c r="K196" s="124">
        <f>ROUND(E196*J196,2)</f>
        <v>2828.27</v>
      </c>
      <c r="L196" s="124">
        <v>21</v>
      </c>
      <c r="M196" s="124">
        <f>G196*(1+L196/100)</f>
        <v>0</v>
      </c>
      <c r="N196" s="124">
        <v>3.6800000000000001E-3</v>
      </c>
      <c r="O196" s="124">
        <f>ROUND(E196*N196,2)</f>
        <v>0.05</v>
      </c>
      <c r="P196" s="124">
        <v>0</v>
      </c>
      <c r="Q196" s="124">
        <f>ROUND(E196*P196,2)</f>
        <v>0</v>
      </c>
      <c r="R196" s="124"/>
      <c r="S196" s="124" t="s">
        <v>131</v>
      </c>
      <c r="T196" s="124" t="s">
        <v>163</v>
      </c>
      <c r="U196" s="124">
        <v>0.38500000000000001</v>
      </c>
      <c r="V196" s="124">
        <f>ROUND(E196*U196,2)</f>
        <v>5.36</v>
      </c>
      <c r="W196" s="124"/>
      <c r="X196" s="124" t="s">
        <v>132</v>
      </c>
      <c r="Y196" s="119"/>
      <c r="Z196" s="119"/>
      <c r="AA196" s="119"/>
      <c r="AB196" s="119"/>
      <c r="AC196" s="119"/>
      <c r="AD196" s="119"/>
      <c r="AE196" s="119"/>
      <c r="AF196" s="119"/>
      <c r="AG196" s="119" t="s">
        <v>133</v>
      </c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19"/>
      <c r="BF196" s="119"/>
      <c r="BG196" s="119"/>
      <c r="BH196" s="119"/>
    </row>
    <row r="197" spans="1:60" outlineLevel="1" x14ac:dyDescent="0.25">
      <c r="A197" s="122"/>
      <c r="B197" s="123"/>
      <c r="C197" s="150" t="s">
        <v>199</v>
      </c>
      <c r="D197" s="125"/>
      <c r="E197" s="126">
        <v>7.92</v>
      </c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19"/>
      <c r="Z197" s="119"/>
      <c r="AA197" s="119"/>
      <c r="AB197" s="119"/>
      <c r="AC197" s="119"/>
      <c r="AD197" s="119"/>
      <c r="AE197" s="119"/>
      <c r="AF197" s="119"/>
      <c r="AG197" s="119" t="s">
        <v>135</v>
      </c>
      <c r="AH197" s="119">
        <v>0</v>
      </c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119"/>
      <c r="BF197" s="119"/>
      <c r="BG197" s="119"/>
      <c r="BH197" s="119"/>
    </row>
    <row r="198" spans="1:60" outlineLevel="1" x14ac:dyDescent="0.25">
      <c r="A198" s="122"/>
      <c r="B198" s="123"/>
      <c r="C198" s="150" t="s">
        <v>294</v>
      </c>
      <c r="D198" s="125"/>
      <c r="E198" s="126">
        <v>6</v>
      </c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19"/>
      <c r="Z198" s="119"/>
      <c r="AA198" s="119"/>
      <c r="AB198" s="119"/>
      <c r="AC198" s="119"/>
      <c r="AD198" s="119"/>
      <c r="AE198" s="119"/>
      <c r="AF198" s="119"/>
      <c r="AG198" s="119" t="s">
        <v>135</v>
      </c>
      <c r="AH198" s="119">
        <v>0</v>
      </c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</row>
    <row r="199" spans="1:60" outlineLevel="1" x14ac:dyDescent="0.25">
      <c r="A199" s="136">
        <v>44</v>
      </c>
      <c r="B199" s="137" t="s">
        <v>295</v>
      </c>
      <c r="C199" s="149" t="s">
        <v>296</v>
      </c>
      <c r="D199" s="138" t="s">
        <v>149</v>
      </c>
      <c r="E199" s="139">
        <v>14.2</v>
      </c>
      <c r="F199" s="140"/>
      <c r="G199" s="141">
        <f>ROUND(E199*F199,2)</f>
        <v>0</v>
      </c>
      <c r="H199" s="124">
        <v>87.44</v>
      </c>
      <c r="I199" s="124">
        <f>ROUND(E199*H199,2)</f>
        <v>1241.6500000000001</v>
      </c>
      <c r="J199" s="124">
        <v>58.06</v>
      </c>
      <c r="K199" s="124">
        <f>ROUND(E199*J199,2)</f>
        <v>824.45</v>
      </c>
      <c r="L199" s="124">
        <v>21</v>
      </c>
      <c r="M199" s="124">
        <f>G199*(1+L199/100)</f>
        <v>0</v>
      </c>
      <c r="N199" s="124">
        <v>3.2000000000000003E-4</v>
      </c>
      <c r="O199" s="124">
        <f>ROUND(E199*N199,2)</f>
        <v>0</v>
      </c>
      <c r="P199" s="124">
        <v>0</v>
      </c>
      <c r="Q199" s="124">
        <f>ROUND(E199*P199,2)</f>
        <v>0</v>
      </c>
      <c r="R199" s="124"/>
      <c r="S199" s="124" t="s">
        <v>131</v>
      </c>
      <c r="T199" s="124" t="s">
        <v>163</v>
      </c>
      <c r="U199" s="124">
        <v>0.11</v>
      </c>
      <c r="V199" s="124">
        <f>ROUND(E199*U199,2)</f>
        <v>1.56</v>
      </c>
      <c r="W199" s="124"/>
      <c r="X199" s="124" t="s">
        <v>132</v>
      </c>
      <c r="Y199" s="119"/>
      <c r="Z199" s="119"/>
      <c r="AA199" s="119"/>
      <c r="AB199" s="119"/>
      <c r="AC199" s="119"/>
      <c r="AD199" s="119"/>
      <c r="AE199" s="119"/>
      <c r="AF199" s="119"/>
      <c r="AG199" s="119" t="s">
        <v>133</v>
      </c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</row>
    <row r="200" spans="1:60" outlineLevel="1" x14ac:dyDescent="0.25">
      <c r="A200" s="122"/>
      <c r="B200" s="123"/>
      <c r="C200" s="150" t="s">
        <v>297</v>
      </c>
      <c r="D200" s="125"/>
      <c r="E200" s="126">
        <v>11.6</v>
      </c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19"/>
      <c r="Z200" s="119"/>
      <c r="AA200" s="119"/>
      <c r="AB200" s="119"/>
      <c r="AC200" s="119"/>
      <c r="AD200" s="119"/>
      <c r="AE200" s="119"/>
      <c r="AF200" s="119"/>
      <c r="AG200" s="119" t="s">
        <v>135</v>
      </c>
      <c r="AH200" s="119">
        <v>0</v>
      </c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/>
      <c r="BF200" s="119"/>
      <c r="BG200" s="119"/>
      <c r="BH200" s="119"/>
    </row>
    <row r="201" spans="1:60" outlineLevel="1" x14ac:dyDescent="0.25">
      <c r="A201" s="122"/>
      <c r="B201" s="123"/>
      <c r="C201" s="150" t="s">
        <v>298</v>
      </c>
      <c r="D201" s="125"/>
      <c r="E201" s="126">
        <v>1.4</v>
      </c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19"/>
      <c r="Z201" s="119"/>
      <c r="AA201" s="119"/>
      <c r="AB201" s="119"/>
      <c r="AC201" s="119"/>
      <c r="AD201" s="119"/>
      <c r="AE201" s="119"/>
      <c r="AF201" s="119"/>
      <c r="AG201" s="119" t="s">
        <v>135</v>
      </c>
      <c r="AH201" s="119">
        <v>0</v>
      </c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19"/>
      <c r="BC201" s="119"/>
      <c r="BD201" s="119"/>
      <c r="BE201" s="119"/>
      <c r="BF201" s="119"/>
      <c r="BG201" s="119"/>
      <c r="BH201" s="119"/>
    </row>
    <row r="202" spans="1:60" outlineLevel="1" x14ac:dyDescent="0.25">
      <c r="A202" s="122"/>
      <c r="B202" s="123"/>
      <c r="C202" s="150" t="s">
        <v>299</v>
      </c>
      <c r="D202" s="125"/>
      <c r="E202" s="126">
        <v>1.2</v>
      </c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19"/>
      <c r="Z202" s="119"/>
      <c r="AA202" s="119"/>
      <c r="AB202" s="119"/>
      <c r="AC202" s="119"/>
      <c r="AD202" s="119"/>
      <c r="AE202" s="119"/>
      <c r="AF202" s="119"/>
      <c r="AG202" s="119" t="s">
        <v>135</v>
      </c>
      <c r="AH202" s="119">
        <v>0</v>
      </c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19"/>
      <c r="BC202" s="119"/>
      <c r="BD202" s="119"/>
      <c r="BE202" s="119"/>
      <c r="BF202" s="119"/>
      <c r="BG202" s="119"/>
      <c r="BH202" s="119"/>
    </row>
    <row r="203" spans="1:60" outlineLevel="1" x14ac:dyDescent="0.25">
      <c r="A203" s="142">
        <v>45</v>
      </c>
      <c r="B203" s="143" t="s">
        <v>300</v>
      </c>
      <c r="C203" s="151" t="s">
        <v>301</v>
      </c>
      <c r="D203" s="144" t="s">
        <v>0</v>
      </c>
      <c r="E203" s="145">
        <v>92.070599999999999</v>
      </c>
      <c r="F203" s="146"/>
      <c r="G203" s="147">
        <f>ROUND(E203*F203,2)</f>
        <v>0</v>
      </c>
      <c r="H203" s="124">
        <v>0</v>
      </c>
      <c r="I203" s="124">
        <f>ROUND(E203*H203,2)</f>
        <v>0</v>
      </c>
      <c r="J203" s="124">
        <v>4.1500000000000004</v>
      </c>
      <c r="K203" s="124">
        <f>ROUND(E203*J203,2)</f>
        <v>382.09</v>
      </c>
      <c r="L203" s="124">
        <v>21</v>
      </c>
      <c r="M203" s="124">
        <f>G203*(1+L203/100)</f>
        <v>0</v>
      </c>
      <c r="N203" s="124">
        <v>0</v>
      </c>
      <c r="O203" s="124">
        <f>ROUND(E203*N203,2)</f>
        <v>0</v>
      </c>
      <c r="P203" s="124">
        <v>0</v>
      </c>
      <c r="Q203" s="124">
        <f>ROUND(E203*P203,2)</f>
        <v>0</v>
      </c>
      <c r="R203" s="124"/>
      <c r="S203" s="124" t="s">
        <v>131</v>
      </c>
      <c r="T203" s="124" t="s">
        <v>163</v>
      </c>
      <c r="U203" s="124">
        <v>0</v>
      </c>
      <c r="V203" s="124">
        <f>ROUND(E203*U203,2)</f>
        <v>0</v>
      </c>
      <c r="W203" s="124"/>
      <c r="X203" s="124" t="s">
        <v>290</v>
      </c>
      <c r="Y203" s="119"/>
      <c r="Z203" s="119"/>
      <c r="AA203" s="119"/>
      <c r="AB203" s="119"/>
      <c r="AC203" s="119"/>
      <c r="AD203" s="119"/>
      <c r="AE203" s="119"/>
      <c r="AF203" s="119"/>
      <c r="AG203" s="119" t="s">
        <v>291</v>
      </c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/>
      <c r="BF203" s="119"/>
      <c r="BG203" s="119"/>
      <c r="BH203" s="119"/>
    </row>
    <row r="204" spans="1:60" x14ac:dyDescent="0.25">
      <c r="A204" s="130" t="s">
        <v>126</v>
      </c>
      <c r="B204" s="131" t="s">
        <v>64</v>
      </c>
      <c r="C204" s="148" t="s">
        <v>65</v>
      </c>
      <c r="D204" s="132"/>
      <c r="E204" s="133"/>
      <c r="F204" s="134"/>
      <c r="G204" s="135">
        <f>SUMIF(AG205:AG205,"&lt;&gt;NOR",G205:G205)</f>
        <v>0</v>
      </c>
      <c r="H204" s="129"/>
      <c r="I204" s="129">
        <f>SUM(I205:I205)</f>
        <v>0</v>
      </c>
      <c r="J204" s="129"/>
      <c r="K204" s="129">
        <f>SUM(K205:K205)</f>
        <v>1000</v>
      </c>
      <c r="L204" s="129"/>
      <c r="M204" s="129">
        <f>SUM(M205:M205)</f>
        <v>0</v>
      </c>
      <c r="N204" s="129"/>
      <c r="O204" s="129">
        <f>SUM(O205:O205)</f>
        <v>0</v>
      </c>
      <c r="P204" s="129"/>
      <c r="Q204" s="129">
        <f>SUM(Q205:Q205)</f>
        <v>0</v>
      </c>
      <c r="R204" s="129"/>
      <c r="S204" s="129"/>
      <c r="T204" s="129"/>
      <c r="U204" s="129"/>
      <c r="V204" s="129">
        <f>SUM(V205:V205)</f>
        <v>0.16</v>
      </c>
      <c r="W204" s="129"/>
      <c r="X204" s="129"/>
      <c r="AG204" t="s">
        <v>127</v>
      </c>
    </row>
    <row r="205" spans="1:60" outlineLevel="1" x14ac:dyDescent="0.25">
      <c r="A205" s="142">
        <v>46</v>
      </c>
      <c r="B205" s="143" t="s">
        <v>302</v>
      </c>
      <c r="C205" s="151" t="s">
        <v>303</v>
      </c>
      <c r="D205" s="144" t="s">
        <v>304</v>
      </c>
      <c r="E205" s="145">
        <v>1</v>
      </c>
      <c r="F205" s="146"/>
      <c r="G205" s="147">
        <f>ROUND(E205*F205,2)</f>
        <v>0</v>
      </c>
      <c r="H205" s="124">
        <v>0</v>
      </c>
      <c r="I205" s="124">
        <f>ROUND(E205*H205,2)</f>
        <v>0</v>
      </c>
      <c r="J205" s="124">
        <v>1000</v>
      </c>
      <c r="K205" s="124">
        <f>ROUND(E205*J205,2)</f>
        <v>1000</v>
      </c>
      <c r="L205" s="124">
        <v>21</v>
      </c>
      <c r="M205" s="124">
        <f>G205*(1+L205/100)</f>
        <v>0</v>
      </c>
      <c r="N205" s="124">
        <v>0</v>
      </c>
      <c r="O205" s="124">
        <f>ROUND(E205*N205,2)</f>
        <v>0</v>
      </c>
      <c r="P205" s="124">
        <v>0</v>
      </c>
      <c r="Q205" s="124">
        <f>ROUND(E205*P205,2)</f>
        <v>0</v>
      </c>
      <c r="R205" s="124"/>
      <c r="S205" s="124" t="s">
        <v>162</v>
      </c>
      <c r="T205" s="124" t="s">
        <v>163</v>
      </c>
      <c r="U205" s="124">
        <v>0.157</v>
      </c>
      <c r="V205" s="124">
        <f>ROUND(E205*U205,2)</f>
        <v>0.16</v>
      </c>
      <c r="W205" s="124"/>
      <c r="X205" s="124" t="s">
        <v>132</v>
      </c>
      <c r="Y205" s="119"/>
      <c r="Z205" s="119"/>
      <c r="AA205" s="119"/>
      <c r="AB205" s="119"/>
      <c r="AC205" s="119"/>
      <c r="AD205" s="119"/>
      <c r="AE205" s="119"/>
      <c r="AF205" s="119"/>
      <c r="AG205" s="119" t="s">
        <v>133</v>
      </c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119"/>
      <c r="BF205" s="119"/>
      <c r="BG205" s="119"/>
      <c r="BH205" s="119"/>
    </row>
    <row r="206" spans="1:60" x14ac:dyDescent="0.25">
      <c r="A206" s="130" t="s">
        <v>126</v>
      </c>
      <c r="B206" s="131" t="s">
        <v>66</v>
      </c>
      <c r="C206" s="148" t="s">
        <v>67</v>
      </c>
      <c r="D206" s="132"/>
      <c r="E206" s="133"/>
      <c r="F206" s="134"/>
      <c r="G206" s="135">
        <f>SUMIF(AG207:AG213,"&lt;&gt;NOR",G207:G213)</f>
        <v>0</v>
      </c>
      <c r="H206" s="129"/>
      <c r="I206" s="129">
        <f>SUM(I207:I213)</f>
        <v>2218.92</v>
      </c>
      <c r="J206" s="129"/>
      <c r="K206" s="129">
        <f>SUM(K207:K213)</f>
        <v>6174.95</v>
      </c>
      <c r="L206" s="129"/>
      <c r="M206" s="129">
        <f>SUM(M207:M213)</f>
        <v>0</v>
      </c>
      <c r="N206" s="129"/>
      <c r="O206" s="129">
        <f>SUM(O207:O213)</f>
        <v>0.01</v>
      </c>
      <c r="P206" s="129"/>
      <c r="Q206" s="129">
        <f>SUM(Q207:Q213)</f>
        <v>0</v>
      </c>
      <c r="R206" s="129"/>
      <c r="S206" s="129"/>
      <c r="T206" s="129"/>
      <c r="U206" s="129"/>
      <c r="V206" s="129">
        <f>SUM(V207:V213)</f>
        <v>8.3699999999999992</v>
      </c>
      <c r="W206" s="129"/>
      <c r="X206" s="129"/>
      <c r="AG206" t="s">
        <v>127</v>
      </c>
    </row>
    <row r="207" spans="1:60" outlineLevel="1" x14ac:dyDescent="0.25">
      <c r="A207" s="142">
        <v>47</v>
      </c>
      <c r="B207" s="143" t="s">
        <v>305</v>
      </c>
      <c r="C207" s="151" t="s">
        <v>306</v>
      </c>
      <c r="D207" s="144" t="s">
        <v>149</v>
      </c>
      <c r="E207" s="145">
        <v>12</v>
      </c>
      <c r="F207" s="146"/>
      <c r="G207" s="147">
        <f t="shared" ref="G207:G213" si="0">ROUND(E207*F207,2)</f>
        <v>0</v>
      </c>
      <c r="H207" s="124">
        <v>184.91</v>
      </c>
      <c r="I207" s="124">
        <f t="shared" ref="I207:I213" si="1">ROUND(E207*H207,2)</f>
        <v>2218.92</v>
      </c>
      <c r="J207" s="124">
        <v>266.08999999999997</v>
      </c>
      <c r="K207" s="124">
        <f t="shared" ref="K207:K213" si="2">ROUND(E207*J207,2)</f>
        <v>3193.08</v>
      </c>
      <c r="L207" s="124">
        <v>21</v>
      </c>
      <c r="M207" s="124">
        <f t="shared" ref="M207:M213" si="3">G207*(1+L207/100)</f>
        <v>0</v>
      </c>
      <c r="N207" s="124">
        <v>5.1999999999999995E-4</v>
      </c>
      <c r="O207" s="124">
        <f t="shared" ref="O207:O213" si="4">ROUND(E207*N207,2)</f>
        <v>0.01</v>
      </c>
      <c r="P207" s="124">
        <v>0</v>
      </c>
      <c r="Q207" s="124">
        <f t="shared" ref="Q207:Q213" si="5">ROUND(E207*P207,2)</f>
        <v>0</v>
      </c>
      <c r="R207" s="124"/>
      <c r="S207" s="124" t="s">
        <v>131</v>
      </c>
      <c r="T207" s="124" t="s">
        <v>131</v>
      </c>
      <c r="U207" s="124">
        <v>0.52900000000000003</v>
      </c>
      <c r="V207" s="124">
        <f t="shared" ref="V207:V213" si="6">ROUND(E207*U207,2)</f>
        <v>6.35</v>
      </c>
      <c r="W207" s="124"/>
      <c r="X207" s="124" t="s">
        <v>132</v>
      </c>
      <c r="Y207" s="119"/>
      <c r="Z207" s="119"/>
      <c r="AA207" s="119"/>
      <c r="AB207" s="119"/>
      <c r="AC207" s="119"/>
      <c r="AD207" s="119"/>
      <c r="AE207" s="119"/>
      <c r="AF207" s="119"/>
      <c r="AG207" s="119" t="s">
        <v>133</v>
      </c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119"/>
      <c r="BB207" s="119"/>
      <c r="BC207" s="119"/>
      <c r="BD207" s="119"/>
      <c r="BE207" s="119"/>
      <c r="BF207" s="119"/>
      <c r="BG207" s="119"/>
      <c r="BH207" s="119"/>
    </row>
    <row r="208" spans="1:60" outlineLevel="1" x14ac:dyDescent="0.25">
      <c r="A208" s="142">
        <v>48</v>
      </c>
      <c r="B208" s="143" t="s">
        <v>307</v>
      </c>
      <c r="C208" s="151" t="s">
        <v>308</v>
      </c>
      <c r="D208" s="144" t="s">
        <v>144</v>
      </c>
      <c r="E208" s="145">
        <v>1</v>
      </c>
      <c r="F208" s="146"/>
      <c r="G208" s="147">
        <f t="shared" si="0"/>
        <v>0</v>
      </c>
      <c r="H208" s="124">
        <v>0</v>
      </c>
      <c r="I208" s="124">
        <f t="shared" si="1"/>
        <v>0</v>
      </c>
      <c r="J208" s="124">
        <v>79.2</v>
      </c>
      <c r="K208" s="124">
        <f t="shared" si="2"/>
        <v>79.2</v>
      </c>
      <c r="L208" s="124">
        <v>21</v>
      </c>
      <c r="M208" s="124">
        <f t="shared" si="3"/>
        <v>0</v>
      </c>
      <c r="N208" s="124">
        <v>0</v>
      </c>
      <c r="O208" s="124">
        <f t="shared" si="4"/>
        <v>0</v>
      </c>
      <c r="P208" s="124">
        <v>0</v>
      </c>
      <c r="Q208" s="124">
        <f t="shared" si="5"/>
        <v>0</v>
      </c>
      <c r="R208" s="124"/>
      <c r="S208" s="124" t="s">
        <v>131</v>
      </c>
      <c r="T208" s="124" t="s">
        <v>131</v>
      </c>
      <c r="U208" s="124">
        <v>0.157</v>
      </c>
      <c r="V208" s="124">
        <f t="shared" si="6"/>
        <v>0.16</v>
      </c>
      <c r="W208" s="124"/>
      <c r="X208" s="124" t="s">
        <v>132</v>
      </c>
      <c r="Y208" s="119"/>
      <c r="Z208" s="119"/>
      <c r="AA208" s="119"/>
      <c r="AB208" s="119"/>
      <c r="AC208" s="119"/>
      <c r="AD208" s="119"/>
      <c r="AE208" s="119"/>
      <c r="AF208" s="119"/>
      <c r="AG208" s="119" t="s">
        <v>133</v>
      </c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H208" s="119"/>
    </row>
    <row r="209" spans="1:60" outlineLevel="1" x14ac:dyDescent="0.25">
      <c r="A209" s="142">
        <v>49</v>
      </c>
      <c r="B209" s="143" t="s">
        <v>309</v>
      </c>
      <c r="C209" s="151" t="s">
        <v>310</v>
      </c>
      <c r="D209" s="144" t="s">
        <v>144</v>
      </c>
      <c r="E209" s="145">
        <v>4</v>
      </c>
      <c r="F209" s="146"/>
      <c r="G209" s="147">
        <f t="shared" si="0"/>
        <v>0</v>
      </c>
      <c r="H209" s="124">
        <v>0</v>
      </c>
      <c r="I209" s="124">
        <f t="shared" si="1"/>
        <v>0</v>
      </c>
      <c r="J209" s="124">
        <v>87.7</v>
      </c>
      <c r="K209" s="124">
        <f t="shared" si="2"/>
        <v>350.8</v>
      </c>
      <c r="L209" s="124">
        <v>21</v>
      </c>
      <c r="M209" s="124">
        <f t="shared" si="3"/>
        <v>0</v>
      </c>
      <c r="N209" s="124">
        <v>0</v>
      </c>
      <c r="O209" s="124">
        <f t="shared" si="4"/>
        <v>0</v>
      </c>
      <c r="P209" s="124">
        <v>0</v>
      </c>
      <c r="Q209" s="124">
        <f t="shared" si="5"/>
        <v>0</v>
      </c>
      <c r="R209" s="124"/>
      <c r="S209" s="124" t="s">
        <v>131</v>
      </c>
      <c r="T209" s="124" t="s">
        <v>131</v>
      </c>
      <c r="U209" s="124">
        <v>0.17399999999999999</v>
      </c>
      <c r="V209" s="124">
        <f t="shared" si="6"/>
        <v>0.7</v>
      </c>
      <c r="W209" s="124"/>
      <c r="X209" s="124" t="s">
        <v>132</v>
      </c>
      <c r="Y209" s="119"/>
      <c r="Z209" s="119"/>
      <c r="AA209" s="119"/>
      <c r="AB209" s="119"/>
      <c r="AC209" s="119"/>
      <c r="AD209" s="119"/>
      <c r="AE209" s="119"/>
      <c r="AF209" s="119"/>
      <c r="AG209" s="119" t="s">
        <v>133</v>
      </c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/>
      <c r="BB209" s="119"/>
      <c r="BC209" s="119"/>
      <c r="BD209" s="119"/>
      <c r="BE209" s="119"/>
      <c r="BF209" s="119"/>
      <c r="BG209" s="119"/>
      <c r="BH209" s="119"/>
    </row>
    <row r="210" spans="1:60" outlineLevel="1" x14ac:dyDescent="0.25">
      <c r="A210" s="142">
        <v>50</v>
      </c>
      <c r="B210" s="143" t="s">
        <v>311</v>
      </c>
      <c r="C210" s="151" t="s">
        <v>312</v>
      </c>
      <c r="D210" s="144" t="s">
        <v>144</v>
      </c>
      <c r="E210" s="145">
        <v>1</v>
      </c>
      <c r="F210" s="146"/>
      <c r="G210" s="147">
        <f t="shared" si="0"/>
        <v>0</v>
      </c>
      <c r="H210" s="124">
        <v>0</v>
      </c>
      <c r="I210" s="124">
        <f t="shared" si="1"/>
        <v>0</v>
      </c>
      <c r="J210" s="124">
        <v>130.5</v>
      </c>
      <c r="K210" s="124">
        <f t="shared" si="2"/>
        <v>130.5</v>
      </c>
      <c r="L210" s="124">
        <v>21</v>
      </c>
      <c r="M210" s="124">
        <f t="shared" si="3"/>
        <v>0</v>
      </c>
      <c r="N210" s="124">
        <v>0</v>
      </c>
      <c r="O210" s="124">
        <f t="shared" si="4"/>
        <v>0</v>
      </c>
      <c r="P210" s="124">
        <v>0</v>
      </c>
      <c r="Q210" s="124">
        <f t="shared" si="5"/>
        <v>0</v>
      </c>
      <c r="R210" s="124"/>
      <c r="S210" s="124" t="s">
        <v>131</v>
      </c>
      <c r="T210" s="124" t="s">
        <v>131</v>
      </c>
      <c r="U210" s="124">
        <v>0.25900000000000001</v>
      </c>
      <c r="V210" s="124">
        <f t="shared" si="6"/>
        <v>0.26</v>
      </c>
      <c r="W210" s="124"/>
      <c r="X210" s="124" t="s">
        <v>132</v>
      </c>
      <c r="Y210" s="119"/>
      <c r="Z210" s="119"/>
      <c r="AA210" s="119"/>
      <c r="AB210" s="119"/>
      <c r="AC210" s="119"/>
      <c r="AD210" s="119"/>
      <c r="AE210" s="119"/>
      <c r="AF210" s="119"/>
      <c r="AG210" s="119" t="s">
        <v>133</v>
      </c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</row>
    <row r="211" spans="1:60" outlineLevel="1" x14ac:dyDescent="0.25">
      <c r="A211" s="142">
        <v>51</v>
      </c>
      <c r="B211" s="143" t="s">
        <v>313</v>
      </c>
      <c r="C211" s="151" t="s">
        <v>314</v>
      </c>
      <c r="D211" s="144" t="s">
        <v>144</v>
      </c>
      <c r="E211" s="145">
        <v>2</v>
      </c>
      <c r="F211" s="146"/>
      <c r="G211" s="147">
        <f t="shared" si="0"/>
        <v>0</v>
      </c>
      <c r="H211" s="124">
        <v>0</v>
      </c>
      <c r="I211" s="124">
        <f t="shared" si="1"/>
        <v>0</v>
      </c>
      <c r="J211" s="124">
        <v>238.5</v>
      </c>
      <c r="K211" s="124">
        <f t="shared" si="2"/>
        <v>477</v>
      </c>
      <c r="L211" s="124">
        <v>21</v>
      </c>
      <c r="M211" s="124">
        <f t="shared" si="3"/>
        <v>0</v>
      </c>
      <c r="N211" s="124">
        <v>0</v>
      </c>
      <c r="O211" s="124">
        <f t="shared" si="4"/>
        <v>0</v>
      </c>
      <c r="P211" s="124">
        <v>0</v>
      </c>
      <c r="Q211" s="124">
        <f t="shared" si="5"/>
        <v>0</v>
      </c>
      <c r="R211" s="124"/>
      <c r="S211" s="124" t="s">
        <v>131</v>
      </c>
      <c r="T211" s="124" t="s">
        <v>188</v>
      </c>
      <c r="U211" s="124">
        <v>0.45</v>
      </c>
      <c r="V211" s="124">
        <f t="shared" si="6"/>
        <v>0.9</v>
      </c>
      <c r="W211" s="124"/>
      <c r="X211" s="124" t="s">
        <v>132</v>
      </c>
      <c r="Y211" s="119"/>
      <c r="Z211" s="119"/>
      <c r="AA211" s="119"/>
      <c r="AB211" s="119"/>
      <c r="AC211" s="119"/>
      <c r="AD211" s="119"/>
      <c r="AE211" s="119"/>
      <c r="AF211" s="119"/>
      <c r="AG211" s="119" t="s">
        <v>133</v>
      </c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H211" s="119"/>
    </row>
    <row r="212" spans="1:60" outlineLevel="1" x14ac:dyDescent="0.25">
      <c r="A212" s="142">
        <v>52</v>
      </c>
      <c r="B212" s="143" t="s">
        <v>315</v>
      </c>
      <c r="C212" s="151" t="s">
        <v>316</v>
      </c>
      <c r="D212" s="144" t="s">
        <v>317</v>
      </c>
      <c r="E212" s="145">
        <v>4</v>
      </c>
      <c r="F212" s="146"/>
      <c r="G212" s="147">
        <f t="shared" si="0"/>
        <v>0</v>
      </c>
      <c r="H212" s="124">
        <v>0</v>
      </c>
      <c r="I212" s="124">
        <f t="shared" si="1"/>
        <v>0</v>
      </c>
      <c r="J212" s="124">
        <v>450</v>
      </c>
      <c r="K212" s="124">
        <f t="shared" si="2"/>
        <v>1800</v>
      </c>
      <c r="L212" s="124">
        <v>21</v>
      </c>
      <c r="M212" s="124">
        <f t="shared" si="3"/>
        <v>0</v>
      </c>
      <c r="N212" s="124">
        <v>0</v>
      </c>
      <c r="O212" s="124">
        <f t="shared" si="4"/>
        <v>0</v>
      </c>
      <c r="P212" s="124">
        <v>0</v>
      </c>
      <c r="Q212" s="124">
        <f t="shared" si="5"/>
        <v>0</v>
      </c>
      <c r="R212" s="124"/>
      <c r="S212" s="124" t="s">
        <v>162</v>
      </c>
      <c r="T212" s="124" t="s">
        <v>163</v>
      </c>
      <c r="U212" s="124">
        <v>0</v>
      </c>
      <c r="V212" s="124">
        <f t="shared" si="6"/>
        <v>0</v>
      </c>
      <c r="W212" s="124"/>
      <c r="X212" s="124" t="s">
        <v>132</v>
      </c>
      <c r="Y212" s="119"/>
      <c r="Z212" s="119"/>
      <c r="AA212" s="119"/>
      <c r="AB212" s="119"/>
      <c r="AC212" s="119"/>
      <c r="AD212" s="119"/>
      <c r="AE212" s="119"/>
      <c r="AF212" s="119"/>
      <c r="AG212" s="119" t="s">
        <v>133</v>
      </c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H212" s="119"/>
    </row>
    <row r="213" spans="1:60" outlineLevel="1" x14ac:dyDescent="0.25">
      <c r="A213" s="142">
        <v>53</v>
      </c>
      <c r="B213" s="143" t="s">
        <v>318</v>
      </c>
      <c r="C213" s="151" t="s">
        <v>319</v>
      </c>
      <c r="D213" s="144" t="s">
        <v>0</v>
      </c>
      <c r="E213" s="145">
        <v>82.495000000000005</v>
      </c>
      <c r="F213" s="146"/>
      <c r="G213" s="147">
        <f t="shared" si="0"/>
        <v>0</v>
      </c>
      <c r="H213" s="124">
        <v>0</v>
      </c>
      <c r="I213" s="124">
        <f t="shared" si="1"/>
        <v>0</v>
      </c>
      <c r="J213" s="124">
        <v>1.75</v>
      </c>
      <c r="K213" s="124">
        <f t="shared" si="2"/>
        <v>144.37</v>
      </c>
      <c r="L213" s="124">
        <v>21</v>
      </c>
      <c r="M213" s="124">
        <f t="shared" si="3"/>
        <v>0</v>
      </c>
      <c r="N213" s="124">
        <v>0</v>
      </c>
      <c r="O213" s="124">
        <f t="shared" si="4"/>
        <v>0</v>
      </c>
      <c r="P213" s="124">
        <v>0</v>
      </c>
      <c r="Q213" s="124">
        <f t="shared" si="5"/>
        <v>0</v>
      </c>
      <c r="R213" s="124"/>
      <c r="S213" s="124" t="s">
        <v>131</v>
      </c>
      <c r="T213" s="124" t="s">
        <v>131</v>
      </c>
      <c r="U213" s="124">
        <v>0</v>
      </c>
      <c r="V213" s="124">
        <f t="shared" si="6"/>
        <v>0</v>
      </c>
      <c r="W213" s="124"/>
      <c r="X213" s="124" t="s">
        <v>290</v>
      </c>
      <c r="Y213" s="119"/>
      <c r="Z213" s="119"/>
      <c r="AA213" s="119"/>
      <c r="AB213" s="119"/>
      <c r="AC213" s="119"/>
      <c r="AD213" s="119"/>
      <c r="AE213" s="119"/>
      <c r="AF213" s="119"/>
      <c r="AG213" s="119" t="s">
        <v>291</v>
      </c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/>
      <c r="BB213" s="119"/>
      <c r="BC213" s="119"/>
      <c r="BD213" s="119"/>
      <c r="BE213" s="119"/>
      <c r="BF213" s="119"/>
      <c r="BG213" s="119"/>
      <c r="BH213" s="119"/>
    </row>
    <row r="214" spans="1:60" x14ac:dyDescent="0.25">
      <c r="A214" s="130" t="s">
        <v>126</v>
      </c>
      <c r="B214" s="131" t="s">
        <v>68</v>
      </c>
      <c r="C214" s="148" t="s">
        <v>69</v>
      </c>
      <c r="D214" s="132"/>
      <c r="E214" s="133"/>
      <c r="F214" s="134"/>
      <c r="G214" s="135">
        <f>SUMIF(AG215:AG222,"&lt;&gt;NOR",G215:G222)</f>
        <v>0</v>
      </c>
      <c r="H214" s="129"/>
      <c r="I214" s="129">
        <f>SUM(I215:I222)</f>
        <v>3355.91</v>
      </c>
      <c r="J214" s="129"/>
      <c r="K214" s="129">
        <f>SUM(K215:K222)</f>
        <v>10212.68</v>
      </c>
      <c r="L214" s="129"/>
      <c r="M214" s="129">
        <f>SUM(M215:M222)</f>
        <v>0</v>
      </c>
      <c r="N214" s="129"/>
      <c r="O214" s="129">
        <f>SUM(O215:O222)</f>
        <v>0.09</v>
      </c>
      <c r="P214" s="129"/>
      <c r="Q214" s="129">
        <f>SUM(Q215:Q222)</f>
        <v>0</v>
      </c>
      <c r="R214" s="129"/>
      <c r="S214" s="129"/>
      <c r="T214" s="129"/>
      <c r="U214" s="129"/>
      <c r="V214" s="129">
        <f>SUM(V215:V222)</f>
        <v>20.68</v>
      </c>
      <c r="W214" s="129"/>
      <c r="X214" s="129"/>
      <c r="AG214" t="s">
        <v>127</v>
      </c>
    </row>
    <row r="215" spans="1:60" outlineLevel="1" x14ac:dyDescent="0.25">
      <c r="A215" s="142">
        <v>54</v>
      </c>
      <c r="B215" s="143" t="s">
        <v>320</v>
      </c>
      <c r="C215" s="151" t="s">
        <v>321</v>
      </c>
      <c r="D215" s="144" t="s">
        <v>149</v>
      </c>
      <c r="E215" s="145">
        <v>22</v>
      </c>
      <c r="F215" s="146"/>
      <c r="G215" s="147">
        <f t="shared" ref="G215:G220" si="7">ROUND(E215*F215,2)</f>
        <v>0</v>
      </c>
      <c r="H215" s="124">
        <v>78.180000000000007</v>
      </c>
      <c r="I215" s="124">
        <f t="shared" ref="I215:I220" si="8">ROUND(E215*H215,2)</f>
        <v>1719.96</v>
      </c>
      <c r="J215" s="124">
        <v>257.82</v>
      </c>
      <c r="K215" s="124">
        <f t="shared" ref="K215:K220" si="9">ROUND(E215*J215,2)</f>
        <v>5672.04</v>
      </c>
      <c r="L215" s="124">
        <v>21</v>
      </c>
      <c r="M215" s="124">
        <f t="shared" ref="M215:M220" si="10">G215*(1+L215/100)</f>
        <v>0</v>
      </c>
      <c r="N215" s="124">
        <v>3.9899999999999996E-3</v>
      </c>
      <c r="O215" s="124">
        <f t="shared" ref="O215:O220" si="11">ROUND(E215*N215,2)</f>
        <v>0.09</v>
      </c>
      <c r="P215" s="124">
        <v>0</v>
      </c>
      <c r="Q215" s="124">
        <f t="shared" ref="Q215:Q220" si="12">ROUND(E215*P215,2)</f>
        <v>0</v>
      </c>
      <c r="R215" s="124"/>
      <c r="S215" s="124" t="s">
        <v>131</v>
      </c>
      <c r="T215" s="124" t="s">
        <v>131</v>
      </c>
      <c r="U215" s="124">
        <v>0.54290000000000005</v>
      </c>
      <c r="V215" s="124">
        <f t="shared" ref="V215:V220" si="13">ROUND(E215*U215,2)</f>
        <v>11.94</v>
      </c>
      <c r="W215" s="124"/>
      <c r="X215" s="124" t="s">
        <v>132</v>
      </c>
      <c r="Y215" s="119"/>
      <c r="Z215" s="119"/>
      <c r="AA215" s="119"/>
      <c r="AB215" s="119"/>
      <c r="AC215" s="119"/>
      <c r="AD215" s="119"/>
      <c r="AE215" s="119"/>
      <c r="AF215" s="119"/>
      <c r="AG215" s="119" t="s">
        <v>133</v>
      </c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H215" s="119"/>
    </row>
    <row r="216" spans="1:60" ht="20.399999999999999" outlineLevel="1" x14ac:dyDescent="0.25">
      <c r="A216" s="142">
        <v>55</v>
      </c>
      <c r="B216" s="143" t="s">
        <v>322</v>
      </c>
      <c r="C216" s="151" t="s">
        <v>323</v>
      </c>
      <c r="D216" s="144" t="s">
        <v>149</v>
      </c>
      <c r="E216" s="145">
        <v>22</v>
      </c>
      <c r="F216" s="146"/>
      <c r="G216" s="147">
        <f t="shared" si="7"/>
        <v>0</v>
      </c>
      <c r="H216" s="124">
        <v>27.39</v>
      </c>
      <c r="I216" s="124">
        <f t="shared" si="8"/>
        <v>602.58000000000004</v>
      </c>
      <c r="J216" s="124">
        <v>59.31</v>
      </c>
      <c r="K216" s="124">
        <f t="shared" si="9"/>
        <v>1304.82</v>
      </c>
      <c r="L216" s="124">
        <v>21</v>
      </c>
      <c r="M216" s="124">
        <f t="shared" si="10"/>
        <v>0</v>
      </c>
      <c r="N216" s="124">
        <v>4.0000000000000003E-5</v>
      </c>
      <c r="O216" s="124">
        <f t="shared" si="11"/>
        <v>0</v>
      </c>
      <c r="P216" s="124">
        <v>0</v>
      </c>
      <c r="Q216" s="124">
        <f t="shared" si="12"/>
        <v>0</v>
      </c>
      <c r="R216" s="124"/>
      <c r="S216" s="124" t="s">
        <v>131</v>
      </c>
      <c r="T216" s="124" t="s">
        <v>131</v>
      </c>
      <c r="U216" s="124">
        <v>0.129</v>
      </c>
      <c r="V216" s="124">
        <f t="shared" si="13"/>
        <v>2.84</v>
      </c>
      <c r="W216" s="124"/>
      <c r="X216" s="124" t="s">
        <v>132</v>
      </c>
      <c r="Y216" s="119"/>
      <c r="Z216" s="119"/>
      <c r="AA216" s="119"/>
      <c r="AB216" s="119"/>
      <c r="AC216" s="119"/>
      <c r="AD216" s="119"/>
      <c r="AE216" s="119"/>
      <c r="AF216" s="119"/>
      <c r="AG216" s="119" t="s">
        <v>133</v>
      </c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  <c r="BB216" s="119"/>
      <c r="BC216" s="119"/>
      <c r="BD216" s="119"/>
      <c r="BE216" s="119"/>
      <c r="BF216" s="119"/>
      <c r="BG216" s="119"/>
      <c r="BH216" s="119"/>
    </row>
    <row r="217" spans="1:60" outlineLevel="1" x14ac:dyDescent="0.25">
      <c r="A217" s="142">
        <v>56</v>
      </c>
      <c r="B217" s="143" t="s">
        <v>324</v>
      </c>
      <c r="C217" s="151" t="s">
        <v>325</v>
      </c>
      <c r="D217" s="144" t="s">
        <v>144</v>
      </c>
      <c r="E217" s="145">
        <v>3</v>
      </c>
      <c r="F217" s="146"/>
      <c r="G217" s="147">
        <f t="shared" si="7"/>
        <v>0</v>
      </c>
      <c r="H217" s="124">
        <v>112.43</v>
      </c>
      <c r="I217" s="124">
        <f t="shared" si="8"/>
        <v>337.29</v>
      </c>
      <c r="J217" s="124">
        <v>118.57</v>
      </c>
      <c r="K217" s="124">
        <f t="shared" si="9"/>
        <v>355.71</v>
      </c>
      <c r="L217" s="124">
        <v>21</v>
      </c>
      <c r="M217" s="124">
        <f t="shared" si="10"/>
        <v>0</v>
      </c>
      <c r="N217" s="124">
        <v>6.3000000000000003E-4</v>
      </c>
      <c r="O217" s="124">
        <f t="shared" si="11"/>
        <v>0</v>
      </c>
      <c r="P217" s="124">
        <v>0</v>
      </c>
      <c r="Q217" s="124">
        <f t="shared" si="12"/>
        <v>0</v>
      </c>
      <c r="R217" s="124"/>
      <c r="S217" s="124" t="s">
        <v>131</v>
      </c>
      <c r="T217" s="124" t="s">
        <v>131</v>
      </c>
      <c r="U217" s="124">
        <v>0.27200000000000002</v>
      </c>
      <c r="V217" s="124">
        <f t="shared" si="13"/>
        <v>0.82</v>
      </c>
      <c r="W217" s="124"/>
      <c r="X217" s="124" t="s">
        <v>132</v>
      </c>
      <c r="Y217" s="119"/>
      <c r="Z217" s="119"/>
      <c r="AA217" s="119"/>
      <c r="AB217" s="119"/>
      <c r="AC217" s="119"/>
      <c r="AD217" s="119"/>
      <c r="AE217" s="119"/>
      <c r="AF217" s="119"/>
      <c r="AG217" s="119" t="s">
        <v>133</v>
      </c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19"/>
      <c r="BE217" s="119"/>
      <c r="BF217" s="119"/>
      <c r="BG217" s="119"/>
      <c r="BH217" s="119"/>
    </row>
    <row r="218" spans="1:60" outlineLevel="1" x14ac:dyDescent="0.25">
      <c r="A218" s="142">
        <v>57</v>
      </c>
      <c r="B218" s="143" t="s">
        <v>326</v>
      </c>
      <c r="C218" s="151" t="s">
        <v>327</v>
      </c>
      <c r="D218" s="144" t="s">
        <v>328</v>
      </c>
      <c r="E218" s="145">
        <v>3</v>
      </c>
      <c r="F218" s="146"/>
      <c r="G218" s="147">
        <f t="shared" si="7"/>
        <v>0</v>
      </c>
      <c r="H218" s="124">
        <v>230.12</v>
      </c>
      <c r="I218" s="124">
        <f t="shared" si="8"/>
        <v>690.36</v>
      </c>
      <c r="J218" s="124">
        <v>235.38</v>
      </c>
      <c r="K218" s="124">
        <f t="shared" si="9"/>
        <v>706.14</v>
      </c>
      <c r="L218" s="124">
        <v>21</v>
      </c>
      <c r="M218" s="124">
        <f t="shared" si="10"/>
        <v>0</v>
      </c>
      <c r="N218" s="124">
        <v>1.48E-3</v>
      </c>
      <c r="O218" s="124">
        <f t="shared" si="11"/>
        <v>0</v>
      </c>
      <c r="P218" s="124">
        <v>0</v>
      </c>
      <c r="Q218" s="124">
        <f t="shared" si="12"/>
        <v>0</v>
      </c>
      <c r="R218" s="124"/>
      <c r="S218" s="124" t="s">
        <v>131</v>
      </c>
      <c r="T218" s="124" t="s">
        <v>131</v>
      </c>
      <c r="U218" s="124">
        <v>0.54</v>
      </c>
      <c r="V218" s="124">
        <f t="shared" si="13"/>
        <v>1.62</v>
      </c>
      <c r="W218" s="124"/>
      <c r="X218" s="124" t="s">
        <v>132</v>
      </c>
      <c r="Y218" s="119"/>
      <c r="Z218" s="119"/>
      <c r="AA218" s="119"/>
      <c r="AB218" s="119"/>
      <c r="AC218" s="119"/>
      <c r="AD218" s="119"/>
      <c r="AE218" s="119"/>
      <c r="AF218" s="119"/>
      <c r="AG218" s="119" t="s">
        <v>133</v>
      </c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19"/>
      <c r="AU218" s="119"/>
      <c r="AV218" s="119"/>
      <c r="AW218" s="119"/>
      <c r="AX218" s="119"/>
      <c r="AY218" s="119"/>
      <c r="AZ218" s="119"/>
      <c r="BA218" s="119"/>
      <c r="BB218" s="119"/>
      <c r="BC218" s="119"/>
      <c r="BD218" s="119"/>
      <c r="BE218" s="119"/>
      <c r="BF218" s="119"/>
      <c r="BG218" s="119"/>
      <c r="BH218" s="119"/>
    </row>
    <row r="219" spans="1:60" outlineLevel="1" x14ac:dyDescent="0.25">
      <c r="A219" s="142">
        <v>58</v>
      </c>
      <c r="B219" s="143" t="s">
        <v>329</v>
      </c>
      <c r="C219" s="151" t="s">
        <v>330</v>
      </c>
      <c r="D219" s="144" t="s">
        <v>149</v>
      </c>
      <c r="E219" s="145">
        <v>22</v>
      </c>
      <c r="F219" s="146"/>
      <c r="G219" s="147">
        <f t="shared" si="7"/>
        <v>0</v>
      </c>
      <c r="H219" s="124">
        <v>0.26</v>
      </c>
      <c r="I219" s="124">
        <f t="shared" si="8"/>
        <v>5.72</v>
      </c>
      <c r="J219" s="124">
        <v>10.64</v>
      </c>
      <c r="K219" s="124">
        <f t="shared" si="9"/>
        <v>234.08</v>
      </c>
      <c r="L219" s="124">
        <v>21</v>
      </c>
      <c r="M219" s="124">
        <f t="shared" si="10"/>
        <v>0</v>
      </c>
      <c r="N219" s="124">
        <v>0</v>
      </c>
      <c r="O219" s="124">
        <f t="shared" si="11"/>
        <v>0</v>
      </c>
      <c r="P219" s="124">
        <v>0</v>
      </c>
      <c r="Q219" s="124">
        <f t="shared" si="12"/>
        <v>0</v>
      </c>
      <c r="R219" s="124"/>
      <c r="S219" s="124" t="s">
        <v>131</v>
      </c>
      <c r="T219" s="124" t="s">
        <v>131</v>
      </c>
      <c r="U219" s="124">
        <v>2.1000000000000001E-2</v>
      </c>
      <c r="V219" s="124">
        <f t="shared" si="13"/>
        <v>0.46</v>
      </c>
      <c r="W219" s="124"/>
      <c r="X219" s="124" t="s">
        <v>132</v>
      </c>
      <c r="Y219" s="119"/>
      <c r="Z219" s="119"/>
      <c r="AA219" s="119"/>
      <c r="AB219" s="119"/>
      <c r="AC219" s="119"/>
      <c r="AD219" s="119"/>
      <c r="AE219" s="119"/>
      <c r="AF219" s="119"/>
      <c r="AG219" s="119" t="s">
        <v>133</v>
      </c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119"/>
      <c r="AT219" s="119"/>
      <c r="AU219" s="119"/>
      <c r="AV219" s="119"/>
      <c r="AW219" s="119"/>
      <c r="AX219" s="119"/>
      <c r="AY219" s="119"/>
      <c r="AZ219" s="119"/>
      <c r="BA219" s="119"/>
      <c r="BB219" s="119"/>
      <c r="BC219" s="119"/>
      <c r="BD219" s="119"/>
      <c r="BE219" s="119"/>
      <c r="BF219" s="119"/>
      <c r="BG219" s="119"/>
      <c r="BH219" s="119"/>
    </row>
    <row r="220" spans="1:60" outlineLevel="1" x14ac:dyDescent="0.25">
      <c r="A220" s="136">
        <v>59</v>
      </c>
      <c r="B220" s="137" t="s">
        <v>331</v>
      </c>
      <c r="C220" s="149" t="s">
        <v>332</v>
      </c>
      <c r="D220" s="138" t="s">
        <v>333</v>
      </c>
      <c r="E220" s="139">
        <v>3</v>
      </c>
      <c r="F220" s="140"/>
      <c r="G220" s="141">
        <f t="shared" si="7"/>
        <v>0</v>
      </c>
      <c r="H220" s="124">
        <v>0</v>
      </c>
      <c r="I220" s="124">
        <f t="shared" si="8"/>
        <v>0</v>
      </c>
      <c r="J220" s="124">
        <v>593</v>
      </c>
      <c r="K220" s="124">
        <f t="shared" si="9"/>
        <v>1779</v>
      </c>
      <c r="L220" s="124">
        <v>21</v>
      </c>
      <c r="M220" s="124">
        <f t="shared" si="10"/>
        <v>0</v>
      </c>
      <c r="N220" s="124">
        <v>0</v>
      </c>
      <c r="O220" s="124">
        <f t="shared" si="11"/>
        <v>0</v>
      </c>
      <c r="P220" s="124">
        <v>0</v>
      </c>
      <c r="Q220" s="124">
        <f t="shared" si="12"/>
        <v>0</v>
      </c>
      <c r="R220" s="124" t="s">
        <v>334</v>
      </c>
      <c r="S220" s="124" t="s">
        <v>131</v>
      </c>
      <c r="T220" s="124" t="s">
        <v>131</v>
      </c>
      <c r="U220" s="124">
        <v>1</v>
      </c>
      <c r="V220" s="124">
        <f t="shared" si="13"/>
        <v>3</v>
      </c>
      <c r="W220" s="124"/>
      <c r="X220" s="124" t="s">
        <v>335</v>
      </c>
      <c r="Y220" s="119"/>
      <c r="Z220" s="119"/>
      <c r="AA220" s="119"/>
      <c r="AB220" s="119"/>
      <c r="AC220" s="119"/>
      <c r="AD220" s="119"/>
      <c r="AE220" s="119"/>
      <c r="AF220" s="119"/>
      <c r="AG220" s="119" t="s">
        <v>336</v>
      </c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119"/>
      <c r="AT220" s="119"/>
      <c r="AU220" s="119"/>
      <c r="AV220" s="119"/>
      <c r="AW220" s="119"/>
      <c r="AX220" s="119"/>
      <c r="AY220" s="119"/>
      <c r="AZ220" s="119"/>
      <c r="BA220" s="119"/>
      <c r="BB220" s="119"/>
      <c r="BC220" s="119"/>
      <c r="BD220" s="119"/>
      <c r="BE220" s="119"/>
      <c r="BF220" s="119"/>
      <c r="BG220" s="119"/>
      <c r="BH220" s="119"/>
    </row>
    <row r="221" spans="1:60" ht="20.399999999999999" outlineLevel="1" x14ac:dyDescent="0.25">
      <c r="A221" s="122"/>
      <c r="B221" s="123"/>
      <c r="C221" s="150" t="s">
        <v>337</v>
      </c>
      <c r="D221" s="125"/>
      <c r="E221" s="126">
        <v>3</v>
      </c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19"/>
      <c r="Z221" s="119"/>
      <c r="AA221" s="119"/>
      <c r="AB221" s="119"/>
      <c r="AC221" s="119"/>
      <c r="AD221" s="119"/>
      <c r="AE221" s="119"/>
      <c r="AF221" s="119"/>
      <c r="AG221" s="119" t="s">
        <v>135</v>
      </c>
      <c r="AH221" s="119">
        <v>0</v>
      </c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119"/>
      <c r="AT221" s="119"/>
      <c r="AU221" s="119"/>
      <c r="AV221" s="119"/>
      <c r="AW221" s="119"/>
      <c r="AX221" s="119"/>
      <c r="AY221" s="119"/>
      <c r="AZ221" s="119"/>
      <c r="BA221" s="119"/>
      <c r="BB221" s="119"/>
      <c r="BC221" s="119"/>
      <c r="BD221" s="119"/>
      <c r="BE221" s="119"/>
      <c r="BF221" s="119"/>
      <c r="BG221" s="119"/>
      <c r="BH221" s="119"/>
    </row>
    <row r="222" spans="1:60" outlineLevel="1" x14ac:dyDescent="0.25">
      <c r="A222" s="142">
        <v>60</v>
      </c>
      <c r="B222" s="143" t="s">
        <v>338</v>
      </c>
      <c r="C222" s="151" t="s">
        <v>339</v>
      </c>
      <c r="D222" s="144" t="s">
        <v>0</v>
      </c>
      <c r="E222" s="145">
        <v>134.077</v>
      </c>
      <c r="F222" s="146"/>
      <c r="G222" s="147">
        <f>ROUND(E222*F222,2)</f>
        <v>0</v>
      </c>
      <c r="H222" s="124">
        <v>0</v>
      </c>
      <c r="I222" s="124">
        <f>ROUND(E222*H222,2)</f>
        <v>0</v>
      </c>
      <c r="J222" s="124">
        <v>1.2</v>
      </c>
      <c r="K222" s="124">
        <f>ROUND(E222*J222,2)</f>
        <v>160.88999999999999</v>
      </c>
      <c r="L222" s="124">
        <v>21</v>
      </c>
      <c r="M222" s="124">
        <f>G222*(1+L222/100)</f>
        <v>0</v>
      </c>
      <c r="N222" s="124">
        <v>0</v>
      </c>
      <c r="O222" s="124">
        <f>ROUND(E222*N222,2)</f>
        <v>0</v>
      </c>
      <c r="P222" s="124">
        <v>0</v>
      </c>
      <c r="Q222" s="124">
        <f>ROUND(E222*P222,2)</f>
        <v>0</v>
      </c>
      <c r="R222" s="124"/>
      <c r="S222" s="124" t="s">
        <v>131</v>
      </c>
      <c r="T222" s="124" t="s">
        <v>131</v>
      </c>
      <c r="U222" s="124">
        <v>0</v>
      </c>
      <c r="V222" s="124">
        <f>ROUND(E222*U222,2)</f>
        <v>0</v>
      </c>
      <c r="W222" s="124"/>
      <c r="X222" s="124" t="s">
        <v>290</v>
      </c>
      <c r="Y222" s="119"/>
      <c r="Z222" s="119"/>
      <c r="AA222" s="119"/>
      <c r="AB222" s="119"/>
      <c r="AC222" s="119"/>
      <c r="AD222" s="119"/>
      <c r="AE222" s="119"/>
      <c r="AF222" s="119"/>
      <c r="AG222" s="119" t="s">
        <v>291</v>
      </c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119"/>
      <c r="AT222" s="119"/>
      <c r="AU222" s="119"/>
      <c r="AV222" s="119"/>
      <c r="AW222" s="119"/>
      <c r="AX222" s="119"/>
      <c r="AY222" s="119"/>
      <c r="AZ222" s="119"/>
      <c r="BA222" s="119"/>
      <c r="BB222" s="119"/>
      <c r="BC222" s="119"/>
      <c r="BD222" s="119"/>
      <c r="BE222" s="119"/>
      <c r="BF222" s="119"/>
      <c r="BG222" s="119"/>
      <c r="BH222" s="119"/>
    </row>
    <row r="223" spans="1:60" x14ac:dyDescent="0.25">
      <c r="A223" s="130" t="s">
        <v>126</v>
      </c>
      <c r="B223" s="131" t="s">
        <v>70</v>
      </c>
      <c r="C223" s="148" t="s">
        <v>71</v>
      </c>
      <c r="D223" s="132"/>
      <c r="E223" s="133"/>
      <c r="F223" s="134"/>
      <c r="G223" s="135">
        <f>SUMIF(AG224:AG231,"&lt;&gt;NOR",G224:G231)</f>
        <v>0</v>
      </c>
      <c r="H223" s="129"/>
      <c r="I223" s="129">
        <f>SUM(I224:I231)</f>
        <v>5074.66</v>
      </c>
      <c r="J223" s="129"/>
      <c r="K223" s="129">
        <f>SUM(K224:K231)</f>
        <v>5385.88</v>
      </c>
      <c r="L223" s="129"/>
      <c r="M223" s="129">
        <f>SUM(M224:M231)</f>
        <v>0</v>
      </c>
      <c r="N223" s="129"/>
      <c r="O223" s="129">
        <f>SUM(O224:O231)</f>
        <v>0.01</v>
      </c>
      <c r="P223" s="129"/>
      <c r="Q223" s="129">
        <f>SUM(Q224:Q231)</f>
        <v>0.01</v>
      </c>
      <c r="R223" s="129"/>
      <c r="S223" s="129"/>
      <c r="T223" s="129"/>
      <c r="U223" s="129"/>
      <c r="V223" s="129">
        <f>SUM(V224:V231)</f>
        <v>4.46</v>
      </c>
      <c r="W223" s="129"/>
      <c r="X223" s="129"/>
      <c r="AG223" t="s">
        <v>127</v>
      </c>
    </row>
    <row r="224" spans="1:60" outlineLevel="1" x14ac:dyDescent="0.25">
      <c r="A224" s="142">
        <v>61</v>
      </c>
      <c r="B224" s="143" t="s">
        <v>340</v>
      </c>
      <c r="C224" s="151" t="s">
        <v>341</v>
      </c>
      <c r="D224" s="144" t="s">
        <v>149</v>
      </c>
      <c r="E224" s="145">
        <v>6</v>
      </c>
      <c r="F224" s="146"/>
      <c r="G224" s="147">
        <f t="shared" ref="G224:G231" si="14">ROUND(E224*F224,2)</f>
        <v>0</v>
      </c>
      <c r="H224" s="124">
        <v>0</v>
      </c>
      <c r="I224" s="124">
        <f t="shared" ref="I224:I231" si="15">ROUND(E224*H224,2)</f>
        <v>0</v>
      </c>
      <c r="J224" s="124">
        <v>68.5</v>
      </c>
      <c r="K224" s="124">
        <f t="shared" ref="K224:K231" si="16">ROUND(E224*J224,2)</f>
        <v>411</v>
      </c>
      <c r="L224" s="124">
        <v>21</v>
      </c>
      <c r="M224" s="124">
        <f t="shared" ref="M224:M231" si="17">G224*(1+L224/100)</f>
        <v>0</v>
      </c>
      <c r="N224" s="124">
        <v>0</v>
      </c>
      <c r="O224" s="124">
        <f t="shared" ref="O224:O231" si="18">ROUND(E224*N224,2)</f>
        <v>0</v>
      </c>
      <c r="P224" s="124">
        <v>2.1299999999999999E-3</v>
      </c>
      <c r="Q224" s="124">
        <f t="shared" ref="Q224:Q231" si="19">ROUND(E224*P224,2)</f>
        <v>0.01</v>
      </c>
      <c r="R224" s="124"/>
      <c r="S224" s="124" t="s">
        <v>131</v>
      </c>
      <c r="T224" s="124" t="s">
        <v>131</v>
      </c>
      <c r="U224" s="124">
        <v>0.17299999999999999</v>
      </c>
      <c r="V224" s="124">
        <f t="shared" ref="V224:V231" si="20">ROUND(E224*U224,2)</f>
        <v>1.04</v>
      </c>
      <c r="W224" s="124"/>
      <c r="X224" s="124" t="s">
        <v>132</v>
      </c>
      <c r="Y224" s="119"/>
      <c r="Z224" s="119"/>
      <c r="AA224" s="119"/>
      <c r="AB224" s="119"/>
      <c r="AC224" s="119"/>
      <c r="AD224" s="119"/>
      <c r="AE224" s="119"/>
      <c r="AF224" s="119"/>
      <c r="AG224" s="119" t="s">
        <v>133</v>
      </c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19"/>
      <c r="BE224" s="119"/>
      <c r="BF224" s="119"/>
      <c r="BG224" s="119"/>
      <c r="BH224" s="119"/>
    </row>
    <row r="225" spans="1:60" outlineLevel="1" x14ac:dyDescent="0.25">
      <c r="A225" s="142">
        <v>62</v>
      </c>
      <c r="B225" s="143" t="s">
        <v>342</v>
      </c>
      <c r="C225" s="151" t="s">
        <v>343</v>
      </c>
      <c r="D225" s="144" t="s">
        <v>149</v>
      </c>
      <c r="E225" s="145">
        <v>8</v>
      </c>
      <c r="F225" s="146"/>
      <c r="G225" s="147">
        <f t="shared" si="14"/>
        <v>0</v>
      </c>
      <c r="H225" s="124">
        <v>265.29000000000002</v>
      </c>
      <c r="I225" s="124">
        <f t="shared" si="15"/>
        <v>2122.3200000000002</v>
      </c>
      <c r="J225" s="124">
        <v>166.71</v>
      </c>
      <c r="K225" s="124">
        <f t="shared" si="16"/>
        <v>1333.68</v>
      </c>
      <c r="L225" s="124">
        <v>21</v>
      </c>
      <c r="M225" s="124">
        <f t="shared" si="17"/>
        <v>0</v>
      </c>
      <c r="N225" s="124">
        <v>7.9000000000000001E-4</v>
      </c>
      <c r="O225" s="124">
        <f t="shared" si="18"/>
        <v>0.01</v>
      </c>
      <c r="P225" s="124">
        <v>0</v>
      </c>
      <c r="Q225" s="124">
        <f t="shared" si="19"/>
        <v>0</v>
      </c>
      <c r="R225" s="124"/>
      <c r="S225" s="124" t="s">
        <v>131</v>
      </c>
      <c r="T225" s="124" t="s">
        <v>131</v>
      </c>
      <c r="U225" s="124">
        <v>0.30869000000000002</v>
      </c>
      <c r="V225" s="124">
        <f t="shared" si="20"/>
        <v>2.4700000000000002</v>
      </c>
      <c r="W225" s="124"/>
      <c r="X225" s="124" t="s">
        <v>132</v>
      </c>
      <c r="Y225" s="119"/>
      <c r="Z225" s="119"/>
      <c r="AA225" s="119"/>
      <c r="AB225" s="119"/>
      <c r="AC225" s="119"/>
      <c r="AD225" s="119"/>
      <c r="AE225" s="119"/>
      <c r="AF225" s="119"/>
      <c r="AG225" s="119" t="s">
        <v>133</v>
      </c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H225" s="119"/>
    </row>
    <row r="226" spans="1:60" outlineLevel="1" x14ac:dyDescent="0.25">
      <c r="A226" s="142">
        <v>63</v>
      </c>
      <c r="B226" s="143" t="s">
        <v>344</v>
      </c>
      <c r="C226" s="151" t="s">
        <v>345</v>
      </c>
      <c r="D226" s="144" t="s">
        <v>144</v>
      </c>
      <c r="E226" s="145">
        <v>1</v>
      </c>
      <c r="F226" s="146"/>
      <c r="G226" s="147">
        <f t="shared" si="14"/>
        <v>0</v>
      </c>
      <c r="H226" s="124">
        <v>126.47</v>
      </c>
      <c r="I226" s="124">
        <f t="shared" si="15"/>
        <v>126.47</v>
      </c>
      <c r="J226" s="124">
        <v>234.03</v>
      </c>
      <c r="K226" s="124">
        <f t="shared" si="16"/>
        <v>234.03</v>
      </c>
      <c r="L226" s="124">
        <v>21</v>
      </c>
      <c r="M226" s="124">
        <f t="shared" si="17"/>
        <v>0</v>
      </c>
      <c r="N226" s="124">
        <v>9.3000000000000005E-4</v>
      </c>
      <c r="O226" s="124">
        <f t="shared" si="18"/>
        <v>0</v>
      </c>
      <c r="P226" s="124">
        <v>0</v>
      </c>
      <c r="Q226" s="124">
        <f t="shared" si="19"/>
        <v>0</v>
      </c>
      <c r="R226" s="124"/>
      <c r="S226" s="124" t="s">
        <v>131</v>
      </c>
      <c r="T226" s="124" t="s">
        <v>131</v>
      </c>
      <c r="U226" s="124">
        <v>0.42399999999999999</v>
      </c>
      <c r="V226" s="124">
        <f t="shared" si="20"/>
        <v>0.42</v>
      </c>
      <c r="W226" s="124"/>
      <c r="X226" s="124" t="s">
        <v>132</v>
      </c>
      <c r="Y226" s="119"/>
      <c r="Z226" s="119"/>
      <c r="AA226" s="119"/>
      <c r="AB226" s="119"/>
      <c r="AC226" s="119"/>
      <c r="AD226" s="119"/>
      <c r="AE226" s="119"/>
      <c r="AF226" s="119"/>
      <c r="AG226" s="119" t="s">
        <v>133</v>
      </c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H226" s="119"/>
    </row>
    <row r="227" spans="1:60" outlineLevel="1" x14ac:dyDescent="0.25">
      <c r="A227" s="142">
        <v>64</v>
      </c>
      <c r="B227" s="143" t="s">
        <v>346</v>
      </c>
      <c r="C227" s="151" t="s">
        <v>347</v>
      </c>
      <c r="D227" s="144" t="s">
        <v>348</v>
      </c>
      <c r="E227" s="145">
        <v>1</v>
      </c>
      <c r="F227" s="146"/>
      <c r="G227" s="147">
        <f t="shared" si="14"/>
        <v>0</v>
      </c>
      <c r="H227" s="124">
        <v>1802.76</v>
      </c>
      <c r="I227" s="124">
        <f t="shared" si="15"/>
        <v>1802.76</v>
      </c>
      <c r="J227" s="124">
        <v>79.239999999999995</v>
      </c>
      <c r="K227" s="124">
        <f t="shared" si="16"/>
        <v>79.239999999999995</v>
      </c>
      <c r="L227" s="124">
        <v>21</v>
      </c>
      <c r="M227" s="124">
        <f t="shared" si="17"/>
        <v>0</v>
      </c>
      <c r="N227" s="124">
        <v>1E-3</v>
      </c>
      <c r="O227" s="124">
        <f t="shared" si="18"/>
        <v>0</v>
      </c>
      <c r="P227" s="124">
        <v>0</v>
      </c>
      <c r="Q227" s="124">
        <f t="shared" si="19"/>
        <v>0</v>
      </c>
      <c r="R227" s="124"/>
      <c r="S227" s="124" t="s">
        <v>131</v>
      </c>
      <c r="T227" s="124" t="s">
        <v>131</v>
      </c>
      <c r="U227" s="124">
        <v>0.14499999999999999</v>
      </c>
      <c r="V227" s="124">
        <f t="shared" si="20"/>
        <v>0.15</v>
      </c>
      <c r="W227" s="124"/>
      <c r="X227" s="124" t="s">
        <v>132</v>
      </c>
      <c r="Y227" s="119"/>
      <c r="Z227" s="119"/>
      <c r="AA227" s="119"/>
      <c r="AB227" s="119"/>
      <c r="AC227" s="119"/>
      <c r="AD227" s="119"/>
      <c r="AE227" s="119"/>
      <c r="AF227" s="119"/>
      <c r="AG227" s="119" t="s">
        <v>133</v>
      </c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H227" s="119"/>
    </row>
    <row r="228" spans="1:60" outlineLevel="1" x14ac:dyDescent="0.25">
      <c r="A228" s="142">
        <v>65</v>
      </c>
      <c r="B228" s="143" t="s">
        <v>349</v>
      </c>
      <c r="C228" s="151" t="s">
        <v>350</v>
      </c>
      <c r="D228" s="144" t="s">
        <v>348</v>
      </c>
      <c r="E228" s="145">
        <v>1</v>
      </c>
      <c r="F228" s="146"/>
      <c r="G228" s="147">
        <f t="shared" si="14"/>
        <v>0</v>
      </c>
      <c r="H228" s="124">
        <v>740.83</v>
      </c>
      <c r="I228" s="124">
        <f t="shared" si="15"/>
        <v>740.83</v>
      </c>
      <c r="J228" s="124">
        <v>90.17</v>
      </c>
      <c r="K228" s="124">
        <f t="shared" si="16"/>
        <v>90.17</v>
      </c>
      <c r="L228" s="124">
        <v>21</v>
      </c>
      <c r="M228" s="124">
        <f t="shared" si="17"/>
        <v>0</v>
      </c>
      <c r="N228" s="124">
        <v>5.0000000000000001E-4</v>
      </c>
      <c r="O228" s="124">
        <f t="shared" si="18"/>
        <v>0</v>
      </c>
      <c r="P228" s="124">
        <v>0</v>
      </c>
      <c r="Q228" s="124">
        <f t="shared" si="19"/>
        <v>0</v>
      </c>
      <c r="R228" s="124"/>
      <c r="S228" s="124" t="s">
        <v>131</v>
      </c>
      <c r="T228" s="124" t="s">
        <v>131</v>
      </c>
      <c r="U228" s="124">
        <v>0.16500000000000001</v>
      </c>
      <c r="V228" s="124">
        <f t="shared" si="20"/>
        <v>0.17</v>
      </c>
      <c r="W228" s="124"/>
      <c r="X228" s="124" t="s">
        <v>132</v>
      </c>
      <c r="Y228" s="119"/>
      <c r="Z228" s="119"/>
      <c r="AA228" s="119"/>
      <c r="AB228" s="119"/>
      <c r="AC228" s="119"/>
      <c r="AD228" s="119"/>
      <c r="AE228" s="119"/>
      <c r="AF228" s="119"/>
      <c r="AG228" s="119" t="s">
        <v>133</v>
      </c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X228" s="119"/>
      <c r="AY228" s="119"/>
      <c r="AZ228" s="119"/>
      <c r="BA228" s="119"/>
      <c r="BB228" s="119"/>
      <c r="BC228" s="119"/>
      <c r="BD228" s="119"/>
      <c r="BE228" s="119"/>
      <c r="BF228" s="119"/>
      <c r="BG228" s="119"/>
      <c r="BH228" s="119"/>
    </row>
    <row r="229" spans="1:60" outlineLevel="1" x14ac:dyDescent="0.25">
      <c r="A229" s="142">
        <v>66</v>
      </c>
      <c r="B229" s="143" t="s">
        <v>351</v>
      </c>
      <c r="C229" s="151" t="s">
        <v>352</v>
      </c>
      <c r="D229" s="144" t="s">
        <v>144</v>
      </c>
      <c r="E229" s="145">
        <v>1</v>
      </c>
      <c r="F229" s="146"/>
      <c r="G229" s="147">
        <f t="shared" si="14"/>
        <v>0</v>
      </c>
      <c r="H229" s="124">
        <v>282.27999999999997</v>
      </c>
      <c r="I229" s="124">
        <f t="shared" si="15"/>
        <v>282.27999999999997</v>
      </c>
      <c r="J229" s="124">
        <v>113.72</v>
      </c>
      <c r="K229" s="124">
        <f t="shared" si="16"/>
        <v>113.72</v>
      </c>
      <c r="L229" s="124">
        <v>21</v>
      </c>
      <c r="M229" s="124">
        <f t="shared" si="17"/>
        <v>0</v>
      </c>
      <c r="N229" s="124">
        <v>2.5000000000000001E-4</v>
      </c>
      <c r="O229" s="124">
        <f t="shared" si="18"/>
        <v>0</v>
      </c>
      <c r="P229" s="124">
        <v>0</v>
      </c>
      <c r="Q229" s="124">
        <f t="shared" si="19"/>
        <v>0</v>
      </c>
      <c r="R229" s="124"/>
      <c r="S229" s="124" t="s">
        <v>131</v>
      </c>
      <c r="T229" s="124" t="s">
        <v>131</v>
      </c>
      <c r="U229" s="124">
        <v>0.20599999999999999</v>
      </c>
      <c r="V229" s="124">
        <f t="shared" si="20"/>
        <v>0.21</v>
      </c>
      <c r="W229" s="124"/>
      <c r="X229" s="124" t="s">
        <v>132</v>
      </c>
      <c r="Y229" s="119"/>
      <c r="Z229" s="119"/>
      <c r="AA229" s="119"/>
      <c r="AB229" s="119"/>
      <c r="AC229" s="119"/>
      <c r="AD229" s="119"/>
      <c r="AE229" s="119"/>
      <c r="AF229" s="119"/>
      <c r="AG229" s="119" t="s">
        <v>133</v>
      </c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19"/>
      <c r="BE229" s="119"/>
      <c r="BF229" s="119"/>
      <c r="BG229" s="119"/>
      <c r="BH229" s="119"/>
    </row>
    <row r="230" spans="1:60" outlineLevel="1" x14ac:dyDescent="0.25">
      <c r="A230" s="142">
        <v>67</v>
      </c>
      <c r="B230" s="143" t="s">
        <v>353</v>
      </c>
      <c r="C230" s="151" t="s">
        <v>354</v>
      </c>
      <c r="D230" s="144" t="s">
        <v>304</v>
      </c>
      <c r="E230" s="145">
        <v>1</v>
      </c>
      <c r="F230" s="146"/>
      <c r="G230" s="147">
        <f t="shared" si="14"/>
        <v>0</v>
      </c>
      <c r="H230" s="124">
        <v>0</v>
      </c>
      <c r="I230" s="124">
        <f t="shared" si="15"/>
        <v>0</v>
      </c>
      <c r="J230" s="124">
        <v>3000</v>
      </c>
      <c r="K230" s="124">
        <f t="shared" si="16"/>
        <v>3000</v>
      </c>
      <c r="L230" s="124">
        <v>21</v>
      </c>
      <c r="M230" s="124">
        <f t="shared" si="17"/>
        <v>0</v>
      </c>
      <c r="N230" s="124">
        <v>0</v>
      </c>
      <c r="O230" s="124">
        <f t="shared" si="18"/>
        <v>0</v>
      </c>
      <c r="P230" s="124">
        <v>0</v>
      </c>
      <c r="Q230" s="124">
        <f t="shared" si="19"/>
        <v>0</v>
      </c>
      <c r="R230" s="124"/>
      <c r="S230" s="124" t="s">
        <v>162</v>
      </c>
      <c r="T230" s="124" t="s">
        <v>163</v>
      </c>
      <c r="U230" s="124">
        <v>0</v>
      </c>
      <c r="V230" s="124">
        <f t="shared" si="20"/>
        <v>0</v>
      </c>
      <c r="W230" s="124"/>
      <c r="X230" s="124" t="s">
        <v>132</v>
      </c>
      <c r="Y230" s="119"/>
      <c r="Z230" s="119"/>
      <c r="AA230" s="119"/>
      <c r="AB230" s="119"/>
      <c r="AC230" s="119"/>
      <c r="AD230" s="119"/>
      <c r="AE230" s="119"/>
      <c r="AF230" s="119"/>
      <c r="AG230" s="119" t="s">
        <v>133</v>
      </c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H230" s="119"/>
    </row>
    <row r="231" spans="1:60" outlineLevel="1" x14ac:dyDescent="0.25">
      <c r="A231" s="142">
        <v>68</v>
      </c>
      <c r="B231" s="143" t="s">
        <v>355</v>
      </c>
      <c r="C231" s="151" t="s">
        <v>356</v>
      </c>
      <c r="D231" s="144" t="s">
        <v>0</v>
      </c>
      <c r="E231" s="145">
        <v>103.36499999999999</v>
      </c>
      <c r="F231" s="146"/>
      <c r="G231" s="147">
        <f t="shared" si="14"/>
        <v>0</v>
      </c>
      <c r="H231" s="124">
        <v>0</v>
      </c>
      <c r="I231" s="124">
        <f t="shared" si="15"/>
        <v>0</v>
      </c>
      <c r="J231" s="124">
        <v>1.2</v>
      </c>
      <c r="K231" s="124">
        <f t="shared" si="16"/>
        <v>124.04</v>
      </c>
      <c r="L231" s="124">
        <v>21</v>
      </c>
      <c r="M231" s="124">
        <f t="shared" si="17"/>
        <v>0</v>
      </c>
      <c r="N231" s="124">
        <v>0</v>
      </c>
      <c r="O231" s="124">
        <f t="shared" si="18"/>
        <v>0</v>
      </c>
      <c r="P231" s="124">
        <v>0</v>
      </c>
      <c r="Q231" s="124">
        <f t="shared" si="19"/>
        <v>0</v>
      </c>
      <c r="R231" s="124"/>
      <c r="S231" s="124" t="s">
        <v>131</v>
      </c>
      <c r="T231" s="124" t="s">
        <v>131</v>
      </c>
      <c r="U231" s="124">
        <v>0</v>
      </c>
      <c r="V231" s="124">
        <f t="shared" si="20"/>
        <v>0</v>
      </c>
      <c r="W231" s="124"/>
      <c r="X231" s="124" t="s">
        <v>290</v>
      </c>
      <c r="Y231" s="119"/>
      <c r="Z231" s="119"/>
      <c r="AA231" s="119"/>
      <c r="AB231" s="119"/>
      <c r="AC231" s="119"/>
      <c r="AD231" s="119"/>
      <c r="AE231" s="119"/>
      <c r="AF231" s="119"/>
      <c r="AG231" s="119" t="s">
        <v>291</v>
      </c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  <c r="AR231" s="119"/>
      <c r="AS231" s="119"/>
      <c r="AT231" s="119"/>
      <c r="AU231" s="119"/>
      <c r="AV231" s="119"/>
      <c r="AW231" s="119"/>
      <c r="AX231" s="119"/>
      <c r="AY231" s="119"/>
      <c r="AZ231" s="119"/>
      <c r="BA231" s="119"/>
      <c r="BB231" s="119"/>
      <c r="BC231" s="119"/>
      <c r="BD231" s="119"/>
      <c r="BE231" s="119"/>
      <c r="BF231" s="119"/>
      <c r="BG231" s="119"/>
      <c r="BH231" s="119"/>
    </row>
    <row r="232" spans="1:60" x14ac:dyDescent="0.25">
      <c r="A232" s="130" t="s">
        <v>126</v>
      </c>
      <c r="B232" s="131" t="s">
        <v>72</v>
      </c>
      <c r="C232" s="148" t="s">
        <v>73</v>
      </c>
      <c r="D232" s="132"/>
      <c r="E232" s="133"/>
      <c r="F232" s="134"/>
      <c r="G232" s="135">
        <f>SUMIF(AG233:AG262,"&lt;&gt;NOR",G233:G262)</f>
        <v>0</v>
      </c>
      <c r="H232" s="129"/>
      <c r="I232" s="129">
        <f>SUM(I233:I262)</f>
        <v>24885.74</v>
      </c>
      <c r="J232" s="129"/>
      <c r="K232" s="129">
        <f>SUM(K233:K262)</f>
        <v>7855.5300000000007</v>
      </c>
      <c r="L232" s="129"/>
      <c r="M232" s="129">
        <f>SUM(M233:M262)</f>
        <v>0</v>
      </c>
      <c r="N232" s="129"/>
      <c r="O232" s="129">
        <f>SUM(O233:O262)</f>
        <v>0.14000000000000001</v>
      </c>
      <c r="P232" s="129"/>
      <c r="Q232" s="129">
        <f>SUM(Q233:Q262)</f>
        <v>0.28000000000000003</v>
      </c>
      <c r="R232" s="129"/>
      <c r="S232" s="129"/>
      <c r="T232" s="129"/>
      <c r="U232" s="129"/>
      <c r="V232" s="129">
        <f>SUM(V233:V262)</f>
        <v>12.790000000000001</v>
      </c>
      <c r="W232" s="129"/>
      <c r="X232" s="129"/>
      <c r="AG232" t="s">
        <v>127</v>
      </c>
    </row>
    <row r="233" spans="1:60" ht="20.399999999999999" outlineLevel="1" x14ac:dyDescent="0.25">
      <c r="A233" s="142">
        <v>69</v>
      </c>
      <c r="B233" s="143" t="s">
        <v>357</v>
      </c>
      <c r="C233" s="151" t="s">
        <v>358</v>
      </c>
      <c r="D233" s="144" t="s">
        <v>348</v>
      </c>
      <c r="E233" s="145">
        <v>1</v>
      </c>
      <c r="F233" s="146"/>
      <c r="G233" s="147">
        <f t="shared" ref="G233:G251" si="21">ROUND(E233*F233,2)</f>
        <v>0</v>
      </c>
      <c r="H233" s="124">
        <v>5228.08</v>
      </c>
      <c r="I233" s="124">
        <f t="shared" ref="I233:I251" si="22">ROUND(E233*H233,2)</f>
        <v>5228.08</v>
      </c>
      <c r="J233" s="124">
        <v>761.92</v>
      </c>
      <c r="K233" s="124">
        <f t="shared" ref="K233:K251" si="23">ROUND(E233*J233,2)</f>
        <v>761.92</v>
      </c>
      <c r="L233" s="124">
        <v>21</v>
      </c>
      <c r="M233" s="124">
        <f t="shared" ref="M233:M251" si="24">G233*(1+L233/100)</f>
        <v>0</v>
      </c>
      <c r="N233" s="124">
        <v>2.8719999999999999E-2</v>
      </c>
      <c r="O233" s="124">
        <f t="shared" ref="O233:O251" si="25">ROUND(E233*N233,2)</f>
        <v>0.03</v>
      </c>
      <c r="P233" s="124">
        <v>0</v>
      </c>
      <c r="Q233" s="124">
        <f t="shared" ref="Q233:Q251" si="26">ROUND(E233*P233,2)</f>
        <v>0</v>
      </c>
      <c r="R233" s="124"/>
      <c r="S233" s="124" t="s">
        <v>131</v>
      </c>
      <c r="T233" s="124" t="s">
        <v>163</v>
      </c>
      <c r="U233" s="124">
        <v>1.5</v>
      </c>
      <c r="V233" s="124">
        <f t="shared" ref="V233:V251" si="27">ROUND(E233*U233,2)</f>
        <v>1.5</v>
      </c>
      <c r="W233" s="124"/>
      <c r="X233" s="124" t="s">
        <v>132</v>
      </c>
      <c r="Y233" s="119"/>
      <c r="Z233" s="119"/>
      <c r="AA233" s="119"/>
      <c r="AB233" s="119"/>
      <c r="AC233" s="119"/>
      <c r="AD233" s="119"/>
      <c r="AE233" s="119"/>
      <c r="AF233" s="119"/>
      <c r="AG233" s="119" t="s">
        <v>133</v>
      </c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19"/>
      <c r="AY233" s="119"/>
      <c r="AZ233" s="119"/>
      <c r="BA233" s="119"/>
      <c r="BB233" s="119"/>
      <c r="BC233" s="119"/>
      <c r="BD233" s="119"/>
      <c r="BE233" s="119"/>
      <c r="BF233" s="119"/>
      <c r="BG233" s="119"/>
      <c r="BH233" s="119"/>
    </row>
    <row r="234" spans="1:60" outlineLevel="1" x14ac:dyDescent="0.25">
      <c r="A234" s="142">
        <v>70</v>
      </c>
      <c r="B234" s="143" t="s">
        <v>359</v>
      </c>
      <c r="C234" s="151" t="s">
        <v>360</v>
      </c>
      <c r="D234" s="144" t="s">
        <v>348</v>
      </c>
      <c r="E234" s="145">
        <v>1</v>
      </c>
      <c r="F234" s="146"/>
      <c r="G234" s="147">
        <f t="shared" si="21"/>
        <v>0</v>
      </c>
      <c r="H234" s="124">
        <v>475.26</v>
      </c>
      <c r="I234" s="124">
        <f t="shared" si="22"/>
        <v>475.26</v>
      </c>
      <c r="J234" s="124">
        <v>760.74</v>
      </c>
      <c r="K234" s="124">
        <f t="shared" si="23"/>
        <v>760.74</v>
      </c>
      <c r="L234" s="124">
        <v>21</v>
      </c>
      <c r="M234" s="124">
        <f t="shared" si="24"/>
        <v>0</v>
      </c>
      <c r="N234" s="124">
        <v>1.8600000000000001E-3</v>
      </c>
      <c r="O234" s="124">
        <f t="shared" si="25"/>
        <v>0</v>
      </c>
      <c r="P234" s="124">
        <v>0</v>
      </c>
      <c r="Q234" s="124">
        <f t="shared" si="26"/>
        <v>0</v>
      </c>
      <c r="R234" s="124"/>
      <c r="S234" s="124" t="s">
        <v>131</v>
      </c>
      <c r="T234" s="124" t="s">
        <v>163</v>
      </c>
      <c r="U234" s="124">
        <v>1.3340000000000001</v>
      </c>
      <c r="V234" s="124">
        <f t="shared" si="27"/>
        <v>1.33</v>
      </c>
      <c r="W234" s="124"/>
      <c r="X234" s="124" t="s">
        <v>132</v>
      </c>
      <c r="Y234" s="119"/>
      <c r="Z234" s="119"/>
      <c r="AA234" s="119"/>
      <c r="AB234" s="119"/>
      <c r="AC234" s="119"/>
      <c r="AD234" s="119"/>
      <c r="AE234" s="119"/>
      <c r="AF234" s="119"/>
      <c r="AG234" s="119" t="s">
        <v>133</v>
      </c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119"/>
      <c r="BA234" s="119"/>
      <c r="BB234" s="119"/>
      <c r="BC234" s="119"/>
      <c r="BD234" s="119"/>
      <c r="BE234" s="119"/>
      <c r="BF234" s="119"/>
      <c r="BG234" s="119"/>
      <c r="BH234" s="119"/>
    </row>
    <row r="235" spans="1:60" outlineLevel="1" x14ac:dyDescent="0.25">
      <c r="A235" s="142">
        <v>71</v>
      </c>
      <c r="B235" s="143" t="s">
        <v>361</v>
      </c>
      <c r="C235" s="151" t="s">
        <v>362</v>
      </c>
      <c r="D235" s="144" t="s">
        <v>348</v>
      </c>
      <c r="E235" s="145">
        <v>1</v>
      </c>
      <c r="F235" s="146"/>
      <c r="G235" s="147">
        <f t="shared" si="21"/>
        <v>0</v>
      </c>
      <c r="H235" s="124">
        <v>95.29</v>
      </c>
      <c r="I235" s="124">
        <f t="shared" si="22"/>
        <v>95.29</v>
      </c>
      <c r="J235" s="124">
        <v>731.71</v>
      </c>
      <c r="K235" s="124">
        <f t="shared" si="23"/>
        <v>731.71</v>
      </c>
      <c r="L235" s="124">
        <v>21</v>
      </c>
      <c r="M235" s="124">
        <f t="shared" si="24"/>
        <v>0</v>
      </c>
      <c r="N235" s="124">
        <v>1.41E-3</v>
      </c>
      <c r="O235" s="124">
        <f t="shared" si="25"/>
        <v>0</v>
      </c>
      <c r="P235" s="124">
        <v>0</v>
      </c>
      <c r="Q235" s="124">
        <f t="shared" si="26"/>
        <v>0</v>
      </c>
      <c r="R235" s="124"/>
      <c r="S235" s="124" t="s">
        <v>131</v>
      </c>
      <c r="T235" s="124" t="s">
        <v>188</v>
      </c>
      <c r="U235" s="124">
        <v>1.575</v>
      </c>
      <c r="V235" s="124">
        <f t="shared" si="27"/>
        <v>1.58</v>
      </c>
      <c r="W235" s="124"/>
      <c r="X235" s="124" t="s">
        <v>132</v>
      </c>
      <c r="Y235" s="119"/>
      <c r="Z235" s="119"/>
      <c r="AA235" s="119"/>
      <c r="AB235" s="119"/>
      <c r="AC235" s="119"/>
      <c r="AD235" s="119"/>
      <c r="AE235" s="119"/>
      <c r="AF235" s="119"/>
      <c r="AG235" s="119" t="s">
        <v>133</v>
      </c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119"/>
      <c r="AZ235" s="119"/>
      <c r="BA235" s="119"/>
      <c r="BB235" s="119"/>
      <c r="BC235" s="119"/>
      <c r="BD235" s="119"/>
      <c r="BE235" s="119"/>
      <c r="BF235" s="119"/>
      <c r="BG235" s="119"/>
      <c r="BH235" s="119"/>
    </row>
    <row r="236" spans="1:60" outlineLevel="1" x14ac:dyDescent="0.25">
      <c r="A236" s="142">
        <v>72</v>
      </c>
      <c r="B236" s="143" t="s">
        <v>363</v>
      </c>
      <c r="C236" s="151" t="s">
        <v>364</v>
      </c>
      <c r="D236" s="144" t="s">
        <v>348</v>
      </c>
      <c r="E236" s="145">
        <v>1</v>
      </c>
      <c r="F236" s="146"/>
      <c r="G236" s="147">
        <f t="shared" si="21"/>
        <v>0</v>
      </c>
      <c r="H236" s="124">
        <v>0</v>
      </c>
      <c r="I236" s="124">
        <f t="shared" si="22"/>
        <v>0</v>
      </c>
      <c r="J236" s="124">
        <v>455.5</v>
      </c>
      <c r="K236" s="124">
        <f t="shared" si="23"/>
        <v>455.5</v>
      </c>
      <c r="L236" s="124">
        <v>21</v>
      </c>
      <c r="M236" s="124">
        <f t="shared" si="24"/>
        <v>0</v>
      </c>
      <c r="N236" s="124">
        <v>0</v>
      </c>
      <c r="O236" s="124">
        <f t="shared" si="25"/>
        <v>0</v>
      </c>
      <c r="P236" s="124">
        <v>0.125</v>
      </c>
      <c r="Q236" s="124">
        <f t="shared" si="26"/>
        <v>0.13</v>
      </c>
      <c r="R236" s="124"/>
      <c r="S236" s="124" t="s">
        <v>131</v>
      </c>
      <c r="T236" s="124" t="s">
        <v>131</v>
      </c>
      <c r="U236" s="124">
        <v>1.1499999999999999</v>
      </c>
      <c r="V236" s="124">
        <f t="shared" si="27"/>
        <v>1.1499999999999999</v>
      </c>
      <c r="W236" s="124"/>
      <c r="X236" s="124" t="s">
        <v>132</v>
      </c>
      <c r="Y236" s="119"/>
      <c r="Z236" s="119"/>
      <c r="AA236" s="119"/>
      <c r="AB236" s="119"/>
      <c r="AC236" s="119"/>
      <c r="AD236" s="119"/>
      <c r="AE236" s="119"/>
      <c r="AF236" s="119"/>
      <c r="AG236" s="119" t="s">
        <v>133</v>
      </c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119"/>
      <c r="AT236" s="119"/>
      <c r="AU236" s="119"/>
      <c r="AV236" s="119"/>
      <c r="AW236" s="119"/>
      <c r="AX236" s="119"/>
      <c r="AY236" s="119"/>
      <c r="AZ236" s="119"/>
      <c r="BA236" s="119"/>
      <c r="BB236" s="119"/>
      <c r="BC236" s="119"/>
      <c r="BD236" s="119"/>
      <c r="BE236" s="119"/>
      <c r="BF236" s="119"/>
      <c r="BG236" s="119"/>
      <c r="BH236" s="119"/>
    </row>
    <row r="237" spans="1:60" outlineLevel="1" x14ac:dyDescent="0.25">
      <c r="A237" s="142">
        <v>73</v>
      </c>
      <c r="B237" s="143" t="s">
        <v>365</v>
      </c>
      <c r="C237" s="151" t="s">
        <v>366</v>
      </c>
      <c r="D237" s="144" t="s">
        <v>348</v>
      </c>
      <c r="E237" s="145">
        <v>2</v>
      </c>
      <c r="F237" s="146"/>
      <c r="G237" s="147">
        <f t="shared" si="21"/>
        <v>0</v>
      </c>
      <c r="H237" s="124">
        <v>18.260000000000002</v>
      </c>
      <c r="I237" s="124">
        <f t="shared" si="22"/>
        <v>36.520000000000003</v>
      </c>
      <c r="J237" s="124">
        <v>171.74</v>
      </c>
      <c r="K237" s="124">
        <f t="shared" si="23"/>
        <v>343.48</v>
      </c>
      <c r="L237" s="124">
        <v>21</v>
      </c>
      <c r="M237" s="124">
        <f t="shared" si="24"/>
        <v>0</v>
      </c>
      <c r="N237" s="124">
        <v>3.0000000000000001E-5</v>
      </c>
      <c r="O237" s="124">
        <f t="shared" si="25"/>
        <v>0</v>
      </c>
      <c r="P237" s="124">
        <v>0</v>
      </c>
      <c r="Q237" s="124">
        <f t="shared" si="26"/>
        <v>0</v>
      </c>
      <c r="R237" s="124"/>
      <c r="S237" s="124" t="s">
        <v>131</v>
      </c>
      <c r="T237" s="124" t="s">
        <v>163</v>
      </c>
      <c r="U237" s="124">
        <v>0.33</v>
      </c>
      <c r="V237" s="124">
        <f t="shared" si="27"/>
        <v>0.66</v>
      </c>
      <c r="W237" s="124"/>
      <c r="X237" s="124" t="s">
        <v>132</v>
      </c>
      <c r="Y237" s="119"/>
      <c r="Z237" s="119"/>
      <c r="AA237" s="119"/>
      <c r="AB237" s="119"/>
      <c r="AC237" s="119"/>
      <c r="AD237" s="119"/>
      <c r="AE237" s="119"/>
      <c r="AF237" s="119"/>
      <c r="AG237" s="119" t="s">
        <v>133</v>
      </c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H237" s="119"/>
    </row>
    <row r="238" spans="1:60" outlineLevel="1" x14ac:dyDescent="0.25">
      <c r="A238" s="142">
        <v>74</v>
      </c>
      <c r="B238" s="143" t="s">
        <v>367</v>
      </c>
      <c r="C238" s="151" t="s">
        <v>368</v>
      </c>
      <c r="D238" s="144" t="s">
        <v>348</v>
      </c>
      <c r="E238" s="145">
        <v>1</v>
      </c>
      <c r="F238" s="146"/>
      <c r="G238" s="147">
        <f t="shared" si="21"/>
        <v>0</v>
      </c>
      <c r="H238" s="124">
        <v>0</v>
      </c>
      <c r="I238" s="124">
        <f t="shared" si="22"/>
        <v>0</v>
      </c>
      <c r="J238" s="124">
        <v>123</v>
      </c>
      <c r="K238" s="124">
        <f t="shared" si="23"/>
        <v>123</v>
      </c>
      <c r="L238" s="124">
        <v>21</v>
      </c>
      <c r="M238" s="124">
        <f t="shared" si="24"/>
        <v>0</v>
      </c>
      <c r="N238" s="124">
        <v>0</v>
      </c>
      <c r="O238" s="124">
        <f t="shared" si="25"/>
        <v>0</v>
      </c>
      <c r="P238" s="124">
        <v>6.7000000000000004E-2</v>
      </c>
      <c r="Q238" s="124">
        <f t="shared" si="26"/>
        <v>7.0000000000000007E-2</v>
      </c>
      <c r="R238" s="124"/>
      <c r="S238" s="124" t="s">
        <v>131</v>
      </c>
      <c r="T238" s="124" t="s">
        <v>131</v>
      </c>
      <c r="U238" s="124">
        <v>0.31</v>
      </c>
      <c r="V238" s="124">
        <f t="shared" si="27"/>
        <v>0.31</v>
      </c>
      <c r="W238" s="124"/>
      <c r="X238" s="124" t="s">
        <v>132</v>
      </c>
      <c r="Y238" s="119"/>
      <c r="Z238" s="119"/>
      <c r="AA238" s="119"/>
      <c r="AB238" s="119"/>
      <c r="AC238" s="119"/>
      <c r="AD238" s="119"/>
      <c r="AE238" s="119"/>
      <c r="AF238" s="119"/>
      <c r="AG238" s="119" t="s">
        <v>133</v>
      </c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  <c r="BB238" s="119"/>
      <c r="BC238" s="119"/>
      <c r="BD238" s="119"/>
      <c r="BE238" s="119"/>
      <c r="BF238" s="119"/>
      <c r="BG238" s="119"/>
      <c r="BH238" s="119"/>
    </row>
    <row r="239" spans="1:60" outlineLevel="1" x14ac:dyDescent="0.25">
      <c r="A239" s="142">
        <v>75</v>
      </c>
      <c r="B239" s="143" t="s">
        <v>369</v>
      </c>
      <c r="C239" s="151" t="s">
        <v>370</v>
      </c>
      <c r="D239" s="144" t="s">
        <v>348</v>
      </c>
      <c r="E239" s="145">
        <v>5</v>
      </c>
      <c r="F239" s="146"/>
      <c r="G239" s="147">
        <f t="shared" si="21"/>
        <v>0</v>
      </c>
      <c r="H239" s="124">
        <v>127.41</v>
      </c>
      <c r="I239" s="124">
        <f t="shared" si="22"/>
        <v>637.04999999999995</v>
      </c>
      <c r="J239" s="124">
        <v>116.09</v>
      </c>
      <c r="K239" s="124">
        <f t="shared" si="23"/>
        <v>580.45000000000005</v>
      </c>
      <c r="L239" s="124">
        <v>21</v>
      </c>
      <c r="M239" s="124">
        <f t="shared" si="24"/>
        <v>0</v>
      </c>
      <c r="N239" s="124">
        <v>1.7000000000000001E-4</v>
      </c>
      <c r="O239" s="124">
        <f t="shared" si="25"/>
        <v>0</v>
      </c>
      <c r="P239" s="124">
        <v>0</v>
      </c>
      <c r="Q239" s="124">
        <f t="shared" si="26"/>
        <v>0</v>
      </c>
      <c r="R239" s="124"/>
      <c r="S239" s="124" t="s">
        <v>131</v>
      </c>
      <c r="T239" s="124" t="s">
        <v>163</v>
      </c>
      <c r="U239" s="124">
        <v>0.22700000000000001</v>
      </c>
      <c r="V239" s="124">
        <f t="shared" si="27"/>
        <v>1.1399999999999999</v>
      </c>
      <c r="W239" s="124"/>
      <c r="X239" s="124" t="s">
        <v>132</v>
      </c>
      <c r="Y239" s="119"/>
      <c r="Z239" s="119"/>
      <c r="AA239" s="119"/>
      <c r="AB239" s="119"/>
      <c r="AC239" s="119"/>
      <c r="AD239" s="119"/>
      <c r="AE239" s="119"/>
      <c r="AF239" s="119"/>
      <c r="AG239" s="119" t="s">
        <v>133</v>
      </c>
      <c r="AH239" s="119"/>
      <c r="AI239" s="119"/>
      <c r="AJ239" s="119"/>
      <c r="AK239" s="119"/>
      <c r="AL239" s="119"/>
      <c r="AM239" s="119"/>
      <c r="AN239" s="119"/>
      <c r="AO239" s="119"/>
      <c r="AP239" s="119"/>
      <c r="AQ239" s="119"/>
      <c r="AR239" s="119"/>
      <c r="AS239" s="119"/>
      <c r="AT239" s="119"/>
      <c r="AU239" s="119"/>
      <c r="AV239" s="119"/>
      <c r="AW239" s="119"/>
      <c r="AX239" s="119"/>
      <c r="AY239" s="119"/>
      <c r="AZ239" s="119"/>
      <c r="BA239" s="119"/>
      <c r="BB239" s="119"/>
      <c r="BC239" s="119"/>
      <c r="BD239" s="119"/>
      <c r="BE239" s="119"/>
      <c r="BF239" s="119"/>
      <c r="BG239" s="119"/>
      <c r="BH239" s="119"/>
    </row>
    <row r="240" spans="1:60" outlineLevel="1" x14ac:dyDescent="0.25">
      <c r="A240" s="142">
        <v>76</v>
      </c>
      <c r="B240" s="143" t="s">
        <v>371</v>
      </c>
      <c r="C240" s="151" t="s">
        <v>372</v>
      </c>
      <c r="D240" s="144" t="s">
        <v>348</v>
      </c>
      <c r="E240" s="145">
        <v>2</v>
      </c>
      <c r="F240" s="146"/>
      <c r="G240" s="147">
        <f t="shared" si="21"/>
        <v>0</v>
      </c>
      <c r="H240" s="124">
        <v>195.34</v>
      </c>
      <c r="I240" s="124">
        <f t="shared" si="22"/>
        <v>390.68</v>
      </c>
      <c r="J240" s="124">
        <v>63.66</v>
      </c>
      <c r="K240" s="124">
        <f t="shared" si="23"/>
        <v>127.32</v>
      </c>
      <c r="L240" s="124">
        <v>21</v>
      </c>
      <c r="M240" s="124">
        <f t="shared" si="24"/>
        <v>0</v>
      </c>
      <c r="N240" s="124">
        <v>2.4000000000000001E-4</v>
      </c>
      <c r="O240" s="124">
        <f t="shared" si="25"/>
        <v>0</v>
      </c>
      <c r="P240" s="124">
        <v>0</v>
      </c>
      <c r="Q240" s="124">
        <f t="shared" si="26"/>
        <v>0</v>
      </c>
      <c r="R240" s="124"/>
      <c r="S240" s="124" t="s">
        <v>131</v>
      </c>
      <c r="T240" s="124" t="s">
        <v>163</v>
      </c>
      <c r="U240" s="124">
        <v>0.124</v>
      </c>
      <c r="V240" s="124">
        <f t="shared" si="27"/>
        <v>0.25</v>
      </c>
      <c r="W240" s="124"/>
      <c r="X240" s="124" t="s">
        <v>132</v>
      </c>
      <c r="Y240" s="119"/>
      <c r="Z240" s="119"/>
      <c r="AA240" s="119"/>
      <c r="AB240" s="119"/>
      <c r="AC240" s="119"/>
      <c r="AD240" s="119"/>
      <c r="AE240" s="119"/>
      <c r="AF240" s="119"/>
      <c r="AG240" s="119" t="s">
        <v>133</v>
      </c>
      <c r="AH240" s="119"/>
      <c r="AI240" s="119"/>
      <c r="AJ240" s="119"/>
      <c r="AK240" s="119"/>
      <c r="AL240" s="119"/>
      <c r="AM240" s="119"/>
      <c r="AN240" s="119"/>
      <c r="AO240" s="119"/>
      <c r="AP240" s="119"/>
      <c r="AQ240" s="119"/>
      <c r="AR240" s="119"/>
      <c r="AS240" s="119"/>
      <c r="AT240" s="119"/>
      <c r="AU240" s="119"/>
      <c r="AV240" s="119"/>
      <c r="AW240" s="119"/>
      <c r="AX240" s="119"/>
      <c r="AY240" s="119"/>
      <c r="AZ240" s="119"/>
      <c r="BA240" s="119"/>
      <c r="BB240" s="119"/>
      <c r="BC240" s="119"/>
      <c r="BD240" s="119"/>
      <c r="BE240" s="119"/>
      <c r="BF240" s="119"/>
      <c r="BG240" s="119"/>
      <c r="BH240" s="119"/>
    </row>
    <row r="241" spans="1:60" ht="20.399999999999999" outlineLevel="1" x14ac:dyDescent="0.25">
      <c r="A241" s="142">
        <v>77</v>
      </c>
      <c r="B241" s="143" t="s">
        <v>373</v>
      </c>
      <c r="C241" s="151" t="s">
        <v>374</v>
      </c>
      <c r="D241" s="144" t="s">
        <v>144</v>
      </c>
      <c r="E241" s="145">
        <v>1</v>
      </c>
      <c r="F241" s="146"/>
      <c r="G241" s="147">
        <f t="shared" si="21"/>
        <v>0</v>
      </c>
      <c r="H241" s="124">
        <v>1800.68</v>
      </c>
      <c r="I241" s="124">
        <f t="shared" si="22"/>
        <v>1800.68</v>
      </c>
      <c r="J241" s="124">
        <v>224.32</v>
      </c>
      <c r="K241" s="124">
        <f t="shared" si="23"/>
        <v>224.32</v>
      </c>
      <c r="L241" s="124">
        <v>21</v>
      </c>
      <c r="M241" s="124">
        <f t="shared" si="24"/>
        <v>0</v>
      </c>
      <c r="N241" s="124">
        <v>1.64E-3</v>
      </c>
      <c r="O241" s="124">
        <f t="shared" si="25"/>
        <v>0</v>
      </c>
      <c r="P241" s="124">
        <v>0</v>
      </c>
      <c r="Q241" s="124">
        <f t="shared" si="26"/>
        <v>0</v>
      </c>
      <c r="R241" s="124"/>
      <c r="S241" s="124" t="s">
        <v>131</v>
      </c>
      <c r="T241" s="124" t="s">
        <v>131</v>
      </c>
      <c r="U241" s="124">
        <v>0.44500000000000001</v>
      </c>
      <c r="V241" s="124">
        <f t="shared" si="27"/>
        <v>0.45</v>
      </c>
      <c r="W241" s="124"/>
      <c r="X241" s="124" t="s">
        <v>132</v>
      </c>
      <c r="Y241" s="119"/>
      <c r="Z241" s="119"/>
      <c r="AA241" s="119"/>
      <c r="AB241" s="119"/>
      <c r="AC241" s="119"/>
      <c r="AD241" s="119"/>
      <c r="AE241" s="119"/>
      <c r="AF241" s="119"/>
      <c r="AG241" s="119" t="s">
        <v>133</v>
      </c>
      <c r="AH241" s="119"/>
      <c r="AI241" s="119"/>
      <c r="AJ241" s="119"/>
      <c r="AK241" s="119"/>
      <c r="AL241" s="119"/>
      <c r="AM241" s="119"/>
      <c r="AN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X241" s="119"/>
      <c r="AY241" s="119"/>
      <c r="AZ241" s="119"/>
      <c r="BA241" s="119"/>
      <c r="BB241" s="119"/>
      <c r="BC241" s="119"/>
      <c r="BD241" s="119"/>
      <c r="BE241" s="119"/>
      <c r="BF241" s="119"/>
      <c r="BG241" s="119"/>
      <c r="BH241" s="119"/>
    </row>
    <row r="242" spans="1:60" outlineLevel="1" x14ac:dyDescent="0.25">
      <c r="A242" s="142">
        <v>78</v>
      </c>
      <c r="B242" s="143" t="s">
        <v>375</v>
      </c>
      <c r="C242" s="151" t="s">
        <v>376</v>
      </c>
      <c r="D242" s="144" t="s">
        <v>144</v>
      </c>
      <c r="E242" s="145">
        <v>1</v>
      </c>
      <c r="F242" s="146"/>
      <c r="G242" s="147">
        <f t="shared" si="21"/>
        <v>0</v>
      </c>
      <c r="H242" s="124">
        <v>2038.95</v>
      </c>
      <c r="I242" s="124">
        <f t="shared" si="22"/>
        <v>2038.95</v>
      </c>
      <c r="J242" s="124">
        <v>236.05</v>
      </c>
      <c r="K242" s="124">
        <f t="shared" si="23"/>
        <v>236.05</v>
      </c>
      <c r="L242" s="124">
        <v>21</v>
      </c>
      <c r="M242" s="124">
        <f t="shared" si="24"/>
        <v>0</v>
      </c>
      <c r="N242" s="124">
        <v>8.4999999999999995E-4</v>
      </c>
      <c r="O242" s="124">
        <f t="shared" si="25"/>
        <v>0</v>
      </c>
      <c r="P242" s="124">
        <v>0</v>
      </c>
      <c r="Q242" s="124">
        <f t="shared" si="26"/>
        <v>0</v>
      </c>
      <c r="R242" s="124"/>
      <c r="S242" s="124" t="s">
        <v>131</v>
      </c>
      <c r="T242" s="124" t="s">
        <v>188</v>
      </c>
      <c r="U242" s="124">
        <v>0.48499999999999999</v>
      </c>
      <c r="V242" s="124">
        <f t="shared" si="27"/>
        <v>0.49</v>
      </c>
      <c r="W242" s="124"/>
      <c r="X242" s="124" t="s">
        <v>132</v>
      </c>
      <c r="Y242" s="119"/>
      <c r="Z242" s="119"/>
      <c r="AA242" s="119"/>
      <c r="AB242" s="119"/>
      <c r="AC242" s="119"/>
      <c r="AD242" s="119"/>
      <c r="AE242" s="119"/>
      <c r="AF242" s="119"/>
      <c r="AG242" s="119" t="s">
        <v>133</v>
      </c>
      <c r="AH242" s="119"/>
      <c r="AI242" s="119"/>
      <c r="AJ242" s="119"/>
      <c r="AK242" s="119"/>
      <c r="AL242" s="119"/>
      <c r="AM242" s="119"/>
      <c r="AN242" s="119"/>
      <c r="AO242" s="119"/>
      <c r="AP242" s="119"/>
      <c r="AQ242" s="119"/>
      <c r="AR242" s="119"/>
      <c r="AS242" s="119"/>
      <c r="AT242" s="119"/>
      <c r="AU242" s="119"/>
      <c r="AV242" s="119"/>
      <c r="AW242" s="119"/>
      <c r="AX242" s="119"/>
      <c r="AY242" s="119"/>
      <c r="AZ242" s="119"/>
      <c r="BA242" s="119"/>
      <c r="BB242" s="119"/>
      <c r="BC242" s="119"/>
      <c r="BD242" s="119"/>
      <c r="BE242" s="119"/>
      <c r="BF242" s="119"/>
      <c r="BG242" s="119"/>
      <c r="BH242" s="119"/>
    </row>
    <row r="243" spans="1:60" outlineLevel="1" x14ac:dyDescent="0.25">
      <c r="A243" s="142">
        <v>79</v>
      </c>
      <c r="B243" s="143" t="s">
        <v>377</v>
      </c>
      <c r="C243" s="151" t="s">
        <v>378</v>
      </c>
      <c r="D243" s="144" t="s">
        <v>144</v>
      </c>
      <c r="E243" s="145">
        <v>2</v>
      </c>
      <c r="F243" s="146"/>
      <c r="G243" s="147">
        <f t="shared" si="21"/>
        <v>0</v>
      </c>
      <c r="H243" s="124">
        <v>7.11</v>
      </c>
      <c r="I243" s="124">
        <f t="shared" si="22"/>
        <v>14.22</v>
      </c>
      <c r="J243" s="124">
        <v>224.39</v>
      </c>
      <c r="K243" s="124">
        <f t="shared" si="23"/>
        <v>448.78</v>
      </c>
      <c r="L243" s="124">
        <v>21</v>
      </c>
      <c r="M243" s="124">
        <f t="shared" si="24"/>
        <v>0</v>
      </c>
      <c r="N243" s="124">
        <v>4.0000000000000003E-5</v>
      </c>
      <c r="O243" s="124">
        <f t="shared" si="25"/>
        <v>0</v>
      </c>
      <c r="P243" s="124">
        <v>0</v>
      </c>
      <c r="Q243" s="124">
        <f t="shared" si="26"/>
        <v>0</v>
      </c>
      <c r="R243" s="124"/>
      <c r="S243" s="124" t="s">
        <v>131</v>
      </c>
      <c r="T243" s="124" t="s">
        <v>131</v>
      </c>
      <c r="U243" s="124">
        <v>0.44500000000000001</v>
      </c>
      <c r="V243" s="124">
        <f t="shared" si="27"/>
        <v>0.89</v>
      </c>
      <c r="W243" s="124"/>
      <c r="X243" s="124" t="s">
        <v>132</v>
      </c>
      <c r="Y243" s="119"/>
      <c r="Z243" s="119"/>
      <c r="AA243" s="119"/>
      <c r="AB243" s="119"/>
      <c r="AC243" s="119"/>
      <c r="AD243" s="119"/>
      <c r="AE243" s="119"/>
      <c r="AF243" s="119"/>
      <c r="AG243" s="119" t="s">
        <v>133</v>
      </c>
      <c r="AH243" s="119"/>
      <c r="AI243" s="119"/>
      <c r="AJ243" s="119"/>
      <c r="AK243" s="119"/>
      <c r="AL243" s="119"/>
      <c r="AM243" s="119"/>
      <c r="AN243" s="119"/>
      <c r="AO243" s="119"/>
      <c r="AP243" s="119"/>
      <c r="AQ243" s="119"/>
      <c r="AR243" s="119"/>
      <c r="AS243" s="119"/>
      <c r="AT243" s="119"/>
      <c r="AU243" s="119"/>
      <c r="AV243" s="119"/>
      <c r="AW243" s="119"/>
      <c r="AX243" s="119"/>
      <c r="AY243" s="119"/>
      <c r="AZ243" s="119"/>
      <c r="BA243" s="119"/>
      <c r="BB243" s="119"/>
      <c r="BC243" s="119"/>
      <c r="BD243" s="119"/>
      <c r="BE243" s="119"/>
      <c r="BF243" s="119"/>
      <c r="BG243" s="119"/>
      <c r="BH243" s="119"/>
    </row>
    <row r="244" spans="1:60" outlineLevel="1" x14ac:dyDescent="0.25">
      <c r="A244" s="142">
        <v>80</v>
      </c>
      <c r="B244" s="143" t="s">
        <v>379</v>
      </c>
      <c r="C244" s="151" t="s">
        <v>380</v>
      </c>
      <c r="D244" s="144" t="s">
        <v>348</v>
      </c>
      <c r="E244" s="145">
        <v>2</v>
      </c>
      <c r="F244" s="146"/>
      <c r="G244" s="147">
        <f t="shared" si="21"/>
        <v>0</v>
      </c>
      <c r="H244" s="124">
        <v>0</v>
      </c>
      <c r="I244" s="124">
        <f t="shared" si="22"/>
        <v>0</v>
      </c>
      <c r="J244" s="124">
        <v>86</v>
      </c>
      <c r="K244" s="124">
        <f t="shared" si="23"/>
        <v>172</v>
      </c>
      <c r="L244" s="124">
        <v>21</v>
      </c>
      <c r="M244" s="124">
        <f t="shared" si="24"/>
        <v>0</v>
      </c>
      <c r="N244" s="124">
        <v>0</v>
      </c>
      <c r="O244" s="124">
        <f t="shared" si="25"/>
        <v>0</v>
      </c>
      <c r="P244" s="124">
        <v>1.56E-3</v>
      </c>
      <c r="Q244" s="124">
        <f t="shared" si="26"/>
        <v>0</v>
      </c>
      <c r="R244" s="124"/>
      <c r="S244" s="124" t="s">
        <v>131</v>
      </c>
      <c r="T244" s="124" t="s">
        <v>163</v>
      </c>
      <c r="U244" s="124">
        <v>0.217</v>
      </c>
      <c r="V244" s="124">
        <f t="shared" si="27"/>
        <v>0.43</v>
      </c>
      <c r="W244" s="124"/>
      <c r="X244" s="124" t="s">
        <v>132</v>
      </c>
      <c r="Y244" s="119"/>
      <c r="Z244" s="119"/>
      <c r="AA244" s="119"/>
      <c r="AB244" s="119"/>
      <c r="AC244" s="119"/>
      <c r="AD244" s="119"/>
      <c r="AE244" s="119"/>
      <c r="AF244" s="119"/>
      <c r="AG244" s="119" t="s">
        <v>133</v>
      </c>
      <c r="AH244" s="119"/>
      <c r="AI244" s="119"/>
      <c r="AJ244" s="119"/>
      <c r="AK244" s="119"/>
      <c r="AL244" s="119"/>
      <c r="AM244" s="119"/>
      <c r="AN244" s="119"/>
      <c r="AO244" s="119"/>
      <c r="AP244" s="119"/>
      <c r="AQ244" s="119"/>
      <c r="AR244" s="119"/>
      <c r="AS244" s="119"/>
      <c r="AT244" s="119"/>
      <c r="AU244" s="119"/>
      <c r="AV244" s="119"/>
      <c r="AW244" s="119"/>
      <c r="AX244" s="119"/>
      <c r="AY244" s="119"/>
      <c r="AZ244" s="119"/>
      <c r="BA244" s="119"/>
      <c r="BB244" s="119"/>
      <c r="BC244" s="119"/>
      <c r="BD244" s="119"/>
      <c r="BE244" s="119"/>
      <c r="BF244" s="119"/>
      <c r="BG244" s="119"/>
      <c r="BH244" s="119"/>
    </row>
    <row r="245" spans="1:60" outlineLevel="1" x14ac:dyDescent="0.25">
      <c r="A245" s="142">
        <v>81</v>
      </c>
      <c r="B245" s="143" t="s">
        <v>381</v>
      </c>
      <c r="C245" s="151" t="s">
        <v>382</v>
      </c>
      <c r="D245" s="144" t="s">
        <v>348</v>
      </c>
      <c r="E245" s="145">
        <v>1</v>
      </c>
      <c r="F245" s="146"/>
      <c r="G245" s="147">
        <f t="shared" si="21"/>
        <v>0</v>
      </c>
      <c r="H245" s="124">
        <v>0</v>
      </c>
      <c r="I245" s="124">
        <f t="shared" si="22"/>
        <v>0</v>
      </c>
      <c r="J245" s="124">
        <v>87.9</v>
      </c>
      <c r="K245" s="124">
        <f t="shared" si="23"/>
        <v>87.9</v>
      </c>
      <c r="L245" s="124">
        <v>21</v>
      </c>
      <c r="M245" s="124">
        <f t="shared" si="24"/>
        <v>0</v>
      </c>
      <c r="N245" s="124">
        <v>0</v>
      </c>
      <c r="O245" s="124">
        <f t="shared" si="25"/>
        <v>0</v>
      </c>
      <c r="P245" s="124">
        <v>8.5999999999999998E-4</v>
      </c>
      <c r="Q245" s="124">
        <f t="shared" si="26"/>
        <v>0</v>
      </c>
      <c r="R245" s="124"/>
      <c r="S245" s="124" t="s">
        <v>131</v>
      </c>
      <c r="T245" s="124" t="s">
        <v>131</v>
      </c>
      <c r="U245" s="124">
        <v>0.222</v>
      </c>
      <c r="V245" s="124">
        <f t="shared" si="27"/>
        <v>0.22</v>
      </c>
      <c r="W245" s="124"/>
      <c r="X245" s="124" t="s">
        <v>132</v>
      </c>
      <c r="Y245" s="119"/>
      <c r="Z245" s="119"/>
      <c r="AA245" s="119"/>
      <c r="AB245" s="119"/>
      <c r="AC245" s="119"/>
      <c r="AD245" s="119"/>
      <c r="AE245" s="119"/>
      <c r="AF245" s="119"/>
      <c r="AG245" s="119" t="s">
        <v>133</v>
      </c>
      <c r="AH245" s="119"/>
      <c r="AI245" s="119"/>
      <c r="AJ245" s="119"/>
      <c r="AK245" s="119"/>
      <c r="AL245" s="119"/>
      <c r="AM245" s="119"/>
      <c r="AN245" s="119"/>
      <c r="AO245" s="119"/>
      <c r="AP245" s="119"/>
      <c r="AQ245" s="119"/>
      <c r="AR245" s="119"/>
      <c r="AS245" s="119"/>
      <c r="AT245" s="119"/>
      <c r="AU245" s="119"/>
      <c r="AV245" s="119"/>
      <c r="AW245" s="119"/>
      <c r="AX245" s="119"/>
      <c r="AY245" s="119"/>
      <c r="AZ245" s="119"/>
      <c r="BA245" s="119"/>
      <c r="BB245" s="119"/>
      <c r="BC245" s="119"/>
      <c r="BD245" s="119"/>
      <c r="BE245" s="119"/>
      <c r="BF245" s="119"/>
      <c r="BG245" s="119"/>
      <c r="BH245" s="119"/>
    </row>
    <row r="246" spans="1:60" ht="20.399999999999999" outlineLevel="1" x14ac:dyDescent="0.25">
      <c r="A246" s="142">
        <v>82</v>
      </c>
      <c r="B246" s="143" t="s">
        <v>383</v>
      </c>
      <c r="C246" s="151" t="s">
        <v>384</v>
      </c>
      <c r="D246" s="144" t="s">
        <v>144</v>
      </c>
      <c r="E246" s="145">
        <v>2</v>
      </c>
      <c r="F246" s="146"/>
      <c r="G246" s="147">
        <f t="shared" si="21"/>
        <v>0</v>
      </c>
      <c r="H246" s="124">
        <v>433.94</v>
      </c>
      <c r="I246" s="124">
        <f t="shared" si="22"/>
        <v>867.88</v>
      </c>
      <c r="J246" s="124">
        <v>126.06</v>
      </c>
      <c r="K246" s="124">
        <f t="shared" si="23"/>
        <v>252.12</v>
      </c>
      <c r="L246" s="124">
        <v>21</v>
      </c>
      <c r="M246" s="124">
        <f t="shared" si="24"/>
        <v>0</v>
      </c>
      <c r="N246" s="124">
        <v>2.0000000000000001E-4</v>
      </c>
      <c r="O246" s="124">
        <f t="shared" si="25"/>
        <v>0</v>
      </c>
      <c r="P246" s="124">
        <v>0</v>
      </c>
      <c r="Q246" s="124">
        <f t="shared" si="26"/>
        <v>0</v>
      </c>
      <c r="R246" s="124"/>
      <c r="S246" s="124" t="s">
        <v>131</v>
      </c>
      <c r="T246" s="124" t="s">
        <v>163</v>
      </c>
      <c r="U246" s="124">
        <v>0.246</v>
      </c>
      <c r="V246" s="124">
        <f t="shared" si="27"/>
        <v>0.49</v>
      </c>
      <c r="W246" s="124"/>
      <c r="X246" s="124" t="s">
        <v>132</v>
      </c>
      <c r="Y246" s="119"/>
      <c r="Z246" s="119"/>
      <c r="AA246" s="119"/>
      <c r="AB246" s="119"/>
      <c r="AC246" s="119"/>
      <c r="AD246" s="119"/>
      <c r="AE246" s="119"/>
      <c r="AF246" s="119"/>
      <c r="AG246" s="119" t="s">
        <v>133</v>
      </c>
      <c r="AH246" s="119"/>
      <c r="AI246" s="119"/>
      <c r="AJ246" s="119"/>
      <c r="AK246" s="119"/>
      <c r="AL246" s="119"/>
      <c r="AM246" s="119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119"/>
      <c r="BA246" s="119"/>
      <c r="BB246" s="119"/>
      <c r="BC246" s="119"/>
      <c r="BD246" s="119"/>
      <c r="BE246" s="119"/>
      <c r="BF246" s="119"/>
      <c r="BG246" s="119"/>
      <c r="BH246" s="119"/>
    </row>
    <row r="247" spans="1:60" ht="20.399999999999999" outlineLevel="1" x14ac:dyDescent="0.25">
      <c r="A247" s="142">
        <v>83</v>
      </c>
      <c r="B247" s="143" t="s">
        <v>385</v>
      </c>
      <c r="C247" s="151" t="s">
        <v>386</v>
      </c>
      <c r="D247" s="144" t="s">
        <v>144</v>
      </c>
      <c r="E247" s="145">
        <v>1</v>
      </c>
      <c r="F247" s="146"/>
      <c r="G247" s="147">
        <f t="shared" si="21"/>
        <v>0</v>
      </c>
      <c r="H247" s="124">
        <v>308.99</v>
      </c>
      <c r="I247" s="124">
        <f t="shared" si="22"/>
        <v>308.99</v>
      </c>
      <c r="J247" s="124">
        <v>124.01</v>
      </c>
      <c r="K247" s="124">
        <f t="shared" si="23"/>
        <v>124.01</v>
      </c>
      <c r="L247" s="124">
        <v>21</v>
      </c>
      <c r="M247" s="124">
        <f t="shared" si="24"/>
        <v>0</v>
      </c>
      <c r="N247" s="124">
        <v>9.0000000000000006E-5</v>
      </c>
      <c r="O247" s="124">
        <f t="shared" si="25"/>
        <v>0</v>
      </c>
      <c r="P247" s="124">
        <v>0</v>
      </c>
      <c r="Q247" s="124">
        <f t="shared" si="26"/>
        <v>0</v>
      </c>
      <c r="R247" s="124"/>
      <c r="S247" s="124" t="s">
        <v>131</v>
      </c>
      <c r="T247" s="124" t="s">
        <v>131</v>
      </c>
      <c r="U247" s="124">
        <v>0.246</v>
      </c>
      <c r="V247" s="124">
        <f t="shared" si="27"/>
        <v>0.25</v>
      </c>
      <c r="W247" s="124"/>
      <c r="X247" s="124" t="s">
        <v>132</v>
      </c>
      <c r="Y247" s="119"/>
      <c r="Z247" s="119"/>
      <c r="AA247" s="119"/>
      <c r="AB247" s="119"/>
      <c r="AC247" s="119"/>
      <c r="AD247" s="119"/>
      <c r="AE247" s="119"/>
      <c r="AF247" s="119"/>
      <c r="AG247" s="119" t="s">
        <v>133</v>
      </c>
      <c r="AH247" s="119"/>
      <c r="AI247" s="119"/>
      <c r="AJ247" s="119"/>
      <c r="AK247" s="119"/>
      <c r="AL247" s="119"/>
      <c r="AM247" s="119"/>
      <c r="AN247" s="119"/>
      <c r="AO247" s="119"/>
      <c r="AP247" s="119"/>
      <c r="AQ247" s="119"/>
      <c r="AR247" s="119"/>
      <c r="AS247" s="119"/>
      <c r="AT247" s="119"/>
      <c r="AU247" s="119"/>
      <c r="AV247" s="119"/>
      <c r="AW247" s="119"/>
      <c r="AX247" s="119"/>
      <c r="AY247" s="119"/>
      <c r="AZ247" s="119"/>
      <c r="BA247" s="119"/>
      <c r="BB247" s="119"/>
      <c r="BC247" s="119"/>
      <c r="BD247" s="119"/>
      <c r="BE247" s="119"/>
      <c r="BF247" s="119"/>
      <c r="BG247" s="119"/>
      <c r="BH247" s="119"/>
    </row>
    <row r="248" spans="1:60" outlineLevel="1" x14ac:dyDescent="0.25">
      <c r="A248" s="142">
        <v>84</v>
      </c>
      <c r="B248" s="143" t="s">
        <v>387</v>
      </c>
      <c r="C248" s="151" t="s">
        <v>388</v>
      </c>
      <c r="D248" s="144" t="s">
        <v>144</v>
      </c>
      <c r="E248" s="145">
        <v>1</v>
      </c>
      <c r="F248" s="146"/>
      <c r="G248" s="147">
        <f t="shared" si="21"/>
        <v>0</v>
      </c>
      <c r="H248" s="124">
        <v>353.7</v>
      </c>
      <c r="I248" s="124">
        <f t="shared" si="22"/>
        <v>353.7</v>
      </c>
      <c r="J248" s="124">
        <v>128.80000000000001</v>
      </c>
      <c r="K248" s="124">
        <f t="shared" si="23"/>
        <v>128.80000000000001</v>
      </c>
      <c r="L248" s="124">
        <v>21</v>
      </c>
      <c r="M248" s="124">
        <f t="shared" si="24"/>
        <v>0</v>
      </c>
      <c r="N248" s="124">
        <v>2.5999999999999998E-4</v>
      </c>
      <c r="O248" s="124">
        <f t="shared" si="25"/>
        <v>0</v>
      </c>
      <c r="P248" s="124">
        <v>0</v>
      </c>
      <c r="Q248" s="124">
        <f t="shared" si="26"/>
        <v>0</v>
      </c>
      <c r="R248" s="124"/>
      <c r="S248" s="124" t="s">
        <v>131</v>
      </c>
      <c r="T248" s="124" t="s">
        <v>163</v>
      </c>
      <c r="U248" s="124">
        <v>0.246</v>
      </c>
      <c r="V248" s="124">
        <f t="shared" si="27"/>
        <v>0.25</v>
      </c>
      <c r="W248" s="124"/>
      <c r="X248" s="124" t="s">
        <v>132</v>
      </c>
      <c r="Y248" s="119"/>
      <c r="Z248" s="119"/>
      <c r="AA248" s="119"/>
      <c r="AB248" s="119"/>
      <c r="AC248" s="119"/>
      <c r="AD248" s="119"/>
      <c r="AE248" s="119"/>
      <c r="AF248" s="119"/>
      <c r="AG248" s="119" t="s">
        <v>133</v>
      </c>
      <c r="AH248" s="119"/>
      <c r="AI248" s="119"/>
      <c r="AJ248" s="119"/>
      <c r="AK248" s="119"/>
      <c r="AL248" s="119"/>
      <c r="AM248" s="119"/>
      <c r="AN248" s="119"/>
      <c r="AO248" s="119"/>
      <c r="AP248" s="119"/>
      <c r="AQ248" s="119"/>
      <c r="AR248" s="119"/>
      <c r="AS248" s="119"/>
      <c r="AT248" s="119"/>
      <c r="AU248" s="119"/>
      <c r="AV248" s="119"/>
      <c r="AW248" s="119"/>
      <c r="AX248" s="119"/>
      <c r="AY248" s="119"/>
      <c r="AZ248" s="119"/>
      <c r="BA248" s="119"/>
      <c r="BB248" s="119"/>
      <c r="BC248" s="119"/>
      <c r="BD248" s="119"/>
      <c r="BE248" s="119"/>
      <c r="BF248" s="119"/>
      <c r="BG248" s="119"/>
      <c r="BH248" s="119"/>
    </row>
    <row r="249" spans="1:60" outlineLevel="1" x14ac:dyDescent="0.25">
      <c r="A249" s="142">
        <v>85</v>
      </c>
      <c r="B249" s="143" t="s">
        <v>389</v>
      </c>
      <c r="C249" s="151" t="s">
        <v>390</v>
      </c>
      <c r="D249" s="144" t="s">
        <v>144</v>
      </c>
      <c r="E249" s="145">
        <v>1</v>
      </c>
      <c r="F249" s="146"/>
      <c r="G249" s="147">
        <f t="shared" si="21"/>
        <v>0</v>
      </c>
      <c r="H249" s="124">
        <v>241.71</v>
      </c>
      <c r="I249" s="124">
        <f t="shared" si="22"/>
        <v>241.71</v>
      </c>
      <c r="J249" s="124">
        <v>125.79</v>
      </c>
      <c r="K249" s="124">
        <f t="shared" si="23"/>
        <v>125.79</v>
      </c>
      <c r="L249" s="124">
        <v>21</v>
      </c>
      <c r="M249" s="124">
        <f t="shared" si="24"/>
        <v>0</v>
      </c>
      <c r="N249" s="124">
        <v>2.0000000000000001E-4</v>
      </c>
      <c r="O249" s="124">
        <f t="shared" si="25"/>
        <v>0</v>
      </c>
      <c r="P249" s="124">
        <v>0</v>
      </c>
      <c r="Q249" s="124">
        <f t="shared" si="26"/>
        <v>0</v>
      </c>
      <c r="R249" s="124"/>
      <c r="S249" s="124" t="s">
        <v>131</v>
      </c>
      <c r="T249" s="124" t="s">
        <v>163</v>
      </c>
      <c r="U249" s="124">
        <v>0.246</v>
      </c>
      <c r="V249" s="124">
        <f t="shared" si="27"/>
        <v>0.25</v>
      </c>
      <c r="W249" s="124"/>
      <c r="X249" s="124" t="s">
        <v>132</v>
      </c>
      <c r="Y249" s="119"/>
      <c r="Z249" s="119"/>
      <c r="AA249" s="119"/>
      <c r="AB249" s="119"/>
      <c r="AC249" s="119"/>
      <c r="AD249" s="119"/>
      <c r="AE249" s="119"/>
      <c r="AF249" s="119"/>
      <c r="AG249" s="119" t="s">
        <v>133</v>
      </c>
      <c r="AH249" s="119"/>
      <c r="AI249" s="119"/>
      <c r="AJ249" s="119"/>
      <c r="AK249" s="119"/>
      <c r="AL249" s="119"/>
      <c r="AM249" s="119"/>
      <c r="AN249" s="119"/>
      <c r="AO249" s="119"/>
      <c r="AP249" s="119"/>
      <c r="AQ249" s="119"/>
      <c r="AR249" s="119"/>
      <c r="AS249" s="119"/>
      <c r="AT249" s="119"/>
      <c r="AU249" s="119"/>
      <c r="AV249" s="119"/>
      <c r="AW249" s="119"/>
      <c r="AX249" s="119"/>
      <c r="AY249" s="119"/>
      <c r="AZ249" s="119"/>
      <c r="BA249" s="119"/>
      <c r="BB249" s="119"/>
      <c r="BC249" s="119"/>
      <c r="BD249" s="119"/>
      <c r="BE249" s="119"/>
      <c r="BF249" s="119"/>
      <c r="BG249" s="119"/>
      <c r="BH249" s="119"/>
    </row>
    <row r="250" spans="1:60" outlineLevel="1" x14ac:dyDescent="0.25">
      <c r="A250" s="142">
        <v>86</v>
      </c>
      <c r="B250" s="143" t="s">
        <v>391</v>
      </c>
      <c r="C250" s="151" t="s">
        <v>392</v>
      </c>
      <c r="D250" s="144" t="s">
        <v>144</v>
      </c>
      <c r="E250" s="145">
        <v>1</v>
      </c>
      <c r="F250" s="146"/>
      <c r="G250" s="147">
        <f t="shared" si="21"/>
        <v>0</v>
      </c>
      <c r="H250" s="124">
        <v>2306.71</v>
      </c>
      <c r="I250" s="124">
        <f t="shared" si="22"/>
        <v>2306.71</v>
      </c>
      <c r="J250" s="124">
        <v>318.29000000000002</v>
      </c>
      <c r="K250" s="124">
        <f t="shared" si="23"/>
        <v>318.29000000000002</v>
      </c>
      <c r="L250" s="124">
        <v>21</v>
      </c>
      <c r="M250" s="124">
        <f t="shared" si="24"/>
        <v>0</v>
      </c>
      <c r="N250" s="124">
        <v>4.453E-2</v>
      </c>
      <c r="O250" s="124">
        <f t="shared" si="25"/>
        <v>0.04</v>
      </c>
      <c r="P250" s="124">
        <v>4.2529999999999998E-2</v>
      </c>
      <c r="Q250" s="124">
        <f t="shared" si="26"/>
        <v>0.04</v>
      </c>
      <c r="R250" s="124"/>
      <c r="S250" s="124" t="s">
        <v>131</v>
      </c>
      <c r="T250" s="124" t="s">
        <v>188</v>
      </c>
      <c r="U250" s="124">
        <v>0.65400000000000003</v>
      </c>
      <c r="V250" s="124">
        <f t="shared" si="27"/>
        <v>0.65</v>
      </c>
      <c r="W250" s="124"/>
      <c r="X250" s="124" t="s">
        <v>132</v>
      </c>
      <c r="Y250" s="119"/>
      <c r="Z250" s="119"/>
      <c r="AA250" s="119"/>
      <c r="AB250" s="119"/>
      <c r="AC250" s="119"/>
      <c r="AD250" s="119"/>
      <c r="AE250" s="119"/>
      <c r="AF250" s="119"/>
      <c r="AG250" s="119" t="s">
        <v>133</v>
      </c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  <c r="BB250" s="119"/>
      <c r="BC250" s="119"/>
      <c r="BD250" s="119"/>
      <c r="BE250" s="119"/>
      <c r="BF250" s="119"/>
      <c r="BG250" s="119"/>
      <c r="BH250" s="119"/>
    </row>
    <row r="251" spans="1:60" outlineLevel="1" x14ac:dyDescent="0.25">
      <c r="A251" s="136">
        <v>87</v>
      </c>
      <c r="B251" s="137" t="s">
        <v>393</v>
      </c>
      <c r="C251" s="149" t="s">
        <v>394</v>
      </c>
      <c r="D251" s="138" t="s">
        <v>154</v>
      </c>
      <c r="E251" s="139">
        <v>0.24</v>
      </c>
      <c r="F251" s="140"/>
      <c r="G251" s="141">
        <f t="shared" si="21"/>
        <v>0</v>
      </c>
      <c r="H251" s="124">
        <v>29.26</v>
      </c>
      <c r="I251" s="124">
        <f t="shared" si="22"/>
        <v>7.02</v>
      </c>
      <c r="J251" s="124">
        <v>1076.74</v>
      </c>
      <c r="K251" s="124">
        <f t="shared" si="23"/>
        <v>258.42</v>
      </c>
      <c r="L251" s="124">
        <v>21</v>
      </c>
      <c r="M251" s="124">
        <f t="shared" si="24"/>
        <v>0</v>
      </c>
      <c r="N251" s="124">
        <v>8.0000000000000007E-5</v>
      </c>
      <c r="O251" s="124">
        <f t="shared" si="25"/>
        <v>0</v>
      </c>
      <c r="P251" s="124">
        <v>0</v>
      </c>
      <c r="Q251" s="124">
        <f t="shared" si="26"/>
        <v>0</v>
      </c>
      <c r="R251" s="124"/>
      <c r="S251" s="124" t="s">
        <v>131</v>
      </c>
      <c r="T251" s="124" t="s">
        <v>163</v>
      </c>
      <c r="U251" s="124">
        <v>2.1</v>
      </c>
      <c r="V251" s="124">
        <f t="shared" si="27"/>
        <v>0.5</v>
      </c>
      <c r="W251" s="124"/>
      <c r="X251" s="124" t="s">
        <v>132</v>
      </c>
      <c r="Y251" s="119"/>
      <c r="Z251" s="119"/>
      <c r="AA251" s="119"/>
      <c r="AB251" s="119"/>
      <c r="AC251" s="119"/>
      <c r="AD251" s="119"/>
      <c r="AE251" s="119"/>
      <c r="AF251" s="119"/>
      <c r="AG251" s="119" t="s">
        <v>133</v>
      </c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19"/>
      <c r="AY251" s="119"/>
      <c r="AZ251" s="119"/>
      <c r="BA251" s="119"/>
      <c r="BB251" s="119"/>
      <c r="BC251" s="119"/>
      <c r="BD251" s="119"/>
      <c r="BE251" s="119"/>
      <c r="BF251" s="119"/>
      <c r="BG251" s="119"/>
      <c r="BH251" s="119"/>
    </row>
    <row r="252" spans="1:60" outlineLevel="1" x14ac:dyDescent="0.25">
      <c r="A252" s="122"/>
      <c r="B252" s="123"/>
      <c r="C252" s="150" t="s">
        <v>395</v>
      </c>
      <c r="D252" s="125"/>
      <c r="E252" s="126">
        <v>0.24</v>
      </c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19"/>
      <c r="Z252" s="119"/>
      <c r="AA252" s="119"/>
      <c r="AB252" s="119"/>
      <c r="AC252" s="119"/>
      <c r="AD252" s="119"/>
      <c r="AE252" s="119"/>
      <c r="AF252" s="119"/>
      <c r="AG252" s="119" t="s">
        <v>135</v>
      </c>
      <c r="AH252" s="119">
        <v>0</v>
      </c>
      <c r="AI252" s="119"/>
      <c r="AJ252" s="119"/>
      <c r="AK252" s="119"/>
      <c r="AL252" s="119"/>
      <c r="AM252" s="119"/>
      <c r="AN252" s="119"/>
      <c r="AO252" s="119"/>
      <c r="AP252" s="119"/>
      <c r="AQ252" s="119"/>
      <c r="AR252" s="119"/>
      <c r="AS252" s="119"/>
      <c r="AT252" s="119"/>
      <c r="AU252" s="119"/>
      <c r="AV252" s="119"/>
      <c r="AW252" s="119"/>
      <c r="AX252" s="119"/>
      <c r="AY252" s="119"/>
      <c r="AZ252" s="119"/>
      <c r="BA252" s="119"/>
      <c r="BB252" s="119"/>
      <c r="BC252" s="119"/>
      <c r="BD252" s="119"/>
      <c r="BE252" s="119"/>
      <c r="BF252" s="119"/>
      <c r="BG252" s="119"/>
      <c r="BH252" s="119"/>
    </row>
    <row r="253" spans="1:60" ht="20.399999999999999" outlineLevel="1" x14ac:dyDescent="0.25">
      <c r="A253" s="142">
        <v>88</v>
      </c>
      <c r="B253" s="143" t="s">
        <v>396</v>
      </c>
      <c r="C253" s="151" t="s">
        <v>397</v>
      </c>
      <c r="D253" s="144" t="s">
        <v>144</v>
      </c>
      <c r="E253" s="145">
        <v>1</v>
      </c>
      <c r="F253" s="146"/>
      <c r="G253" s="147">
        <f t="shared" ref="G253:G262" si="28">ROUND(E253*F253,2)</f>
        <v>0</v>
      </c>
      <c r="H253" s="124">
        <v>1073</v>
      </c>
      <c r="I253" s="124">
        <f t="shared" ref="I253:I262" si="29">ROUND(E253*H253,2)</f>
        <v>1073</v>
      </c>
      <c r="J253" s="124">
        <v>0</v>
      </c>
      <c r="K253" s="124">
        <f t="shared" ref="K253:K262" si="30">ROUND(E253*J253,2)</f>
        <v>0</v>
      </c>
      <c r="L253" s="124">
        <v>21</v>
      </c>
      <c r="M253" s="124">
        <f t="shared" ref="M253:M262" si="31">G253*(1+L253/100)</f>
        <v>0</v>
      </c>
      <c r="N253" s="124">
        <v>1.2999999999999999E-2</v>
      </c>
      <c r="O253" s="124">
        <f t="shared" ref="O253:O262" si="32">ROUND(E253*N253,2)</f>
        <v>0.01</v>
      </c>
      <c r="P253" s="124">
        <v>0</v>
      </c>
      <c r="Q253" s="124">
        <f t="shared" ref="Q253:Q262" si="33">ROUND(E253*P253,2)</f>
        <v>0</v>
      </c>
      <c r="R253" s="124"/>
      <c r="S253" s="124" t="s">
        <v>131</v>
      </c>
      <c r="T253" s="124" t="s">
        <v>131</v>
      </c>
      <c r="U253" s="124">
        <v>0</v>
      </c>
      <c r="V253" s="124">
        <f t="shared" ref="V253:V262" si="34">ROUND(E253*U253,2)</f>
        <v>0</v>
      </c>
      <c r="W253" s="124"/>
      <c r="X253" s="124" t="s">
        <v>286</v>
      </c>
      <c r="Y253" s="119"/>
      <c r="Z253" s="119"/>
      <c r="AA253" s="119"/>
      <c r="AB253" s="119"/>
      <c r="AC253" s="119"/>
      <c r="AD253" s="119"/>
      <c r="AE253" s="119"/>
      <c r="AF253" s="119"/>
      <c r="AG253" s="119" t="s">
        <v>398</v>
      </c>
      <c r="AH253" s="119"/>
      <c r="AI253" s="119"/>
      <c r="AJ253" s="119"/>
      <c r="AK253" s="119"/>
      <c r="AL253" s="119"/>
      <c r="AM253" s="119"/>
      <c r="AN253" s="119"/>
      <c r="AO253" s="119"/>
      <c r="AP253" s="119"/>
      <c r="AQ253" s="119"/>
      <c r="AR253" s="119"/>
      <c r="AS253" s="119"/>
      <c r="AT253" s="119"/>
      <c r="AU253" s="119"/>
      <c r="AV253" s="119"/>
      <c r="AW253" s="119"/>
      <c r="AX253" s="119"/>
      <c r="AY253" s="119"/>
      <c r="AZ253" s="119"/>
      <c r="BA253" s="119"/>
      <c r="BB253" s="119"/>
      <c r="BC253" s="119"/>
      <c r="BD253" s="119"/>
      <c r="BE253" s="119"/>
      <c r="BF253" s="119"/>
      <c r="BG253" s="119"/>
      <c r="BH253" s="119"/>
    </row>
    <row r="254" spans="1:60" outlineLevel="1" x14ac:dyDescent="0.25">
      <c r="A254" s="142">
        <v>89</v>
      </c>
      <c r="B254" s="143" t="s">
        <v>399</v>
      </c>
      <c r="C254" s="151" t="s">
        <v>400</v>
      </c>
      <c r="D254" s="144" t="s">
        <v>144</v>
      </c>
      <c r="E254" s="145">
        <v>2</v>
      </c>
      <c r="F254" s="146"/>
      <c r="G254" s="147">
        <f t="shared" si="28"/>
        <v>0</v>
      </c>
      <c r="H254" s="124">
        <v>345</v>
      </c>
      <c r="I254" s="124">
        <f t="shared" si="29"/>
        <v>690</v>
      </c>
      <c r="J254" s="124">
        <v>0</v>
      </c>
      <c r="K254" s="124">
        <f t="shared" si="30"/>
        <v>0</v>
      </c>
      <c r="L254" s="124">
        <v>21</v>
      </c>
      <c r="M254" s="124">
        <f t="shared" si="31"/>
        <v>0</v>
      </c>
      <c r="N254" s="124">
        <v>8.9999999999999998E-4</v>
      </c>
      <c r="O254" s="124">
        <f t="shared" si="32"/>
        <v>0</v>
      </c>
      <c r="P254" s="124">
        <v>0</v>
      </c>
      <c r="Q254" s="124">
        <f t="shared" si="33"/>
        <v>0</v>
      </c>
      <c r="R254" s="124"/>
      <c r="S254" s="124" t="s">
        <v>162</v>
      </c>
      <c r="T254" s="124" t="s">
        <v>163</v>
      </c>
      <c r="U254" s="124">
        <v>0</v>
      </c>
      <c r="V254" s="124">
        <f t="shared" si="34"/>
        <v>0</v>
      </c>
      <c r="W254" s="124"/>
      <c r="X254" s="124" t="s">
        <v>164</v>
      </c>
      <c r="Y254" s="119"/>
      <c r="Z254" s="119"/>
      <c r="AA254" s="119"/>
      <c r="AB254" s="119"/>
      <c r="AC254" s="119"/>
      <c r="AD254" s="119"/>
      <c r="AE254" s="119"/>
      <c r="AF254" s="119"/>
      <c r="AG254" s="119" t="s">
        <v>165</v>
      </c>
      <c r="AH254" s="119"/>
      <c r="AI254" s="119"/>
      <c r="AJ254" s="119"/>
      <c r="AK254" s="119"/>
      <c r="AL254" s="119"/>
      <c r="AM254" s="119"/>
      <c r="AN254" s="119"/>
      <c r="AO254" s="119"/>
      <c r="AP254" s="119"/>
      <c r="AQ254" s="119"/>
      <c r="AR254" s="119"/>
      <c r="AS254" s="119"/>
      <c r="AT254" s="119"/>
      <c r="AU254" s="119"/>
      <c r="AV254" s="119"/>
      <c r="AW254" s="119"/>
      <c r="AX254" s="119"/>
      <c r="AY254" s="119"/>
      <c r="AZ254" s="119"/>
      <c r="BA254" s="119"/>
      <c r="BB254" s="119"/>
      <c r="BC254" s="119"/>
      <c r="BD254" s="119"/>
      <c r="BE254" s="119"/>
      <c r="BF254" s="119"/>
      <c r="BG254" s="119"/>
      <c r="BH254" s="119"/>
    </row>
    <row r="255" spans="1:60" ht="20.399999999999999" outlineLevel="1" x14ac:dyDescent="0.25">
      <c r="A255" s="142">
        <v>90</v>
      </c>
      <c r="B255" s="143" t="s">
        <v>401</v>
      </c>
      <c r="C255" s="151" t="s">
        <v>402</v>
      </c>
      <c r="D255" s="144" t="s">
        <v>144</v>
      </c>
      <c r="E255" s="145">
        <v>1</v>
      </c>
      <c r="F255" s="146"/>
      <c r="G255" s="147">
        <f t="shared" si="28"/>
        <v>0</v>
      </c>
      <c r="H255" s="124">
        <v>1140</v>
      </c>
      <c r="I255" s="124">
        <f t="shared" si="29"/>
        <v>1140</v>
      </c>
      <c r="J255" s="124">
        <v>0</v>
      </c>
      <c r="K255" s="124">
        <f t="shared" si="30"/>
        <v>0</v>
      </c>
      <c r="L255" s="124">
        <v>21</v>
      </c>
      <c r="M255" s="124">
        <f t="shared" si="31"/>
        <v>0</v>
      </c>
      <c r="N255" s="124">
        <v>8.0000000000000004E-4</v>
      </c>
      <c r="O255" s="124">
        <f t="shared" si="32"/>
        <v>0</v>
      </c>
      <c r="P255" s="124">
        <v>0</v>
      </c>
      <c r="Q255" s="124">
        <f t="shared" si="33"/>
        <v>0</v>
      </c>
      <c r="R255" s="124" t="s">
        <v>168</v>
      </c>
      <c r="S255" s="124" t="s">
        <v>131</v>
      </c>
      <c r="T255" s="124" t="s">
        <v>163</v>
      </c>
      <c r="U255" s="124">
        <v>0</v>
      </c>
      <c r="V255" s="124">
        <f t="shared" si="34"/>
        <v>0</v>
      </c>
      <c r="W255" s="124"/>
      <c r="X255" s="124" t="s">
        <v>164</v>
      </c>
      <c r="Y255" s="119"/>
      <c r="Z255" s="119"/>
      <c r="AA255" s="119"/>
      <c r="AB255" s="119"/>
      <c r="AC255" s="119"/>
      <c r="AD255" s="119"/>
      <c r="AE255" s="119"/>
      <c r="AF255" s="119"/>
      <c r="AG255" s="119" t="s">
        <v>165</v>
      </c>
      <c r="AH255" s="119"/>
      <c r="AI255" s="119"/>
      <c r="AJ255" s="119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9"/>
      <c r="BA255" s="119"/>
      <c r="BB255" s="119"/>
      <c r="BC255" s="119"/>
      <c r="BD255" s="119"/>
      <c r="BE255" s="119"/>
      <c r="BF255" s="119"/>
      <c r="BG255" s="119"/>
      <c r="BH255" s="119"/>
    </row>
    <row r="256" spans="1:60" outlineLevel="1" x14ac:dyDescent="0.25">
      <c r="A256" s="142">
        <v>91</v>
      </c>
      <c r="B256" s="143" t="s">
        <v>403</v>
      </c>
      <c r="C256" s="151" t="s">
        <v>404</v>
      </c>
      <c r="D256" s="144" t="s">
        <v>144</v>
      </c>
      <c r="E256" s="145">
        <v>1</v>
      </c>
      <c r="F256" s="146"/>
      <c r="G256" s="147">
        <f t="shared" si="28"/>
        <v>0</v>
      </c>
      <c r="H256" s="124">
        <v>480</v>
      </c>
      <c r="I256" s="124">
        <f t="shared" si="29"/>
        <v>480</v>
      </c>
      <c r="J256" s="124">
        <v>0</v>
      </c>
      <c r="K256" s="124">
        <f t="shared" si="30"/>
        <v>0</v>
      </c>
      <c r="L256" s="124">
        <v>21</v>
      </c>
      <c r="M256" s="124">
        <f t="shared" si="31"/>
        <v>0</v>
      </c>
      <c r="N256" s="124">
        <v>2E-3</v>
      </c>
      <c r="O256" s="124">
        <f t="shared" si="32"/>
        <v>0</v>
      </c>
      <c r="P256" s="124">
        <v>0</v>
      </c>
      <c r="Q256" s="124">
        <f t="shared" si="33"/>
        <v>0</v>
      </c>
      <c r="R256" s="124"/>
      <c r="S256" s="124" t="s">
        <v>162</v>
      </c>
      <c r="T256" s="124" t="s">
        <v>163</v>
      </c>
      <c r="U256" s="124">
        <v>0</v>
      </c>
      <c r="V256" s="124">
        <f t="shared" si="34"/>
        <v>0</v>
      </c>
      <c r="W256" s="124"/>
      <c r="X256" s="124" t="s">
        <v>164</v>
      </c>
      <c r="Y256" s="119"/>
      <c r="Z256" s="119"/>
      <c r="AA256" s="119"/>
      <c r="AB256" s="119"/>
      <c r="AC256" s="119"/>
      <c r="AD256" s="119"/>
      <c r="AE256" s="119"/>
      <c r="AF256" s="119"/>
      <c r="AG256" s="119" t="s">
        <v>165</v>
      </c>
      <c r="AH256" s="119"/>
      <c r="AI256" s="119"/>
      <c r="AJ256" s="119"/>
      <c r="AK256" s="119"/>
      <c r="AL256" s="119"/>
      <c r="AM256" s="119"/>
      <c r="AN256" s="119"/>
      <c r="AO256" s="119"/>
      <c r="AP256" s="119"/>
      <c r="AQ256" s="119"/>
      <c r="AR256" s="119"/>
      <c r="AS256" s="119"/>
      <c r="AT256" s="119"/>
      <c r="AU256" s="119"/>
      <c r="AV256" s="119"/>
      <c r="AW256" s="119"/>
      <c r="AX256" s="119"/>
      <c r="AY256" s="119"/>
      <c r="AZ256" s="119"/>
      <c r="BA256" s="119"/>
      <c r="BB256" s="119"/>
      <c r="BC256" s="119"/>
      <c r="BD256" s="119"/>
      <c r="BE256" s="119"/>
      <c r="BF256" s="119"/>
      <c r="BG256" s="119"/>
      <c r="BH256" s="119"/>
    </row>
    <row r="257" spans="1:60" outlineLevel="1" x14ac:dyDescent="0.25">
      <c r="A257" s="142">
        <v>92</v>
      </c>
      <c r="B257" s="143" t="s">
        <v>405</v>
      </c>
      <c r="C257" s="151" t="s">
        <v>406</v>
      </c>
      <c r="D257" s="144" t="s">
        <v>144</v>
      </c>
      <c r="E257" s="145">
        <v>1</v>
      </c>
      <c r="F257" s="146"/>
      <c r="G257" s="147">
        <f t="shared" si="28"/>
        <v>0</v>
      </c>
      <c r="H257" s="124">
        <v>5850</v>
      </c>
      <c r="I257" s="124">
        <f t="shared" si="29"/>
        <v>5850</v>
      </c>
      <c r="J257" s="124">
        <v>0</v>
      </c>
      <c r="K257" s="124">
        <f t="shared" si="30"/>
        <v>0</v>
      </c>
      <c r="L257" s="124">
        <v>21</v>
      </c>
      <c r="M257" s="124">
        <f t="shared" si="31"/>
        <v>0</v>
      </c>
      <c r="N257" s="124">
        <v>4.5999999999999999E-2</v>
      </c>
      <c r="O257" s="124">
        <f t="shared" si="32"/>
        <v>0.05</v>
      </c>
      <c r="P257" s="124">
        <v>0</v>
      </c>
      <c r="Q257" s="124">
        <f t="shared" si="33"/>
        <v>0</v>
      </c>
      <c r="R257" s="124" t="s">
        <v>168</v>
      </c>
      <c r="S257" s="124" t="s">
        <v>131</v>
      </c>
      <c r="T257" s="124" t="s">
        <v>163</v>
      </c>
      <c r="U257" s="124">
        <v>0</v>
      </c>
      <c r="V257" s="124">
        <f t="shared" si="34"/>
        <v>0</v>
      </c>
      <c r="W257" s="124"/>
      <c r="X257" s="124" t="s">
        <v>164</v>
      </c>
      <c r="Y257" s="119"/>
      <c r="Z257" s="119"/>
      <c r="AA257" s="119"/>
      <c r="AB257" s="119"/>
      <c r="AC257" s="119"/>
      <c r="AD257" s="119"/>
      <c r="AE257" s="119"/>
      <c r="AF257" s="119"/>
      <c r="AG257" s="119" t="s">
        <v>165</v>
      </c>
      <c r="AH257" s="119"/>
      <c r="AI257" s="119"/>
      <c r="AJ257" s="119"/>
      <c r="AK257" s="119"/>
      <c r="AL257" s="119"/>
      <c r="AM257" s="119"/>
      <c r="AN257" s="119"/>
      <c r="AO257" s="119"/>
      <c r="AP257" s="119"/>
      <c r="AQ257" s="119"/>
      <c r="AR257" s="119"/>
      <c r="AS257" s="119"/>
      <c r="AT257" s="119"/>
      <c r="AU257" s="119"/>
      <c r="AV257" s="119"/>
      <c r="AW257" s="119"/>
      <c r="AX257" s="119"/>
      <c r="AY257" s="119"/>
      <c r="AZ257" s="119"/>
      <c r="BA257" s="119"/>
      <c r="BB257" s="119"/>
      <c r="BC257" s="119"/>
      <c r="BD257" s="119"/>
      <c r="BE257" s="119"/>
      <c r="BF257" s="119"/>
      <c r="BG257" s="119"/>
      <c r="BH257" s="119"/>
    </row>
    <row r="258" spans="1:60" outlineLevel="1" x14ac:dyDescent="0.25">
      <c r="A258" s="142">
        <v>93</v>
      </c>
      <c r="B258" s="143" t="s">
        <v>407</v>
      </c>
      <c r="C258" s="151" t="s">
        <v>408</v>
      </c>
      <c r="D258" s="144" t="s">
        <v>161</v>
      </c>
      <c r="E258" s="145">
        <v>1</v>
      </c>
      <c r="F258" s="146"/>
      <c r="G258" s="147">
        <f t="shared" si="28"/>
        <v>0</v>
      </c>
      <c r="H258" s="124">
        <v>850</v>
      </c>
      <c r="I258" s="124">
        <f t="shared" si="29"/>
        <v>850</v>
      </c>
      <c r="J258" s="124">
        <v>0</v>
      </c>
      <c r="K258" s="124">
        <f t="shared" si="30"/>
        <v>0</v>
      </c>
      <c r="L258" s="124">
        <v>21</v>
      </c>
      <c r="M258" s="124">
        <f t="shared" si="31"/>
        <v>0</v>
      </c>
      <c r="N258" s="124">
        <v>0.01</v>
      </c>
      <c r="O258" s="124">
        <f t="shared" si="32"/>
        <v>0.01</v>
      </c>
      <c r="P258" s="124">
        <v>0</v>
      </c>
      <c r="Q258" s="124">
        <f t="shared" si="33"/>
        <v>0</v>
      </c>
      <c r="R258" s="124" t="s">
        <v>168</v>
      </c>
      <c r="S258" s="124" t="s">
        <v>131</v>
      </c>
      <c r="T258" s="124" t="s">
        <v>163</v>
      </c>
      <c r="U258" s="124">
        <v>0</v>
      </c>
      <c r="V258" s="124">
        <f t="shared" si="34"/>
        <v>0</v>
      </c>
      <c r="W258" s="124"/>
      <c r="X258" s="124" t="s">
        <v>164</v>
      </c>
      <c r="Y258" s="119"/>
      <c r="Z258" s="119"/>
      <c r="AA258" s="119"/>
      <c r="AB258" s="119"/>
      <c r="AC258" s="119"/>
      <c r="AD258" s="119"/>
      <c r="AE258" s="119"/>
      <c r="AF258" s="119"/>
      <c r="AG258" s="119" t="s">
        <v>165</v>
      </c>
      <c r="AH258" s="119"/>
      <c r="AI258" s="119"/>
      <c r="AJ258" s="119"/>
      <c r="AK258" s="119"/>
      <c r="AL258" s="119"/>
      <c r="AM258" s="119"/>
      <c r="AN258" s="119"/>
      <c r="AO258" s="119"/>
      <c r="AP258" s="119"/>
      <c r="AQ258" s="119"/>
      <c r="AR258" s="119"/>
      <c r="AS258" s="119"/>
      <c r="AT258" s="119"/>
      <c r="AU258" s="119"/>
      <c r="AV258" s="119"/>
      <c r="AW258" s="119"/>
      <c r="AX258" s="119"/>
      <c r="AY258" s="119"/>
      <c r="AZ258" s="119"/>
      <c r="BA258" s="119"/>
      <c r="BB258" s="119"/>
      <c r="BC258" s="119"/>
      <c r="BD258" s="119"/>
      <c r="BE258" s="119"/>
      <c r="BF258" s="119"/>
      <c r="BG258" s="119"/>
      <c r="BH258" s="119"/>
    </row>
    <row r="259" spans="1:60" outlineLevel="1" x14ac:dyDescent="0.25">
      <c r="A259" s="142">
        <v>94</v>
      </c>
      <c r="B259" s="143" t="s">
        <v>409</v>
      </c>
      <c r="C259" s="151" t="s">
        <v>410</v>
      </c>
      <c r="D259" s="144" t="s">
        <v>348</v>
      </c>
      <c r="E259" s="145">
        <v>1</v>
      </c>
      <c r="F259" s="146"/>
      <c r="G259" s="147">
        <f t="shared" si="28"/>
        <v>0</v>
      </c>
      <c r="H259" s="124">
        <v>0</v>
      </c>
      <c r="I259" s="124">
        <f t="shared" si="29"/>
        <v>0</v>
      </c>
      <c r="J259" s="124">
        <v>233.5</v>
      </c>
      <c r="K259" s="124">
        <f t="shared" si="30"/>
        <v>233.5</v>
      </c>
      <c r="L259" s="124">
        <v>21</v>
      </c>
      <c r="M259" s="124">
        <f t="shared" si="31"/>
        <v>0</v>
      </c>
      <c r="N259" s="124">
        <v>0</v>
      </c>
      <c r="O259" s="124">
        <f t="shared" si="32"/>
        <v>0</v>
      </c>
      <c r="P259" s="124">
        <v>1.933E-2</v>
      </c>
      <c r="Q259" s="124">
        <f t="shared" si="33"/>
        <v>0.02</v>
      </c>
      <c r="R259" s="124"/>
      <c r="S259" s="124" t="s">
        <v>131</v>
      </c>
      <c r="T259" s="124" t="s">
        <v>163</v>
      </c>
      <c r="U259" s="124">
        <v>0</v>
      </c>
      <c r="V259" s="124">
        <f t="shared" si="34"/>
        <v>0</v>
      </c>
      <c r="W259" s="124"/>
      <c r="X259" s="124" t="s">
        <v>286</v>
      </c>
      <c r="Y259" s="119"/>
      <c r="Z259" s="119"/>
      <c r="AA259" s="119"/>
      <c r="AB259" s="119"/>
      <c r="AC259" s="119"/>
      <c r="AD259" s="119"/>
      <c r="AE259" s="119"/>
      <c r="AF259" s="119"/>
      <c r="AG259" s="119" t="s">
        <v>287</v>
      </c>
      <c r="AH259" s="119"/>
      <c r="AI259" s="119"/>
      <c r="AJ259" s="119"/>
      <c r="AK259" s="119"/>
      <c r="AL259" s="119"/>
      <c r="AM259" s="119"/>
      <c r="AN259" s="119"/>
      <c r="AO259" s="119"/>
      <c r="AP259" s="119"/>
      <c r="AQ259" s="119"/>
      <c r="AR259" s="119"/>
      <c r="AS259" s="119"/>
      <c r="AT259" s="119"/>
      <c r="AU259" s="119"/>
      <c r="AV259" s="119"/>
      <c r="AW259" s="119"/>
      <c r="AX259" s="119"/>
      <c r="AY259" s="119"/>
      <c r="AZ259" s="119"/>
      <c r="BA259" s="119"/>
      <c r="BB259" s="119"/>
      <c r="BC259" s="119"/>
      <c r="BD259" s="119"/>
      <c r="BE259" s="119"/>
      <c r="BF259" s="119"/>
      <c r="BG259" s="119"/>
      <c r="BH259" s="119"/>
    </row>
    <row r="260" spans="1:60" outlineLevel="1" x14ac:dyDescent="0.25">
      <c r="A260" s="142">
        <v>95</v>
      </c>
      <c r="B260" s="143" t="s">
        <v>411</v>
      </c>
      <c r="C260" s="151" t="s">
        <v>412</v>
      </c>
      <c r="D260" s="144" t="s">
        <v>348</v>
      </c>
      <c r="E260" s="145">
        <v>1</v>
      </c>
      <c r="F260" s="146"/>
      <c r="G260" s="147">
        <f t="shared" si="28"/>
        <v>0</v>
      </c>
      <c r="H260" s="124">
        <v>0</v>
      </c>
      <c r="I260" s="124">
        <f t="shared" si="29"/>
        <v>0</v>
      </c>
      <c r="J260" s="124">
        <v>151.5</v>
      </c>
      <c r="K260" s="124">
        <f t="shared" si="30"/>
        <v>151.5</v>
      </c>
      <c r="L260" s="124">
        <v>21</v>
      </c>
      <c r="M260" s="124">
        <f t="shared" si="31"/>
        <v>0</v>
      </c>
      <c r="N260" s="124">
        <v>0</v>
      </c>
      <c r="O260" s="124">
        <f t="shared" si="32"/>
        <v>0</v>
      </c>
      <c r="P260" s="124">
        <v>1.9460000000000002E-2</v>
      </c>
      <c r="Q260" s="124">
        <f t="shared" si="33"/>
        <v>0.02</v>
      </c>
      <c r="R260" s="124"/>
      <c r="S260" s="124" t="s">
        <v>131</v>
      </c>
      <c r="T260" s="124" t="s">
        <v>131</v>
      </c>
      <c r="U260" s="124">
        <v>0</v>
      </c>
      <c r="V260" s="124">
        <f t="shared" si="34"/>
        <v>0</v>
      </c>
      <c r="W260" s="124"/>
      <c r="X260" s="124" t="s">
        <v>286</v>
      </c>
      <c r="Y260" s="119"/>
      <c r="Z260" s="119"/>
      <c r="AA260" s="119"/>
      <c r="AB260" s="119"/>
      <c r="AC260" s="119"/>
      <c r="AD260" s="119"/>
      <c r="AE260" s="119"/>
      <c r="AF260" s="119"/>
      <c r="AG260" s="119" t="s">
        <v>287</v>
      </c>
      <c r="AH260" s="119"/>
      <c r="AI260" s="119"/>
      <c r="AJ260" s="119"/>
      <c r="AK260" s="119"/>
      <c r="AL260" s="119"/>
      <c r="AM260" s="119"/>
      <c r="AN260" s="119"/>
      <c r="AO260" s="119"/>
      <c r="AP260" s="119"/>
      <c r="AQ260" s="119"/>
      <c r="AR260" s="119"/>
      <c r="AS260" s="119"/>
      <c r="AT260" s="119"/>
      <c r="AU260" s="119"/>
      <c r="AV260" s="119"/>
      <c r="AW260" s="119"/>
      <c r="AX260" s="119"/>
      <c r="AY260" s="119"/>
      <c r="AZ260" s="119"/>
      <c r="BA260" s="119"/>
      <c r="BB260" s="119"/>
      <c r="BC260" s="119"/>
      <c r="BD260" s="119"/>
      <c r="BE260" s="119"/>
      <c r="BF260" s="119"/>
      <c r="BG260" s="119"/>
      <c r="BH260" s="119"/>
    </row>
    <row r="261" spans="1:60" outlineLevel="1" x14ac:dyDescent="0.25">
      <c r="A261" s="142">
        <v>96</v>
      </c>
      <c r="B261" s="143" t="s">
        <v>413</v>
      </c>
      <c r="C261" s="151" t="s">
        <v>414</v>
      </c>
      <c r="D261" s="144" t="s">
        <v>144</v>
      </c>
      <c r="E261" s="145">
        <v>1</v>
      </c>
      <c r="F261" s="146"/>
      <c r="G261" s="147">
        <f t="shared" si="28"/>
        <v>0</v>
      </c>
      <c r="H261" s="124">
        <v>0</v>
      </c>
      <c r="I261" s="124">
        <f t="shared" si="29"/>
        <v>0</v>
      </c>
      <c r="J261" s="124">
        <v>1112</v>
      </c>
      <c r="K261" s="124">
        <f t="shared" si="30"/>
        <v>1112</v>
      </c>
      <c r="L261" s="124">
        <v>21</v>
      </c>
      <c r="M261" s="124">
        <f t="shared" si="31"/>
        <v>0</v>
      </c>
      <c r="N261" s="124">
        <v>1.82E-3</v>
      </c>
      <c r="O261" s="124">
        <f t="shared" si="32"/>
        <v>0</v>
      </c>
      <c r="P261" s="124">
        <v>0</v>
      </c>
      <c r="Q261" s="124">
        <f t="shared" si="33"/>
        <v>0</v>
      </c>
      <c r="R261" s="124"/>
      <c r="S261" s="124" t="s">
        <v>131</v>
      </c>
      <c r="T261" s="124" t="s">
        <v>131</v>
      </c>
      <c r="U261" s="124">
        <v>0</v>
      </c>
      <c r="V261" s="124">
        <f t="shared" si="34"/>
        <v>0</v>
      </c>
      <c r="W261" s="124"/>
      <c r="X261" s="124" t="s">
        <v>286</v>
      </c>
      <c r="Y261" s="119"/>
      <c r="Z261" s="119"/>
      <c r="AA261" s="119"/>
      <c r="AB261" s="119"/>
      <c r="AC261" s="119"/>
      <c r="AD261" s="119"/>
      <c r="AE261" s="119"/>
      <c r="AF261" s="119"/>
      <c r="AG261" s="119" t="s">
        <v>287</v>
      </c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  <c r="BB261" s="119"/>
      <c r="BC261" s="119"/>
      <c r="BD261" s="119"/>
      <c r="BE261" s="119"/>
      <c r="BF261" s="119"/>
      <c r="BG261" s="119"/>
      <c r="BH261" s="119"/>
    </row>
    <row r="262" spans="1:60" outlineLevel="1" x14ac:dyDescent="0.25">
      <c r="A262" s="142">
        <v>97</v>
      </c>
      <c r="B262" s="143" t="s">
        <v>415</v>
      </c>
      <c r="C262" s="151" t="s">
        <v>416</v>
      </c>
      <c r="D262" s="144" t="s">
        <v>0</v>
      </c>
      <c r="E262" s="145">
        <v>326.43340000000001</v>
      </c>
      <c r="F262" s="146"/>
      <c r="G262" s="147">
        <f t="shared" si="28"/>
        <v>0</v>
      </c>
      <c r="H262" s="124">
        <v>0</v>
      </c>
      <c r="I262" s="124">
        <f t="shared" si="29"/>
        <v>0</v>
      </c>
      <c r="J262" s="124">
        <v>0.3</v>
      </c>
      <c r="K262" s="124">
        <f t="shared" si="30"/>
        <v>97.93</v>
      </c>
      <c r="L262" s="124">
        <v>21</v>
      </c>
      <c r="M262" s="124">
        <f t="shared" si="31"/>
        <v>0</v>
      </c>
      <c r="N262" s="124">
        <v>0</v>
      </c>
      <c r="O262" s="124">
        <f t="shared" si="32"/>
        <v>0</v>
      </c>
      <c r="P262" s="124">
        <v>0</v>
      </c>
      <c r="Q262" s="124">
        <f t="shared" si="33"/>
        <v>0</v>
      </c>
      <c r="R262" s="124"/>
      <c r="S262" s="124" t="s">
        <v>131</v>
      </c>
      <c r="T262" s="124" t="s">
        <v>131</v>
      </c>
      <c r="U262" s="124">
        <v>0</v>
      </c>
      <c r="V262" s="124">
        <f t="shared" si="34"/>
        <v>0</v>
      </c>
      <c r="W262" s="124"/>
      <c r="X262" s="124" t="s">
        <v>290</v>
      </c>
      <c r="Y262" s="119"/>
      <c r="Z262" s="119"/>
      <c r="AA262" s="119"/>
      <c r="AB262" s="119"/>
      <c r="AC262" s="119"/>
      <c r="AD262" s="119"/>
      <c r="AE262" s="119"/>
      <c r="AF262" s="119"/>
      <c r="AG262" s="119" t="s">
        <v>291</v>
      </c>
      <c r="AH262" s="119"/>
      <c r="AI262" s="119"/>
      <c r="AJ262" s="119"/>
      <c r="AK262" s="119"/>
      <c r="AL262" s="119"/>
      <c r="AM262" s="119"/>
      <c r="AN262" s="119"/>
      <c r="AO262" s="119"/>
      <c r="AP262" s="119"/>
      <c r="AQ262" s="119"/>
      <c r="AR262" s="119"/>
      <c r="AS262" s="119"/>
      <c r="AT262" s="119"/>
      <c r="AU262" s="119"/>
      <c r="AV262" s="119"/>
      <c r="AW262" s="119"/>
      <c r="AX262" s="119"/>
      <c r="AY262" s="119"/>
      <c r="AZ262" s="119"/>
      <c r="BA262" s="119"/>
      <c r="BB262" s="119"/>
      <c r="BC262" s="119"/>
      <c r="BD262" s="119"/>
      <c r="BE262" s="119"/>
      <c r="BF262" s="119"/>
      <c r="BG262" s="119"/>
      <c r="BH262" s="119"/>
    </row>
    <row r="263" spans="1:60" x14ac:dyDescent="0.25">
      <c r="A263" s="130" t="s">
        <v>126</v>
      </c>
      <c r="B263" s="131" t="s">
        <v>74</v>
      </c>
      <c r="C263" s="148" t="s">
        <v>75</v>
      </c>
      <c r="D263" s="132"/>
      <c r="E263" s="133"/>
      <c r="F263" s="134"/>
      <c r="G263" s="135">
        <f>SUMIF(AG264:AG266,"&lt;&gt;NOR",G264:G266)</f>
        <v>0</v>
      </c>
      <c r="H263" s="129"/>
      <c r="I263" s="129">
        <f>SUM(I264:I266)</f>
        <v>7699.65</v>
      </c>
      <c r="J263" s="129"/>
      <c r="K263" s="129">
        <f>SUM(K264:K266)</f>
        <v>1455.67</v>
      </c>
      <c r="L263" s="129"/>
      <c r="M263" s="129">
        <f>SUM(M264:M266)</f>
        <v>0</v>
      </c>
      <c r="N263" s="129"/>
      <c r="O263" s="129">
        <f>SUM(O264:O266)</f>
        <v>0.1</v>
      </c>
      <c r="P263" s="129"/>
      <c r="Q263" s="129">
        <f>SUM(Q264:Q266)</f>
        <v>0</v>
      </c>
      <c r="R263" s="129"/>
      <c r="S263" s="129"/>
      <c r="T263" s="129"/>
      <c r="U263" s="129"/>
      <c r="V263" s="129">
        <f>SUM(V264:V266)</f>
        <v>1.37</v>
      </c>
      <c r="W263" s="129"/>
      <c r="X263" s="129"/>
      <c r="AG263" t="s">
        <v>127</v>
      </c>
    </row>
    <row r="264" spans="1:60" ht="20.399999999999999" outlineLevel="1" x14ac:dyDescent="0.25">
      <c r="A264" s="136">
        <v>98</v>
      </c>
      <c r="B264" s="137" t="s">
        <v>417</v>
      </c>
      <c r="C264" s="149" t="s">
        <v>418</v>
      </c>
      <c r="D264" s="138" t="s">
        <v>154</v>
      </c>
      <c r="E264" s="139">
        <v>7.04</v>
      </c>
      <c r="F264" s="140"/>
      <c r="G264" s="141">
        <f>ROUND(E264*F264,2)</f>
        <v>0</v>
      </c>
      <c r="H264" s="124">
        <v>1093.7</v>
      </c>
      <c r="I264" s="124">
        <f>ROUND(E264*H264,2)</f>
        <v>7699.65</v>
      </c>
      <c r="J264" s="124">
        <v>98.3</v>
      </c>
      <c r="K264" s="124">
        <f>ROUND(E264*J264,2)</f>
        <v>692.03</v>
      </c>
      <c r="L264" s="124">
        <v>21</v>
      </c>
      <c r="M264" s="124">
        <f>G264*(1+L264/100)</f>
        <v>0</v>
      </c>
      <c r="N264" s="124">
        <v>1.367E-2</v>
      </c>
      <c r="O264" s="124">
        <f>ROUND(E264*N264,2)</f>
        <v>0.1</v>
      </c>
      <c r="P264" s="124">
        <v>0</v>
      </c>
      <c r="Q264" s="124">
        <f>ROUND(E264*P264,2)</f>
        <v>0</v>
      </c>
      <c r="R264" s="124"/>
      <c r="S264" s="124" t="s">
        <v>131</v>
      </c>
      <c r="T264" s="124" t="s">
        <v>131</v>
      </c>
      <c r="U264" s="124">
        <v>0.19500000000000001</v>
      </c>
      <c r="V264" s="124">
        <f>ROUND(E264*U264,2)</f>
        <v>1.37</v>
      </c>
      <c r="W264" s="124"/>
      <c r="X264" s="124" t="s">
        <v>132</v>
      </c>
      <c r="Y264" s="119"/>
      <c r="Z264" s="119"/>
      <c r="AA264" s="119"/>
      <c r="AB264" s="119"/>
      <c r="AC264" s="119"/>
      <c r="AD264" s="119"/>
      <c r="AE264" s="119"/>
      <c r="AF264" s="119"/>
      <c r="AG264" s="119" t="s">
        <v>133</v>
      </c>
      <c r="AH264" s="119"/>
      <c r="AI264" s="119"/>
      <c r="AJ264" s="119"/>
      <c r="AK264" s="119"/>
      <c r="AL264" s="119"/>
      <c r="AM264" s="119"/>
      <c r="AN264" s="119"/>
      <c r="AO264" s="119"/>
      <c r="AP264" s="119"/>
      <c r="AQ264" s="119"/>
      <c r="AR264" s="119"/>
      <c r="AS264" s="119"/>
      <c r="AT264" s="119"/>
      <c r="AU264" s="119"/>
      <c r="AV264" s="119"/>
      <c r="AW264" s="119"/>
      <c r="AX264" s="119"/>
      <c r="AY264" s="119"/>
      <c r="AZ264" s="119"/>
      <c r="BA264" s="119"/>
      <c r="BB264" s="119"/>
      <c r="BC264" s="119"/>
      <c r="BD264" s="119"/>
      <c r="BE264" s="119"/>
      <c r="BF264" s="119"/>
      <c r="BG264" s="119"/>
      <c r="BH264" s="119"/>
    </row>
    <row r="265" spans="1:60" outlineLevel="1" x14ac:dyDescent="0.25">
      <c r="A265" s="122"/>
      <c r="B265" s="123"/>
      <c r="C265" s="150" t="s">
        <v>419</v>
      </c>
      <c r="D265" s="125"/>
      <c r="E265" s="126">
        <v>7.04</v>
      </c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19"/>
      <c r="Z265" s="119"/>
      <c r="AA265" s="119"/>
      <c r="AB265" s="119"/>
      <c r="AC265" s="119"/>
      <c r="AD265" s="119"/>
      <c r="AE265" s="119"/>
      <c r="AF265" s="119"/>
      <c r="AG265" s="119" t="s">
        <v>135</v>
      </c>
      <c r="AH265" s="119">
        <v>0</v>
      </c>
      <c r="AI265" s="119"/>
      <c r="AJ265" s="119"/>
      <c r="AK265" s="119"/>
      <c r="AL265" s="119"/>
      <c r="AM265" s="119"/>
      <c r="AN265" s="119"/>
      <c r="AO265" s="119"/>
      <c r="AP265" s="119"/>
      <c r="AQ265" s="119"/>
      <c r="AR265" s="119"/>
      <c r="AS265" s="119"/>
      <c r="AT265" s="119"/>
      <c r="AU265" s="119"/>
      <c r="AV265" s="119"/>
      <c r="AW265" s="119"/>
      <c r="AX265" s="119"/>
      <c r="AY265" s="119"/>
      <c r="AZ265" s="119"/>
      <c r="BA265" s="119"/>
      <c r="BB265" s="119"/>
      <c r="BC265" s="119"/>
      <c r="BD265" s="119"/>
      <c r="BE265" s="119"/>
      <c r="BF265" s="119"/>
      <c r="BG265" s="119"/>
      <c r="BH265" s="119"/>
    </row>
    <row r="266" spans="1:60" outlineLevel="1" x14ac:dyDescent="0.25">
      <c r="A266" s="142">
        <v>99</v>
      </c>
      <c r="B266" s="143" t="s">
        <v>420</v>
      </c>
      <c r="C266" s="151" t="s">
        <v>421</v>
      </c>
      <c r="D266" s="144" t="s">
        <v>0</v>
      </c>
      <c r="E266" s="145">
        <v>83.916799999999995</v>
      </c>
      <c r="F266" s="146"/>
      <c r="G266" s="147">
        <f>ROUND(E266*F266,2)</f>
        <v>0</v>
      </c>
      <c r="H266" s="124">
        <v>0</v>
      </c>
      <c r="I266" s="124">
        <f>ROUND(E266*H266,2)</f>
        <v>0</v>
      </c>
      <c r="J266" s="124">
        <v>9.1</v>
      </c>
      <c r="K266" s="124">
        <f>ROUND(E266*J266,2)</f>
        <v>763.64</v>
      </c>
      <c r="L266" s="124">
        <v>21</v>
      </c>
      <c r="M266" s="124">
        <f>G266*(1+L266/100)</f>
        <v>0</v>
      </c>
      <c r="N266" s="124">
        <v>0</v>
      </c>
      <c r="O266" s="124">
        <f>ROUND(E266*N266,2)</f>
        <v>0</v>
      </c>
      <c r="P266" s="124">
        <v>0</v>
      </c>
      <c r="Q266" s="124">
        <f>ROUND(E266*P266,2)</f>
        <v>0</v>
      </c>
      <c r="R266" s="124"/>
      <c r="S266" s="124" t="s">
        <v>131</v>
      </c>
      <c r="T266" s="124" t="s">
        <v>131</v>
      </c>
      <c r="U266" s="124">
        <v>0</v>
      </c>
      <c r="V266" s="124">
        <f>ROUND(E266*U266,2)</f>
        <v>0</v>
      </c>
      <c r="W266" s="124"/>
      <c r="X266" s="124" t="s">
        <v>290</v>
      </c>
      <c r="Y266" s="119"/>
      <c r="Z266" s="119"/>
      <c r="AA266" s="119"/>
      <c r="AB266" s="119"/>
      <c r="AC266" s="119"/>
      <c r="AD266" s="119"/>
      <c r="AE266" s="119"/>
      <c r="AF266" s="119"/>
      <c r="AG266" s="119" t="s">
        <v>291</v>
      </c>
      <c r="AH266" s="119"/>
      <c r="AI266" s="119"/>
      <c r="AJ266" s="119"/>
      <c r="AK266" s="119"/>
      <c r="AL266" s="119"/>
      <c r="AM266" s="119"/>
      <c r="AN266" s="119"/>
      <c r="AO266" s="119"/>
      <c r="AP266" s="119"/>
      <c r="AQ266" s="119"/>
      <c r="AR266" s="119"/>
      <c r="AS266" s="119"/>
      <c r="AT266" s="119"/>
      <c r="AU266" s="119"/>
      <c r="AV266" s="119"/>
      <c r="AW266" s="119"/>
      <c r="AX266" s="119"/>
      <c r="AY266" s="119"/>
      <c r="AZ266" s="119"/>
      <c r="BA266" s="119"/>
      <c r="BB266" s="119"/>
      <c r="BC266" s="119"/>
      <c r="BD266" s="119"/>
      <c r="BE266" s="119"/>
      <c r="BF266" s="119"/>
      <c r="BG266" s="119"/>
      <c r="BH266" s="119"/>
    </row>
    <row r="267" spans="1:60" x14ac:dyDescent="0.25">
      <c r="A267" s="130" t="s">
        <v>126</v>
      </c>
      <c r="B267" s="131" t="s">
        <v>76</v>
      </c>
      <c r="C267" s="148" t="s">
        <v>77</v>
      </c>
      <c r="D267" s="132"/>
      <c r="E267" s="133"/>
      <c r="F267" s="134"/>
      <c r="G267" s="135">
        <f>SUMIF(AG268:AG289,"&lt;&gt;NOR",G268:G289)</f>
        <v>0</v>
      </c>
      <c r="H267" s="129"/>
      <c r="I267" s="129">
        <f>SUM(I268:I289)</f>
        <v>16450</v>
      </c>
      <c r="J267" s="129"/>
      <c r="K267" s="129">
        <f>SUM(K268:K289)</f>
        <v>47792.340000000004</v>
      </c>
      <c r="L267" s="129"/>
      <c r="M267" s="129">
        <f>SUM(M268:M289)</f>
        <v>0</v>
      </c>
      <c r="N267" s="129"/>
      <c r="O267" s="129">
        <f>SUM(O268:O289)</f>
        <v>0.12000000000000001</v>
      </c>
      <c r="P267" s="129"/>
      <c r="Q267" s="129">
        <f>SUM(Q268:Q289)</f>
        <v>0.01</v>
      </c>
      <c r="R267" s="129"/>
      <c r="S267" s="129"/>
      <c r="T267" s="129"/>
      <c r="U267" s="129"/>
      <c r="V267" s="129">
        <f>SUM(V268:V289)</f>
        <v>11.030000000000001</v>
      </c>
      <c r="W267" s="129"/>
      <c r="X267" s="129"/>
      <c r="AG267" t="s">
        <v>127</v>
      </c>
    </row>
    <row r="268" spans="1:60" outlineLevel="1" x14ac:dyDescent="0.25">
      <c r="A268" s="142">
        <v>100</v>
      </c>
      <c r="B268" s="143" t="s">
        <v>422</v>
      </c>
      <c r="C268" s="151" t="s">
        <v>423</v>
      </c>
      <c r="D268" s="144" t="s">
        <v>144</v>
      </c>
      <c r="E268" s="145">
        <v>7</v>
      </c>
      <c r="F268" s="146"/>
      <c r="G268" s="147">
        <f t="shared" ref="G268:G276" si="35">ROUND(E268*F268,2)</f>
        <v>0</v>
      </c>
      <c r="H268" s="124">
        <v>0</v>
      </c>
      <c r="I268" s="124">
        <f t="shared" ref="I268:I276" si="36">ROUND(E268*H268,2)</f>
        <v>0</v>
      </c>
      <c r="J268" s="124">
        <v>450</v>
      </c>
      <c r="K268" s="124">
        <f t="shared" ref="K268:K276" si="37">ROUND(E268*J268,2)</f>
        <v>3150</v>
      </c>
      <c r="L268" s="124">
        <v>21</v>
      </c>
      <c r="M268" s="124">
        <f t="shared" ref="M268:M276" si="38">G268*(1+L268/100)</f>
        <v>0</v>
      </c>
      <c r="N268" s="124">
        <v>0</v>
      </c>
      <c r="O268" s="124">
        <f t="shared" ref="O268:O276" si="39">ROUND(E268*N268,2)</f>
        <v>0</v>
      </c>
      <c r="P268" s="124">
        <v>0</v>
      </c>
      <c r="Q268" s="124">
        <f t="shared" ref="Q268:Q276" si="40">ROUND(E268*P268,2)</f>
        <v>0</v>
      </c>
      <c r="R268" s="124"/>
      <c r="S268" s="124" t="s">
        <v>131</v>
      </c>
      <c r="T268" s="124" t="s">
        <v>163</v>
      </c>
      <c r="U268" s="124">
        <v>1.45</v>
      </c>
      <c r="V268" s="124">
        <f t="shared" ref="V268:V276" si="41">ROUND(E268*U268,2)</f>
        <v>10.15</v>
      </c>
      <c r="W268" s="124"/>
      <c r="X268" s="124" t="s">
        <v>132</v>
      </c>
      <c r="Y268" s="119"/>
      <c r="Z268" s="119"/>
      <c r="AA268" s="119"/>
      <c r="AB268" s="119"/>
      <c r="AC268" s="119"/>
      <c r="AD268" s="119"/>
      <c r="AE268" s="119"/>
      <c r="AF268" s="119"/>
      <c r="AG268" s="119" t="s">
        <v>133</v>
      </c>
      <c r="AH268" s="119"/>
      <c r="AI268" s="119"/>
      <c r="AJ268" s="119"/>
      <c r="AK268" s="119"/>
      <c r="AL268" s="119"/>
      <c r="AM268" s="119"/>
      <c r="AN268" s="119"/>
      <c r="AO268" s="119"/>
      <c r="AP268" s="119"/>
      <c r="AQ268" s="119"/>
      <c r="AR268" s="119"/>
      <c r="AS268" s="119"/>
      <c r="AT268" s="119"/>
      <c r="AU268" s="119"/>
      <c r="AV268" s="119"/>
      <c r="AW268" s="119"/>
      <c r="AX268" s="119"/>
      <c r="AY268" s="119"/>
      <c r="AZ268" s="119"/>
      <c r="BA268" s="119"/>
      <c r="BB268" s="119"/>
      <c r="BC268" s="119"/>
      <c r="BD268" s="119"/>
      <c r="BE268" s="119"/>
      <c r="BF268" s="119"/>
      <c r="BG268" s="119"/>
      <c r="BH268" s="119"/>
    </row>
    <row r="269" spans="1:60" outlineLevel="1" x14ac:dyDescent="0.25">
      <c r="A269" s="142">
        <v>101</v>
      </c>
      <c r="B269" s="143" t="s">
        <v>424</v>
      </c>
      <c r="C269" s="151" t="s">
        <v>425</v>
      </c>
      <c r="D269" s="144" t="s">
        <v>144</v>
      </c>
      <c r="E269" s="145">
        <v>8</v>
      </c>
      <c r="F269" s="146"/>
      <c r="G269" s="147">
        <f t="shared" si="35"/>
        <v>0</v>
      </c>
      <c r="H269" s="124">
        <v>0</v>
      </c>
      <c r="I269" s="124">
        <f t="shared" si="36"/>
        <v>0</v>
      </c>
      <c r="J269" s="124">
        <v>50.6</v>
      </c>
      <c r="K269" s="124">
        <f t="shared" si="37"/>
        <v>404.8</v>
      </c>
      <c r="L269" s="124">
        <v>21</v>
      </c>
      <c r="M269" s="124">
        <f t="shared" si="38"/>
        <v>0</v>
      </c>
      <c r="N269" s="124">
        <v>0</v>
      </c>
      <c r="O269" s="124">
        <f t="shared" si="39"/>
        <v>0</v>
      </c>
      <c r="P269" s="124">
        <v>1.8E-3</v>
      </c>
      <c r="Q269" s="124">
        <f t="shared" si="40"/>
        <v>0.01</v>
      </c>
      <c r="R269" s="124"/>
      <c r="S269" s="124" t="s">
        <v>131</v>
      </c>
      <c r="T269" s="124" t="s">
        <v>131</v>
      </c>
      <c r="U269" s="124">
        <v>0.11</v>
      </c>
      <c r="V269" s="124">
        <f t="shared" si="41"/>
        <v>0.88</v>
      </c>
      <c r="W269" s="124"/>
      <c r="X269" s="124" t="s">
        <v>132</v>
      </c>
      <c r="Y269" s="119"/>
      <c r="Z269" s="119"/>
      <c r="AA269" s="119"/>
      <c r="AB269" s="119"/>
      <c r="AC269" s="119"/>
      <c r="AD269" s="119"/>
      <c r="AE269" s="119"/>
      <c r="AF269" s="119"/>
      <c r="AG269" s="119" t="s">
        <v>133</v>
      </c>
      <c r="AH269" s="119"/>
      <c r="AI269" s="119"/>
      <c r="AJ269" s="119"/>
      <c r="AK269" s="119"/>
      <c r="AL269" s="119"/>
      <c r="AM269" s="119"/>
      <c r="AN269" s="119"/>
      <c r="AO269" s="119"/>
      <c r="AP269" s="119"/>
      <c r="AQ269" s="119"/>
      <c r="AR269" s="119"/>
      <c r="AS269" s="119"/>
      <c r="AT269" s="119"/>
      <c r="AU269" s="119"/>
      <c r="AV269" s="119"/>
      <c r="AW269" s="119"/>
      <c r="AX269" s="119"/>
      <c r="AY269" s="119"/>
      <c r="AZ269" s="119"/>
      <c r="BA269" s="119"/>
      <c r="BB269" s="119"/>
      <c r="BC269" s="119"/>
      <c r="BD269" s="119"/>
      <c r="BE269" s="119"/>
      <c r="BF269" s="119"/>
      <c r="BG269" s="119"/>
      <c r="BH269" s="119"/>
    </row>
    <row r="270" spans="1:60" ht="40.799999999999997" outlineLevel="1" x14ac:dyDescent="0.25">
      <c r="A270" s="142">
        <v>102</v>
      </c>
      <c r="B270" s="143" t="s">
        <v>426</v>
      </c>
      <c r="C270" s="151" t="s">
        <v>427</v>
      </c>
      <c r="D270" s="144" t="s">
        <v>144</v>
      </c>
      <c r="E270" s="145">
        <v>1</v>
      </c>
      <c r="F270" s="146"/>
      <c r="G270" s="147">
        <f t="shared" si="35"/>
        <v>0</v>
      </c>
      <c r="H270" s="124">
        <v>0</v>
      </c>
      <c r="I270" s="124">
        <f t="shared" si="36"/>
        <v>0</v>
      </c>
      <c r="J270" s="124">
        <v>4980</v>
      </c>
      <c r="K270" s="124">
        <f t="shared" si="37"/>
        <v>4980</v>
      </c>
      <c r="L270" s="124">
        <v>21</v>
      </c>
      <c r="M270" s="124">
        <f t="shared" si="38"/>
        <v>0</v>
      </c>
      <c r="N270" s="124">
        <v>0</v>
      </c>
      <c r="O270" s="124">
        <f t="shared" si="39"/>
        <v>0</v>
      </c>
      <c r="P270" s="124">
        <v>0</v>
      </c>
      <c r="Q270" s="124">
        <f t="shared" si="40"/>
        <v>0</v>
      </c>
      <c r="R270" s="124"/>
      <c r="S270" s="124" t="s">
        <v>162</v>
      </c>
      <c r="T270" s="124" t="s">
        <v>163</v>
      </c>
      <c r="U270" s="124">
        <v>0</v>
      </c>
      <c r="V270" s="124">
        <f t="shared" si="41"/>
        <v>0</v>
      </c>
      <c r="W270" s="124"/>
      <c r="X270" s="124" t="s">
        <v>132</v>
      </c>
      <c r="Y270" s="119"/>
      <c r="Z270" s="119"/>
      <c r="AA270" s="119"/>
      <c r="AB270" s="119"/>
      <c r="AC270" s="119"/>
      <c r="AD270" s="119"/>
      <c r="AE270" s="119"/>
      <c r="AF270" s="119"/>
      <c r="AG270" s="119" t="s">
        <v>133</v>
      </c>
      <c r="AH270" s="119"/>
      <c r="AI270" s="119"/>
      <c r="AJ270" s="119"/>
      <c r="AK270" s="119"/>
      <c r="AL270" s="119"/>
      <c r="AM270" s="119"/>
      <c r="AN270" s="119"/>
      <c r="AO270" s="119"/>
      <c r="AP270" s="119"/>
      <c r="AQ270" s="119"/>
      <c r="AR270" s="119"/>
      <c r="AS270" s="119"/>
      <c r="AT270" s="119"/>
      <c r="AU270" s="119"/>
      <c r="AV270" s="119"/>
      <c r="AW270" s="119"/>
      <c r="AX270" s="119"/>
      <c r="AY270" s="119"/>
      <c r="AZ270" s="119"/>
      <c r="BA270" s="119"/>
      <c r="BB270" s="119"/>
      <c r="BC270" s="119"/>
      <c r="BD270" s="119"/>
      <c r="BE270" s="119"/>
      <c r="BF270" s="119"/>
      <c r="BG270" s="119"/>
      <c r="BH270" s="119"/>
    </row>
    <row r="271" spans="1:60" ht="20.399999999999999" outlineLevel="1" x14ac:dyDescent="0.25">
      <c r="A271" s="142">
        <v>103</v>
      </c>
      <c r="B271" s="143" t="s">
        <v>428</v>
      </c>
      <c r="C271" s="151" t="s">
        <v>429</v>
      </c>
      <c r="D271" s="144" t="s">
        <v>144</v>
      </c>
      <c r="E271" s="145">
        <v>1</v>
      </c>
      <c r="F271" s="146"/>
      <c r="G271" s="147">
        <f t="shared" si="35"/>
        <v>0</v>
      </c>
      <c r="H271" s="124">
        <v>2100</v>
      </c>
      <c r="I271" s="124">
        <f t="shared" si="36"/>
        <v>2100</v>
      </c>
      <c r="J271" s="124">
        <v>0</v>
      </c>
      <c r="K271" s="124">
        <f t="shared" si="37"/>
        <v>0</v>
      </c>
      <c r="L271" s="124">
        <v>21</v>
      </c>
      <c r="M271" s="124">
        <f t="shared" si="38"/>
        <v>0</v>
      </c>
      <c r="N271" s="124">
        <v>1.2999999999999999E-2</v>
      </c>
      <c r="O271" s="124">
        <f t="shared" si="39"/>
        <v>0.01</v>
      </c>
      <c r="P271" s="124">
        <v>0</v>
      </c>
      <c r="Q271" s="124">
        <f t="shared" si="40"/>
        <v>0</v>
      </c>
      <c r="R271" s="124"/>
      <c r="S271" s="124" t="s">
        <v>162</v>
      </c>
      <c r="T271" s="124" t="s">
        <v>163</v>
      </c>
      <c r="U271" s="124">
        <v>0</v>
      </c>
      <c r="V271" s="124">
        <f t="shared" si="41"/>
        <v>0</v>
      </c>
      <c r="W271" s="124"/>
      <c r="X271" s="124" t="s">
        <v>164</v>
      </c>
      <c r="Y271" s="119"/>
      <c r="Z271" s="119"/>
      <c r="AA271" s="119"/>
      <c r="AB271" s="119"/>
      <c r="AC271" s="119"/>
      <c r="AD271" s="119"/>
      <c r="AE271" s="119"/>
      <c r="AF271" s="119"/>
      <c r="AG271" s="119" t="s">
        <v>165</v>
      </c>
      <c r="AH271" s="119"/>
      <c r="AI271" s="119"/>
      <c r="AJ271" s="119"/>
      <c r="AK271" s="119"/>
      <c r="AL271" s="119"/>
      <c r="AM271" s="119"/>
      <c r="AN271" s="119"/>
      <c r="AO271" s="119"/>
      <c r="AP271" s="119"/>
      <c r="AQ271" s="119"/>
      <c r="AR271" s="119"/>
      <c r="AS271" s="119"/>
      <c r="AT271" s="119"/>
      <c r="AU271" s="119"/>
      <c r="AV271" s="119"/>
      <c r="AW271" s="119"/>
      <c r="AX271" s="119"/>
      <c r="AY271" s="119"/>
      <c r="AZ271" s="119"/>
      <c r="BA271" s="119"/>
      <c r="BB271" s="119"/>
      <c r="BC271" s="119"/>
      <c r="BD271" s="119"/>
      <c r="BE271" s="119"/>
      <c r="BF271" s="119"/>
      <c r="BG271" s="119"/>
      <c r="BH271" s="119"/>
    </row>
    <row r="272" spans="1:60" outlineLevel="1" x14ac:dyDescent="0.25">
      <c r="A272" s="142">
        <v>104</v>
      </c>
      <c r="B272" s="143" t="s">
        <v>430</v>
      </c>
      <c r="C272" s="151" t="s">
        <v>431</v>
      </c>
      <c r="D272" s="144" t="s">
        <v>144</v>
      </c>
      <c r="E272" s="145">
        <v>1</v>
      </c>
      <c r="F272" s="146"/>
      <c r="G272" s="147">
        <f t="shared" si="35"/>
        <v>0</v>
      </c>
      <c r="H272" s="124">
        <v>2100</v>
      </c>
      <c r="I272" s="124">
        <f t="shared" si="36"/>
        <v>2100</v>
      </c>
      <c r="J272" s="124">
        <v>0</v>
      </c>
      <c r="K272" s="124">
        <f t="shared" si="37"/>
        <v>0</v>
      </c>
      <c r="L272" s="124">
        <v>21</v>
      </c>
      <c r="M272" s="124">
        <f t="shared" si="38"/>
        <v>0</v>
      </c>
      <c r="N272" s="124">
        <v>1.2999999999999999E-2</v>
      </c>
      <c r="O272" s="124">
        <f t="shared" si="39"/>
        <v>0.01</v>
      </c>
      <c r="P272" s="124">
        <v>0</v>
      </c>
      <c r="Q272" s="124">
        <f t="shared" si="40"/>
        <v>0</v>
      </c>
      <c r="R272" s="124"/>
      <c r="S272" s="124" t="s">
        <v>162</v>
      </c>
      <c r="T272" s="124" t="s">
        <v>163</v>
      </c>
      <c r="U272" s="124">
        <v>0</v>
      </c>
      <c r="V272" s="124">
        <f t="shared" si="41"/>
        <v>0</v>
      </c>
      <c r="W272" s="124"/>
      <c r="X272" s="124" t="s">
        <v>164</v>
      </c>
      <c r="Y272" s="119"/>
      <c r="Z272" s="119"/>
      <c r="AA272" s="119"/>
      <c r="AB272" s="119"/>
      <c r="AC272" s="119"/>
      <c r="AD272" s="119"/>
      <c r="AE272" s="119"/>
      <c r="AF272" s="119"/>
      <c r="AG272" s="119" t="s">
        <v>165</v>
      </c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  <c r="BB272" s="119"/>
      <c r="BC272" s="119"/>
      <c r="BD272" s="119"/>
      <c r="BE272" s="119"/>
      <c r="BF272" s="119"/>
      <c r="BG272" s="119"/>
      <c r="BH272" s="119"/>
    </row>
    <row r="273" spans="1:60" ht="20.399999999999999" outlineLevel="1" x14ac:dyDescent="0.25">
      <c r="A273" s="142">
        <v>105</v>
      </c>
      <c r="B273" s="143" t="s">
        <v>432</v>
      </c>
      <c r="C273" s="151" t="s">
        <v>433</v>
      </c>
      <c r="D273" s="144" t="s">
        <v>144</v>
      </c>
      <c r="E273" s="145">
        <v>5</v>
      </c>
      <c r="F273" s="146"/>
      <c r="G273" s="147">
        <f t="shared" si="35"/>
        <v>0</v>
      </c>
      <c r="H273" s="124">
        <v>2450</v>
      </c>
      <c r="I273" s="124">
        <f t="shared" si="36"/>
        <v>12250</v>
      </c>
      <c r="J273" s="124">
        <v>0</v>
      </c>
      <c r="K273" s="124">
        <f t="shared" si="37"/>
        <v>0</v>
      </c>
      <c r="L273" s="124">
        <v>21</v>
      </c>
      <c r="M273" s="124">
        <f t="shared" si="38"/>
        <v>0</v>
      </c>
      <c r="N273" s="124">
        <v>0.02</v>
      </c>
      <c r="O273" s="124">
        <f t="shared" si="39"/>
        <v>0.1</v>
      </c>
      <c r="P273" s="124">
        <v>0</v>
      </c>
      <c r="Q273" s="124">
        <f t="shared" si="40"/>
        <v>0</v>
      </c>
      <c r="R273" s="124"/>
      <c r="S273" s="124" t="s">
        <v>162</v>
      </c>
      <c r="T273" s="124" t="s">
        <v>163</v>
      </c>
      <c r="U273" s="124">
        <v>0</v>
      </c>
      <c r="V273" s="124">
        <f t="shared" si="41"/>
        <v>0</v>
      </c>
      <c r="W273" s="124"/>
      <c r="X273" s="124" t="s">
        <v>164</v>
      </c>
      <c r="Y273" s="119"/>
      <c r="Z273" s="119"/>
      <c r="AA273" s="119"/>
      <c r="AB273" s="119"/>
      <c r="AC273" s="119"/>
      <c r="AD273" s="119"/>
      <c r="AE273" s="119"/>
      <c r="AF273" s="119"/>
      <c r="AG273" s="119" t="s">
        <v>165</v>
      </c>
      <c r="AH273" s="119"/>
      <c r="AI273" s="119"/>
      <c r="AJ273" s="119"/>
      <c r="AK273" s="119"/>
      <c r="AL273" s="119"/>
      <c r="AM273" s="119"/>
      <c r="AN273" s="119"/>
      <c r="AO273" s="119"/>
      <c r="AP273" s="119"/>
      <c r="AQ273" s="119"/>
      <c r="AR273" s="119"/>
      <c r="AS273" s="119"/>
      <c r="AT273" s="119"/>
      <c r="AU273" s="119"/>
      <c r="AV273" s="119"/>
      <c r="AW273" s="119"/>
      <c r="AX273" s="119"/>
      <c r="AY273" s="119"/>
      <c r="AZ273" s="119"/>
      <c r="BA273" s="119"/>
      <c r="BB273" s="119"/>
      <c r="BC273" s="119"/>
      <c r="BD273" s="119"/>
      <c r="BE273" s="119"/>
      <c r="BF273" s="119"/>
      <c r="BG273" s="119"/>
      <c r="BH273" s="119"/>
    </row>
    <row r="274" spans="1:60" outlineLevel="1" x14ac:dyDescent="0.25">
      <c r="A274" s="142">
        <v>106</v>
      </c>
      <c r="B274" s="143" t="s">
        <v>434</v>
      </c>
      <c r="C274" s="151" t="s">
        <v>435</v>
      </c>
      <c r="D274" s="144" t="s">
        <v>144</v>
      </c>
      <c r="E274" s="145">
        <v>1</v>
      </c>
      <c r="F274" s="146"/>
      <c r="G274" s="147">
        <f t="shared" si="35"/>
        <v>0</v>
      </c>
      <c r="H274" s="124">
        <v>0</v>
      </c>
      <c r="I274" s="124">
        <f t="shared" si="36"/>
        <v>0</v>
      </c>
      <c r="J274" s="124">
        <v>1990</v>
      </c>
      <c r="K274" s="124">
        <f t="shared" si="37"/>
        <v>1990</v>
      </c>
      <c r="L274" s="124">
        <v>21</v>
      </c>
      <c r="M274" s="124">
        <f t="shared" si="38"/>
        <v>0</v>
      </c>
      <c r="N274" s="124">
        <v>0</v>
      </c>
      <c r="O274" s="124">
        <f t="shared" si="39"/>
        <v>0</v>
      </c>
      <c r="P274" s="124">
        <v>0</v>
      </c>
      <c r="Q274" s="124">
        <f t="shared" si="40"/>
        <v>0</v>
      </c>
      <c r="R274" s="124"/>
      <c r="S274" s="124" t="s">
        <v>162</v>
      </c>
      <c r="T274" s="124" t="s">
        <v>163</v>
      </c>
      <c r="U274" s="124">
        <v>0</v>
      </c>
      <c r="V274" s="124">
        <f t="shared" si="41"/>
        <v>0</v>
      </c>
      <c r="W274" s="124"/>
      <c r="X274" s="124" t="s">
        <v>286</v>
      </c>
      <c r="Y274" s="119"/>
      <c r="Z274" s="119"/>
      <c r="AA274" s="119"/>
      <c r="AB274" s="119"/>
      <c r="AC274" s="119"/>
      <c r="AD274" s="119"/>
      <c r="AE274" s="119"/>
      <c r="AF274" s="119"/>
      <c r="AG274" s="119" t="s">
        <v>287</v>
      </c>
      <c r="AH274" s="119"/>
      <c r="AI274" s="119"/>
      <c r="AJ274" s="119"/>
      <c r="AK274" s="119"/>
      <c r="AL274" s="119"/>
      <c r="AM274" s="119"/>
      <c r="AN274" s="119"/>
      <c r="AO274" s="119"/>
      <c r="AP274" s="119"/>
      <c r="AQ274" s="119"/>
      <c r="AR274" s="119"/>
      <c r="AS274" s="119"/>
      <c r="AT274" s="119"/>
      <c r="AU274" s="119"/>
      <c r="AV274" s="119"/>
      <c r="AW274" s="119"/>
      <c r="AX274" s="119"/>
      <c r="AY274" s="119"/>
      <c r="AZ274" s="119"/>
      <c r="BA274" s="119"/>
      <c r="BB274" s="119"/>
      <c r="BC274" s="119"/>
      <c r="BD274" s="119"/>
      <c r="BE274" s="119"/>
      <c r="BF274" s="119"/>
      <c r="BG274" s="119"/>
      <c r="BH274" s="119"/>
    </row>
    <row r="275" spans="1:60" ht="20.399999999999999" outlineLevel="1" x14ac:dyDescent="0.25">
      <c r="A275" s="142">
        <v>107</v>
      </c>
      <c r="B275" s="143" t="s">
        <v>436</v>
      </c>
      <c r="C275" s="151" t="s">
        <v>437</v>
      </c>
      <c r="D275" s="144" t="s">
        <v>304</v>
      </c>
      <c r="E275" s="145">
        <v>1</v>
      </c>
      <c r="F275" s="146"/>
      <c r="G275" s="147">
        <f t="shared" si="35"/>
        <v>0</v>
      </c>
      <c r="H275" s="124">
        <v>0</v>
      </c>
      <c r="I275" s="124">
        <f t="shared" si="36"/>
        <v>0</v>
      </c>
      <c r="J275" s="124">
        <v>1500</v>
      </c>
      <c r="K275" s="124">
        <f t="shared" si="37"/>
        <v>1500</v>
      </c>
      <c r="L275" s="124">
        <v>21</v>
      </c>
      <c r="M275" s="124">
        <f t="shared" si="38"/>
        <v>0</v>
      </c>
      <c r="N275" s="124">
        <v>0</v>
      </c>
      <c r="O275" s="124">
        <f t="shared" si="39"/>
        <v>0</v>
      </c>
      <c r="P275" s="124">
        <v>0</v>
      </c>
      <c r="Q275" s="124">
        <f t="shared" si="40"/>
        <v>0</v>
      </c>
      <c r="R275" s="124"/>
      <c r="S275" s="124" t="s">
        <v>162</v>
      </c>
      <c r="T275" s="124" t="s">
        <v>163</v>
      </c>
      <c r="U275" s="124">
        <v>0</v>
      </c>
      <c r="V275" s="124">
        <f t="shared" si="41"/>
        <v>0</v>
      </c>
      <c r="W275" s="124"/>
      <c r="X275" s="124" t="s">
        <v>286</v>
      </c>
      <c r="Y275" s="119"/>
      <c r="Z275" s="119"/>
      <c r="AA275" s="119"/>
      <c r="AB275" s="119"/>
      <c r="AC275" s="119"/>
      <c r="AD275" s="119"/>
      <c r="AE275" s="119"/>
      <c r="AF275" s="119"/>
      <c r="AG275" s="119" t="s">
        <v>287</v>
      </c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19"/>
      <c r="BE275" s="119"/>
      <c r="BF275" s="119"/>
      <c r="BG275" s="119"/>
      <c r="BH275" s="119"/>
    </row>
    <row r="276" spans="1:60" ht="20.399999999999999" outlineLevel="1" x14ac:dyDescent="0.25">
      <c r="A276" s="136">
        <v>108</v>
      </c>
      <c r="B276" s="137" t="s">
        <v>438</v>
      </c>
      <c r="C276" s="149" t="s">
        <v>439</v>
      </c>
      <c r="D276" s="138" t="s">
        <v>149</v>
      </c>
      <c r="E276" s="139">
        <v>2.6</v>
      </c>
      <c r="F276" s="140"/>
      <c r="G276" s="141">
        <f t="shared" si="35"/>
        <v>0</v>
      </c>
      <c r="H276" s="124">
        <v>0</v>
      </c>
      <c r="I276" s="124">
        <f t="shared" si="36"/>
        <v>0</v>
      </c>
      <c r="J276" s="124">
        <v>13500</v>
      </c>
      <c r="K276" s="124">
        <f t="shared" si="37"/>
        <v>35100</v>
      </c>
      <c r="L276" s="124">
        <v>21</v>
      </c>
      <c r="M276" s="124">
        <f t="shared" si="38"/>
        <v>0</v>
      </c>
      <c r="N276" s="124">
        <v>0</v>
      </c>
      <c r="O276" s="124">
        <f t="shared" si="39"/>
        <v>0</v>
      </c>
      <c r="P276" s="124">
        <v>0</v>
      </c>
      <c r="Q276" s="124">
        <f t="shared" si="40"/>
        <v>0</v>
      </c>
      <c r="R276" s="124"/>
      <c r="S276" s="124" t="s">
        <v>162</v>
      </c>
      <c r="T276" s="124" t="s">
        <v>163</v>
      </c>
      <c r="U276" s="124">
        <v>0</v>
      </c>
      <c r="V276" s="124">
        <f t="shared" si="41"/>
        <v>0</v>
      </c>
      <c r="W276" s="124"/>
      <c r="X276" s="124" t="s">
        <v>286</v>
      </c>
      <c r="Y276" s="119"/>
      <c r="Z276" s="119"/>
      <c r="AA276" s="119"/>
      <c r="AB276" s="119"/>
      <c r="AC276" s="119"/>
      <c r="AD276" s="119"/>
      <c r="AE276" s="119"/>
      <c r="AF276" s="119"/>
      <c r="AG276" s="119" t="s">
        <v>287</v>
      </c>
      <c r="AH276" s="119"/>
      <c r="AI276" s="119"/>
      <c r="AJ276" s="119"/>
      <c r="AK276" s="119"/>
      <c r="AL276" s="119"/>
      <c r="AM276" s="119"/>
      <c r="AN276" s="119"/>
      <c r="AO276" s="119"/>
      <c r="AP276" s="119"/>
      <c r="AQ276" s="119"/>
      <c r="AR276" s="119"/>
      <c r="AS276" s="119"/>
      <c r="AT276" s="119"/>
      <c r="AU276" s="119"/>
      <c r="AV276" s="119"/>
      <c r="AW276" s="119"/>
      <c r="AX276" s="119"/>
      <c r="AY276" s="119"/>
      <c r="AZ276" s="119"/>
      <c r="BA276" s="119"/>
      <c r="BB276" s="119"/>
      <c r="BC276" s="119"/>
      <c r="BD276" s="119"/>
      <c r="BE276" s="119"/>
      <c r="BF276" s="119"/>
      <c r="BG276" s="119"/>
      <c r="BH276" s="119"/>
    </row>
    <row r="277" spans="1:60" outlineLevel="1" x14ac:dyDescent="0.25">
      <c r="A277" s="122"/>
      <c r="B277" s="123"/>
      <c r="C277" s="150" t="s">
        <v>440</v>
      </c>
      <c r="D277" s="125"/>
      <c r="E277" s="126">
        <v>2.6</v>
      </c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19"/>
      <c r="Z277" s="119"/>
      <c r="AA277" s="119"/>
      <c r="AB277" s="119"/>
      <c r="AC277" s="119"/>
      <c r="AD277" s="119"/>
      <c r="AE277" s="119"/>
      <c r="AF277" s="119"/>
      <c r="AG277" s="119" t="s">
        <v>135</v>
      </c>
      <c r="AH277" s="119">
        <v>0</v>
      </c>
      <c r="AI277" s="119"/>
      <c r="AJ277" s="119"/>
      <c r="AK277" s="119"/>
      <c r="AL277" s="119"/>
      <c r="AM277" s="119"/>
      <c r="AN277" s="119"/>
      <c r="AO277" s="119"/>
      <c r="AP277" s="119"/>
      <c r="AQ277" s="119"/>
      <c r="AR277" s="119"/>
      <c r="AS277" s="119"/>
      <c r="AT277" s="119"/>
      <c r="AU277" s="119"/>
      <c r="AV277" s="119"/>
      <c r="AW277" s="119"/>
      <c r="AX277" s="119"/>
      <c r="AY277" s="119"/>
      <c r="AZ277" s="119"/>
      <c r="BA277" s="119"/>
      <c r="BB277" s="119"/>
      <c r="BC277" s="119"/>
      <c r="BD277" s="119"/>
      <c r="BE277" s="119"/>
      <c r="BF277" s="119"/>
      <c r="BG277" s="119"/>
      <c r="BH277" s="119"/>
    </row>
    <row r="278" spans="1:60" outlineLevel="1" x14ac:dyDescent="0.25">
      <c r="A278" s="122"/>
      <c r="B278" s="123"/>
      <c r="C278" s="150" t="s">
        <v>441</v>
      </c>
      <c r="D278" s="125"/>
      <c r="E278" s="126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19"/>
      <c r="Z278" s="119"/>
      <c r="AA278" s="119"/>
      <c r="AB278" s="119"/>
      <c r="AC278" s="119"/>
      <c r="AD278" s="119"/>
      <c r="AE278" s="119"/>
      <c r="AF278" s="119"/>
      <c r="AG278" s="119" t="s">
        <v>135</v>
      </c>
      <c r="AH278" s="119">
        <v>0</v>
      </c>
      <c r="AI278" s="119"/>
      <c r="AJ278" s="119"/>
      <c r="AK278" s="119"/>
      <c r="AL278" s="119"/>
      <c r="AM278" s="119"/>
      <c r="AN278" s="119"/>
      <c r="AO278" s="119"/>
      <c r="AP278" s="119"/>
      <c r="AQ278" s="119"/>
      <c r="AR278" s="119"/>
      <c r="AS278" s="119"/>
      <c r="AT278" s="119"/>
      <c r="AU278" s="119"/>
      <c r="AV278" s="119"/>
      <c r="AW278" s="119"/>
      <c r="AX278" s="119"/>
      <c r="AY278" s="119"/>
      <c r="AZ278" s="119"/>
      <c r="BA278" s="119"/>
      <c r="BB278" s="119"/>
      <c r="BC278" s="119"/>
      <c r="BD278" s="119"/>
      <c r="BE278" s="119"/>
      <c r="BF278" s="119"/>
      <c r="BG278" s="119"/>
      <c r="BH278" s="119"/>
    </row>
    <row r="279" spans="1:60" outlineLevel="1" x14ac:dyDescent="0.25">
      <c r="A279" s="122"/>
      <c r="B279" s="123"/>
      <c r="C279" s="150" t="s">
        <v>442</v>
      </c>
      <c r="D279" s="125"/>
      <c r="E279" s="126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19"/>
      <c r="Z279" s="119"/>
      <c r="AA279" s="119"/>
      <c r="AB279" s="119"/>
      <c r="AC279" s="119"/>
      <c r="AD279" s="119"/>
      <c r="AE279" s="119"/>
      <c r="AF279" s="119"/>
      <c r="AG279" s="119" t="s">
        <v>135</v>
      </c>
      <c r="AH279" s="119">
        <v>0</v>
      </c>
      <c r="AI279" s="119"/>
      <c r="AJ279" s="119"/>
      <c r="AK279" s="119"/>
      <c r="AL279" s="119"/>
      <c r="AM279" s="119"/>
      <c r="AN279" s="119"/>
      <c r="AO279" s="119"/>
      <c r="AP279" s="119"/>
      <c r="AQ279" s="119"/>
      <c r="AR279" s="119"/>
      <c r="AS279" s="119"/>
      <c r="AT279" s="119"/>
      <c r="AU279" s="119"/>
      <c r="AV279" s="119"/>
      <c r="AW279" s="119"/>
      <c r="AX279" s="119"/>
      <c r="AY279" s="119"/>
      <c r="AZ279" s="119"/>
      <c r="BA279" s="119"/>
      <c r="BB279" s="119"/>
      <c r="BC279" s="119"/>
      <c r="BD279" s="119"/>
      <c r="BE279" s="119"/>
      <c r="BF279" s="119"/>
      <c r="BG279" s="119"/>
      <c r="BH279" s="119"/>
    </row>
    <row r="280" spans="1:60" ht="20.399999999999999" outlineLevel="1" x14ac:dyDescent="0.25">
      <c r="A280" s="122"/>
      <c r="B280" s="123"/>
      <c r="C280" s="150" t="s">
        <v>443</v>
      </c>
      <c r="D280" s="125"/>
      <c r="E280" s="126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19"/>
      <c r="Z280" s="119"/>
      <c r="AA280" s="119"/>
      <c r="AB280" s="119"/>
      <c r="AC280" s="119"/>
      <c r="AD280" s="119"/>
      <c r="AE280" s="119"/>
      <c r="AF280" s="119"/>
      <c r="AG280" s="119" t="s">
        <v>135</v>
      </c>
      <c r="AH280" s="119">
        <v>0</v>
      </c>
      <c r="AI280" s="119"/>
      <c r="AJ280" s="119"/>
      <c r="AK280" s="119"/>
      <c r="AL280" s="119"/>
      <c r="AM280" s="119"/>
      <c r="AN280" s="119"/>
      <c r="AO280" s="119"/>
      <c r="AP280" s="119"/>
      <c r="AQ280" s="119"/>
      <c r="AR280" s="119"/>
      <c r="AS280" s="119"/>
      <c r="AT280" s="119"/>
      <c r="AU280" s="119"/>
      <c r="AV280" s="119"/>
      <c r="AW280" s="119"/>
      <c r="AX280" s="119"/>
      <c r="AY280" s="119"/>
      <c r="AZ280" s="119"/>
      <c r="BA280" s="119"/>
      <c r="BB280" s="119"/>
      <c r="BC280" s="119"/>
      <c r="BD280" s="119"/>
      <c r="BE280" s="119"/>
      <c r="BF280" s="119"/>
      <c r="BG280" s="119"/>
      <c r="BH280" s="119"/>
    </row>
    <row r="281" spans="1:60" outlineLevel="1" x14ac:dyDescent="0.25">
      <c r="A281" s="122"/>
      <c r="B281" s="123"/>
      <c r="C281" s="150" t="s">
        <v>444</v>
      </c>
      <c r="D281" s="125"/>
      <c r="E281" s="126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19"/>
      <c r="Z281" s="119"/>
      <c r="AA281" s="119"/>
      <c r="AB281" s="119"/>
      <c r="AC281" s="119"/>
      <c r="AD281" s="119"/>
      <c r="AE281" s="119"/>
      <c r="AF281" s="119"/>
      <c r="AG281" s="119" t="s">
        <v>135</v>
      </c>
      <c r="AH281" s="119">
        <v>0</v>
      </c>
      <c r="AI281" s="119"/>
      <c r="AJ281" s="119"/>
      <c r="AK281" s="119"/>
      <c r="AL281" s="119"/>
      <c r="AM281" s="119"/>
      <c r="AN281" s="119"/>
      <c r="AO281" s="119"/>
      <c r="AP281" s="119"/>
      <c r="AQ281" s="119"/>
      <c r="AR281" s="119"/>
      <c r="AS281" s="119"/>
      <c r="AT281" s="119"/>
      <c r="AU281" s="119"/>
      <c r="AV281" s="119"/>
      <c r="AW281" s="119"/>
      <c r="AX281" s="119"/>
      <c r="AY281" s="119"/>
      <c r="AZ281" s="119"/>
      <c r="BA281" s="119"/>
      <c r="BB281" s="119"/>
      <c r="BC281" s="119"/>
      <c r="BD281" s="119"/>
      <c r="BE281" s="119"/>
      <c r="BF281" s="119"/>
      <c r="BG281" s="119"/>
      <c r="BH281" s="119"/>
    </row>
    <row r="282" spans="1:60" ht="20.399999999999999" outlineLevel="1" x14ac:dyDescent="0.25">
      <c r="A282" s="122"/>
      <c r="B282" s="123"/>
      <c r="C282" s="150" t="s">
        <v>445</v>
      </c>
      <c r="D282" s="125"/>
      <c r="E282" s="126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19"/>
      <c r="Z282" s="119"/>
      <c r="AA282" s="119"/>
      <c r="AB282" s="119"/>
      <c r="AC282" s="119"/>
      <c r="AD282" s="119"/>
      <c r="AE282" s="119"/>
      <c r="AF282" s="119"/>
      <c r="AG282" s="119" t="s">
        <v>135</v>
      </c>
      <c r="AH282" s="119">
        <v>0</v>
      </c>
      <c r="AI282" s="119"/>
      <c r="AJ282" s="119"/>
      <c r="AK282" s="119"/>
      <c r="AL282" s="119"/>
      <c r="AM282" s="119"/>
      <c r="AN282" s="119"/>
      <c r="AO282" s="119"/>
      <c r="AP282" s="119"/>
      <c r="AQ282" s="119"/>
      <c r="AR282" s="119"/>
      <c r="AS282" s="119"/>
      <c r="AT282" s="119"/>
      <c r="AU282" s="119"/>
      <c r="AV282" s="119"/>
      <c r="AW282" s="119"/>
      <c r="AX282" s="119"/>
      <c r="AY282" s="119"/>
      <c r="AZ282" s="119"/>
      <c r="BA282" s="119"/>
      <c r="BB282" s="119"/>
      <c r="BC282" s="119"/>
      <c r="BD282" s="119"/>
      <c r="BE282" s="119"/>
      <c r="BF282" s="119"/>
      <c r="BG282" s="119"/>
      <c r="BH282" s="119"/>
    </row>
    <row r="283" spans="1:60" outlineLevel="1" x14ac:dyDescent="0.25">
      <c r="A283" s="122"/>
      <c r="B283" s="123"/>
      <c r="C283" s="150" t="s">
        <v>446</v>
      </c>
      <c r="D283" s="125"/>
      <c r="E283" s="126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19"/>
      <c r="Z283" s="119"/>
      <c r="AA283" s="119"/>
      <c r="AB283" s="119"/>
      <c r="AC283" s="119"/>
      <c r="AD283" s="119"/>
      <c r="AE283" s="119"/>
      <c r="AF283" s="119"/>
      <c r="AG283" s="119" t="s">
        <v>135</v>
      </c>
      <c r="AH283" s="119">
        <v>0</v>
      </c>
      <c r="AI283" s="119"/>
      <c r="AJ283" s="119"/>
      <c r="AK283" s="119"/>
      <c r="AL283" s="119"/>
      <c r="AM283" s="119"/>
      <c r="AN283" s="119"/>
      <c r="AO283" s="119"/>
      <c r="AP283" s="119"/>
      <c r="AQ283" s="119"/>
      <c r="AR283" s="119"/>
      <c r="AS283" s="119"/>
      <c r="AT283" s="119"/>
      <c r="AU283" s="119"/>
      <c r="AV283" s="119"/>
      <c r="AW283" s="119"/>
      <c r="AX283" s="119"/>
      <c r="AY283" s="119"/>
      <c r="AZ283" s="119"/>
      <c r="BA283" s="119"/>
      <c r="BB283" s="119"/>
      <c r="BC283" s="119"/>
      <c r="BD283" s="119"/>
      <c r="BE283" s="119"/>
      <c r="BF283" s="119"/>
      <c r="BG283" s="119"/>
      <c r="BH283" s="119"/>
    </row>
    <row r="284" spans="1:60" outlineLevel="1" x14ac:dyDescent="0.25">
      <c r="A284" s="122"/>
      <c r="B284" s="123"/>
      <c r="C284" s="150" t="s">
        <v>447</v>
      </c>
      <c r="D284" s="125"/>
      <c r="E284" s="126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19"/>
      <c r="Z284" s="119"/>
      <c r="AA284" s="119"/>
      <c r="AB284" s="119"/>
      <c r="AC284" s="119"/>
      <c r="AD284" s="119"/>
      <c r="AE284" s="119"/>
      <c r="AF284" s="119"/>
      <c r="AG284" s="119" t="s">
        <v>135</v>
      </c>
      <c r="AH284" s="119">
        <v>0</v>
      </c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  <c r="BB284" s="119"/>
      <c r="BC284" s="119"/>
      <c r="BD284" s="119"/>
      <c r="BE284" s="119"/>
      <c r="BF284" s="119"/>
      <c r="BG284" s="119"/>
      <c r="BH284" s="119"/>
    </row>
    <row r="285" spans="1:60" outlineLevel="1" x14ac:dyDescent="0.25">
      <c r="A285" s="122"/>
      <c r="B285" s="123"/>
      <c r="C285" s="150" t="s">
        <v>448</v>
      </c>
      <c r="D285" s="125"/>
      <c r="E285" s="126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19"/>
      <c r="Z285" s="119"/>
      <c r="AA285" s="119"/>
      <c r="AB285" s="119"/>
      <c r="AC285" s="119"/>
      <c r="AD285" s="119"/>
      <c r="AE285" s="119"/>
      <c r="AF285" s="119"/>
      <c r="AG285" s="119" t="s">
        <v>135</v>
      </c>
      <c r="AH285" s="119">
        <v>0</v>
      </c>
      <c r="AI285" s="119"/>
      <c r="AJ285" s="119"/>
      <c r="AK285" s="119"/>
      <c r="AL285" s="119"/>
      <c r="AM285" s="119"/>
      <c r="AN285" s="119"/>
      <c r="AO285" s="119"/>
      <c r="AP285" s="119"/>
      <c r="AQ285" s="119"/>
      <c r="AR285" s="119"/>
      <c r="AS285" s="119"/>
      <c r="AT285" s="119"/>
      <c r="AU285" s="119"/>
      <c r="AV285" s="119"/>
      <c r="AW285" s="119"/>
      <c r="AX285" s="119"/>
      <c r="AY285" s="119"/>
      <c r="AZ285" s="119"/>
      <c r="BA285" s="119"/>
      <c r="BB285" s="119"/>
      <c r="BC285" s="119"/>
      <c r="BD285" s="119"/>
      <c r="BE285" s="119"/>
      <c r="BF285" s="119"/>
      <c r="BG285" s="119"/>
      <c r="BH285" s="119"/>
    </row>
    <row r="286" spans="1:60" ht="20.399999999999999" outlineLevel="1" x14ac:dyDescent="0.25">
      <c r="A286" s="122"/>
      <c r="B286" s="123"/>
      <c r="C286" s="150" t="s">
        <v>449</v>
      </c>
      <c r="D286" s="125"/>
      <c r="E286" s="126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19"/>
      <c r="Z286" s="119"/>
      <c r="AA286" s="119"/>
      <c r="AB286" s="119"/>
      <c r="AC286" s="119"/>
      <c r="AD286" s="119"/>
      <c r="AE286" s="119"/>
      <c r="AF286" s="119"/>
      <c r="AG286" s="119" t="s">
        <v>135</v>
      </c>
      <c r="AH286" s="119">
        <v>0</v>
      </c>
      <c r="AI286" s="119"/>
      <c r="AJ286" s="119"/>
      <c r="AK286" s="119"/>
      <c r="AL286" s="119"/>
      <c r="AM286" s="119"/>
      <c r="AN286" s="119"/>
      <c r="AO286" s="119"/>
      <c r="AP286" s="119"/>
      <c r="AQ286" s="119"/>
      <c r="AR286" s="119"/>
      <c r="AS286" s="119"/>
      <c r="AT286" s="119"/>
      <c r="AU286" s="119"/>
      <c r="AV286" s="119"/>
      <c r="AW286" s="119"/>
      <c r="AX286" s="119"/>
      <c r="AY286" s="119"/>
      <c r="AZ286" s="119"/>
      <c r="BA286" s="119"/>
      <c r="BB286" s="119"/>
      <c r="BC286" s="119"/>
      <c r="BD286" s="119"/>
      <c r="BE286" s="119"/>
      <c r="BF286" s="119"/>
      <c r="BG286" s="119"/>
      <c r="BH286" s="119"/>
    </row>
    <row r="287" spans="1:60" ht="20.399999999999999" outlineLevel="1" x14ac:dyDescent="0.25">
      <c r="A287" s="122"/>
      <c r="B287" s="123"/>
      <c r="C287" s="150" t="s">
        <v>450</v>
      </c>
      <c r="D287" s="125"/>
      <c r="E287" s="126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19"/>
      <c r="Z287" s="119"/>
      <c r="AA287" s="119"/>
      <c r="AB287" s="119"/>
      <c r="AC287" s="119"/>
      <c r="AD287" s="119"/>
      <c r="AE287" s="119"/>
      <c r="AF287" s="119"/>
      <c r="AG287" s="119" t="s">
        <v>135</v>
      </c>
      <c r="AH287" s="119">
        <v>0</v>
      </c>
      <c r="AI287" s="119"/>
      <c r="AJ287" s="119"/>
      <c r="AK287" s="119"/>
      <c r="AL287" s="119"/>
      <c r="AM287" s="119"/>
      <c r="AN287" s="119"/>
      <c r="AO287" s="119"/>
      <c r="AP287" s="119"/>
      <c r="AQ287" s="119"/>
      <c r="AR287" s="119"/>
      <c r="AS287" s="119"/>
      <c r="AT287" s="119"/>
      <c r="AU287" s="119"/>
      <c r="AV287" s="119"/>
      <c r="AW287" s="119"/>
      <c r="AX287" s="119"/>
      <c r="AY287" s="119"/>
      <c r="AZ287" s="119"/>
      <c r="BA287" s="119"/>
      <c r="BB287" s="119"/>
      <c r="BC287" s="119"/>
      <c r="BD287" s="119"/>
      <c r="BE287" s="119"/>
      <c r="BF287" s="119"/>
      <c r="BG287" s="119"/>
      <c r="BH287" s="119"/>
    </row>
    <row r="288" spans="1:60" outlineLevel="1" x14ac:dyDescent="0.25">
      <c r="A288" s="122"/>
      <c r="B288" s="123"/>
      <c r="C288" s="150" t="s">
        <v>451</v>
      </c>
      <c r="D288" s="125"/>
      <c r="E288" s="126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19"/>
      <c r="Z288" s="119"/>
      <c r="AA288" s="119"/>
      <c r="AB288" s="119"/>
      <c r="AC288" s="119"/>
      <c r="AD288" s="119"/>
      <c r="AE288" s="119"/>
      <c r="AF288" s="119"/>
      <c r="AG288" s="119" t="s">
        <v>135</v>
      </c>
      <c r="AH288" s="119">
        <v>0</v>
      </c>
      <c r="AI288" s="119"/>
      <c r="AJ288" s="119"/>
      <c r="AK288" s="119"/>
      <c r="AL288" s="119"/>
      <c r="AM288" s="119"/>
      <c r="AN288" s="119"/>
      <c r="AO288" s="119"/>
      <c r="AP288" s="119"/>
      <c r="AQ288" s="119"/>
      <c r="AR288" s="119"/>
      <c r="AS288" s="119"/>
      <c r="AT288" s="119"/>
      <c r="AU288" s="119"/>
      <c r="AV288" s="119"/>
      <c r="AW288" s="119"/>
      <c r="AX288" s="119"/>
      <c r="AY288" s="119"/>
      <c r="AZ288" s="119"/>
      <c r="BA288" s="119"/>
      <c r="BB288" s="119"/>
      <c r="BC288" s="119"/>
      <c r="BD288" s="119"/>
      <c r="BE288" s="119"/>
      <c r="BF288" s="119"/>
      <c r="BG288" s="119"/>
      <c r="BH288" s="119"/>
    </row>
    <row r="289" spans="1:60" outlineLevel="1" x14ac:dyDescent="0.25">
      <c r="A289" s="142">
        <v>109</v>
      </c>
      <c r="B289" s="143" t="s">
        <v>452</v>
      </c>
      <c r="C289" s="151" t="s">
        <v>453</v>
      </c>
      <c r="D289" s="144" t="s">
        <v>0</v>
      </c>
      <c r="E289" s="145">
        <v>635.74800000000005</v>
      </c>
      <c r="F289" s="146"/>
      <c r="G289" s="147">
        <f>ROUND(E289*F289,2)</f>
        <v>0</v>
      </c>
      <c r="H289" s="124">
        <v>0</v>
      </c>
      <c r="I289" s="124">
        <f>ROUND(E289*H289,2)</f>
        <v>0</v>
      </c>
      <c r="J289" s="124">
        <v>1.05</v>
      </c>
      <c r="K289" s="124">
        <f>ROUND(E289*J289,2)</f>
        <v>667.54</v>
      </c>
      <c r="L289" s="124">
        <v>21</v>
      </c>
      <c r="M289" s="124">
        <f>G289*(1+L289/100)</f>
        <v>0</v>
      </c>
      <c r="N289" s="124">
        <v>0</v>
      </c>
      <c r="O289" s="124">
        <f>ROUND(E289*N289,2)</f>
        <v>0</v>
      </c>
      <c r="P289" s="124">
        <v>0</v>
      </c>
      <c r="Q289" s="124">
        <f>ROUND(E289*P289,2)</f>
        <v>0</v>
      </c>
      <c r="R289" s="124"/>
      <c r="S289" s="124" t="s">
        <v>131</v>
      </c>
      <c r="T289" s="124" t="s">
        <v>131</v>
      </c>
      <c r="U289" s="124">
        <v>0</v>
      </c>
      <c r="V289" s="124">
        <f>ROUND(E289*U289,2)</f>
        <v>0</v>
      </c>
      <c r="W289" s="124"/>
      <c r="X289" s="124" t="s">
        <v>290</v>
      </c>
      <c r="Y289" s="119"/>
      <c r="Z289" s="119"/>
      <c r="AA289" s="119"/>
      <c r="AB289" s="119"/>
      <c r="AC289" s="119"/>
      <c r="AD289" s="119"/>
      <c r="AE289" s="119"/>
      <c r="AF289" s="119"/>
      <c r="AG289" s="119" t="s">
        <v>291</v>
      </c>
      <c r="AH289" s="119"/>
      <c r="AI289" s="119"/>
      <c r="AJ289" s="119"/>
      <c r="AK289" s="119"/>
      <c r="AL289" s="119"/>
      <c r="AM289" s="119"/>
      <c r="AN289" s="119"/>
      <c r="AO289" s="119"/>
      <c r="AP289" s="119"/>
      <c r="AQ289" s="119"/>
      <c r="AR289" s="119"/>
      <c r="AS289" s="119"/>
      <c r="AT289" s="119"/>
      <c r="AU289" s="119"/>
      <c r="AV289" s="119"/>
      <c r="AW289" s="119"/>
      <c r="AX289" s="119"/>
      <c r="AY289" s="119"/>
      <c r="AZ289" s="119"/>
      <c r="BA289" s="119"/>
      <c r="BB289" s="119"/>
      <c r="BC289" s="119"/>
      <c r="BD289" s="119"/>
      <c r="BE289" s="119"/>
      <c r="BF289" s="119"/>
      <c r="BG289" s="119"/>
      <c r="BH289" s="119"/>
    </row>
    <row r="290" spans="1:60" x14ac:dyDescent="0.25">
      <c r="A290" s="130" t="s">
        <v>126</v>
      </c>
      <c r="B290" s="131" t="s">
        <v>78</v>
      </c>
      <c r="C290" s="148" t="s">
        <v>79</v>
      </c>
      <c r="D290" s="132"/>
      <c r="E290" s="133"/>
      <c r="F290" s="134"/>
      <c r="G290" s="135">
        <f>SUMIF(AG291:AG292,"&lt;&gt;NOR",G291:G292)</f>
        <v>0</v>
      </c>
      <c r="H290" s="129"/>
      <c r="I290" s="129">
        <f>SUM(I291:I292)</f>
        <v>0</v>
      </c>
      <c r="J290" s="129"/>
      <c r="K290" s="129">
        <f>SUM(K291:K292)</f>
        <v>2622.37</v>
      </c>
      <c r="L290" s="129"/>
      <c r="M290" s="129">
        <f>SUM(M291:M292)</f>
        <v>0</v>
      </c>
      <c r="N290" s="129"/>
      <c r="O290" s="129">
        <f>SUM(O291:O292)</f>
        <v>0</v>
      </c>
      <c r="P290" s="129"/>
      <c r="Q290" s="129">
        <f>SUM(Q291:Q292)</f>
        <v>0</v>
      </c>
      <c r="R290" s="129"/>
      <c r="S290" s="129"/>
      <c r="T290" s="129"/>
      <c r="U290" s="129"/>
      <c r="V290" s="129">
        <f>SUM(V291:V292)</f>
        <v>8.8000000000000007</v>
      </c>
      <c r="W290" s="129"/>
      <c r="X290" s="129"/>
      <c r="AG290" t="s">
        <v>127</v>
      </c>
    </row>
    <row r="291" spans="1:60" outlineLevel="1" x14ac:dyDescent="0.25">
      <c r="A291" s="142">
        <v>110</v>
      </c>
      <c r="B291" s="143" t="s">
        <v>454</v>
      </c>
      <c r="C291" s="151" t="s">
        <v>455</v>
      </c>
      <c r="D291" s="144" t="s">
        <v>144</v>
      </c>
      <c r="E291" s="145">
        <v>8</v>
      </c>
      <c r="F291" s="146"/>
      <c r="G291" s="147">
        <f>ROUND(E291*F291,2)</f>
        <v>0</v>
      </c>
      <c r="H291" s="124">
        <v>0</v>
      </c>
      <c r="I291" s="124">
        <f>ROUND(E291*H291,2)</f>
        <v>0</v>
      </c>
      <c r="J291" s="124">
        <v>322</v>
      </c>
      <c r="K291" s="124">
        <f>ROUND(E291*J291,2)</f>
        <v>2576</v>
      </c>
      <c r="L291" s="124">
        <v>21</v>
      </c>
      <c r="M291" s="124">
        <f>G291*(1+L291/100)</f>
        <v>0</v>
      </c>
      <c r="N291" s="124">
        <v>0</v>
      </c>
      <c r="O291" s="124">
        <f>ROUND(E291*N291,2)</f>
        <v>0</v>
      </c>
      <c r="P291" s="124">
        <v>0</v>
      </c>
      <c r="Q291" s="124">
        <f>ROUND(E291*P291,2)</f>
        <v>0</v>
      </c>
      <c r="R291" s="124"/>
      <c r="S291" s="124" t="s">
        <v>131</v>
      </c>
      <c r="T291" s="124" t="s">
        <v>163</v>
      </c>
      <c r="U291" s="124">
        <v>1.1000000000000001</v>
      </c>
      <c r="V291" s="124">
        <f>ROUND(E291*U291,2)</f>
        <v>8.8000000000000007</v>
      </c>
      <c r="W291" s="124"/>
      <c r="X291" s="124" t="s">
        <v>132</v>
      </c>
      <c r="Y291" s="119"/>
      <c r="Z291" s="119"/>
      <c r="AA291" s="119"/>
      <c r="AB291" s="119"/>
      <c r="AC291" s="119"/>
      <c r="AD291" s="119"/>
      <c r="AE291" s="119"/>
      <c r="AF291" s="119"/>
      <c r="AG291" s="119" t="s">
        <v>133</v>
      </c>
      <c r="AH291" s="119"/>
      <c r="AI291" s="119"/>
      <c r="AJ291" s="119"/>
      <c r="AK291" s="119"/>
      <c r="AL291" s="119"/>
      <c r="AM291" s="119"/>
      <c r="AN291" s="119"/>
      <c r="AO291" s="119"/>
      <c r="AP291" s="119"/>
      <c r="AQ291" s="119"/>
      <c r="AR291" s="119"/>
      <c r="AS291" s="119"/>
      <c r="AT291" s="119"/>
      <c r="AU291" s="119"/>
      <c r="AV291" s="119"/>
      <c r="AW291" s="119"/>
      <c r="AX291" s="119"/>
      <c r="AY291" s="119"/>
      <c r="AZ291" s="119"/>
      <c r="BA291" s="119"/>
      <c r="BB291" s="119"/>
      <c r="BC291" s="119"/>
      <c r="BD291" s="119"/>
      <c r="BE291" s="119"/>
      <c r="BF291" s="119"/>
      <c r="BG291" s="119"/>
      <c r="BH291" s="119"/>
    </row>
    <row r="292" spans="1:60" outlineLevel="1" x14ac:dyDescent="0.25">
      <c r="A292" s="142">
        <v>111</v>
      </c>
      <c r="B292" s="143" t="s">
        <v>456</v>
      </c>
      <c r="C292" s="151" t="s">
        <v>457</v>
      </c>
      <c r="D292" s="144" t="s">
        <v>0</v>
      </c>
      <c r="E292" s="145">
        <v>25.76</v>
      </c>
      <c r="F292" s="146"/>
      <c r="G292" s="147">
        <f>ROUND(E292*F292,2)</f>
        <v>0</v>
      </c>
      <c r="H292" s="124">
        <v>0</v>
      </c>
      <c r="I292" s="124">
        <f>ROUND(E292*H292,2)</f>
        <v>0</v>
      </c>
      <c r="J292" s="124">
        <v>1.8</v>
      </c>
      <c r="K292" s="124">
        <f>ROUND(E292*J292,2)</f>
        <v>46.37</v>
      </c>
      <c r="L292" s="124">
        <v>21</v>
      </c>
      <c r="M292" s="124">
        <f>G292*(1+L292/100)</f>
        <v>0</v>
      </c>
      <c r="N292" s="124">
        <v>0</v>
      </c>
      <c r="O292" s="124">
        <f>ROUND(E292*N292,2)</f>
        <v>0</v>
      </c>
      <c r="P292" s="124">
        <v>0</v>
      </c>
      <c r="Q292" s="124">
        <f>ROUND(E292*P292,2)</f>
        <v>0</v>
      </c>
      <c r="R292" s="124"/>
      <c r="S292" s="124" t="s">
        <v>131</v>
      </c>
      <c r="T292" s="124" t="s">
        <v>131</v>
      </c>
      <c r="U292" s="124">
        <v>0</v>
      </c>
      <c r="V292" s="124">
        <f>ROUND(E292*U292,2)</f>
        <v>0</v>
      </c>
      <c r="W292" s="124"/>
      <c r="X292" s="124" t="s">
        <v>290</v>
      </c>
      <c r="Y292" s="119"/>
      <c r="Z292" s="119"/>
      <c r="AA292" s="119"/>
      <c r="AB292" s="119"/>
      <c r="AC292" s="119"/>
      <c r="AD292" s="119"/>
      <c r="AE292" s="119"/>
      <c r="AF292" s="119"/>
      <c r="AG292" s="119" t="s">
        <v>291</v>
      </c>
      <c r="AH292" s="119"/>
      <c r="AI292" s="119"/>
      <c r="AJ292" s="119"/>
      <c r="AK292" s="119"/>
      <c r="AL292" s="119"/>
      <c r="AM292" s="119"/>
      <c r="AN292" s="119"/>
      <c r="AO292" s="119"/>
      <c r="AP292" s="119"/>
      <c r="AQ292" s="119"/>
      <c r="AR292" s="119"/>
      <c r="AS292" s="119"/>
      <c r="AT292" s="119"/>
      <c r="AU292" s="119"/>
      <c r="AV292" s="119"/>
      <c r="AW292" s="119"/>
      <c r="AX292" s="119"/>
      <c r="AY292" s="119"/>
      <c r="AZ292" s="119"/>
      <c r="BA292" s="119"/>
      <c r="BB292" s="119"/>
      <c r="BC292" s="119"/>
      <c r="BD292" s="119"/>
      <c r="BE292" s="119"/>
      <c r="BF292" s="119"/>
      <c r="BG292" s="119"/>
      <c r="BH292" s="119"/>
    </row>
    <row r="293" spans="1:60" x14ac:dyDescent="0.25">
      <c r="A293" s="130" t="s">
        <v>126</v>
      </c>
      <c r="B293" s="131" t="s">
        <v>80</v>
      </c>
      <c r="C293" s="148" t="s">
        <v>81</v>
      </c>
      <c r="D293" s="132"/>
      <c r="E293" s="133"/>
      <c r="F293" s="134"/>
      <c r="G293" s="135">
        <f>SUMIF(AG294:AG322,"&lt;&gt;NOR",G294:G322)</f>
        <v>0</v>
      </c>
      <c r="H293" s="129"/>
      <c r="I293" s="129">
        <f>SUM(I294:I322)</f>
        <v>6578.3899999999994</v>
      </c>
      <c r="J293" s="129"/>
      <c r="K293" s="129">
        <f>SUM(K294:K322)</f>
        <v>7312.3099999999995</v>
      </c>
      <c r="L293" s="129"/>
      <c r="M293" s="129">
        <f>SUM(M294:M322)</f>
        <v>0</v>
      </c>
      <c r="N293" s="129"/>
      <c r="O293" s="129">
        <f>SUM(O294:O322)</f>
        <v>6.0000000000000005E-2</v>
      </c>
      <c r="P293" s="129"/>
      <c r="Q293" s="129">
        <f>SUM(Q294:Q322)</f>
        <v>0</v>
      </c>
      <c r="R293" s="129"/>
      <c r="S293" s="129"/>
      <c r="T293" s="129"/>
      <c r="U293" s="129"/>
      <c r="V293" s="129">
        <f>SUM(V294:V322)</f>
        <v>12.599999999999998</v>
      </c>
      <c r="W293" s="129"/>
      <c r="X293" s="129"/>
      <c r="AG293" t="s">
        <v>127</v>
      </c>
    </row>
    <row r="294" spans="1:60" outlineLevel="1" x14ac:dyDescent="0.25">
      <c r="A294" s="136">
        <v>112</v>
      </c>
      <c r="B294" s="137" t="s">
        <v>458</v>
      </c>
      <c r="C294" s="149" t="s">
        <v>459</v>
      </c>
      <c r="D294" s="138" t="s">
        <v>154</v>
      </c>
      <c r="E294" s="139">
        <v>9.09</v>
      </c>
      <c r="F294" s="140"/>
      <c r="G294" s="141">
        <f>ROUND(E294*F294,2)</f>
        <v>0</v>
      </c>
      <c r="H294" s="124">
        <v>0</v>
      </c>
      <c r="I294" s="124">
        <f>ROUND(E294*H294,2)</f>
        <v>0</v>
      </c>
      <c r="J294" s="124">
        <v>7.1</v>
      </c>
      <c r="K294" s="124">
        <f>ROUND(E294*J294,2)</f>
        <v>64.540000000000006</v>
      </c>
      <c r="L294" s="124">
        <v>21</v>
      </c>
      <c r="M294" s="124">
        <f>G294*(1+L294/100)</f>
        <v>0</v>
      </c>
      <c r="N294" s="124">
        <v>0</v>
      </c>
      <c r="O294" s="124">
        <f>ROUND(E294*N294,2)</f>
        <v>0</v>
      </c>
      <c r="P294" s="124">
        <v>0</v>
      </c>
      <c r="Q294" s="124">
        <f>ROUND(E294*P294,2)</f>
        <v>0</v>
      </c>
      <c r="R294" s="124"/>
      <c r="S294" s="124" t="s">
        <v>131</v>
      </c>
      <c r="T294" s="124" t="s">
        <v>163</v>
      </c>
      <c r="U294" s="124">
        <v>1.6E-2</v>
      </c>
      <c r="V294" s="124">
        <f>ROUND(E294*U294,2)</f>
        <v>0.15</v>
      </c>
      <c r="W294" s="124"/>
      <c r="X294" s="124" t="s">
        <v>132</v>
      </c>
      <c r="Y294" s="119"/>
      <c r="Z294" s="119"/>
      <c r="AA294" s="119"/>
      <c r="AB294" s="119"/>
      <c r="AC294" s="119"/>
      <c r="AD294" s="119"/>
      <c r="AE294" s="119"/>
      <c r="AF294" s="119"/>
      <c r="AG294" s="119" t="s">
        <v>133</v>
      </c>
      <c r="AH294" s="119"/>
      <c r="AI294" s="119"/>
      <c r="AJ294" s="119"/>
      <c r="AK294" s="119"/>
      <c r="AL294" s="119"/>
      <c r="AM294" s="119"/>
      <c r="AN294" s="119"/>
      <c r="AO294" s="119"/>
      <c r="AP294" s="119"/>
      <c r="AQ294" s="119"/>
      <c r="AR294" s="119"/>
      <c r="AS294" s="119"/>
      <c r="AT294" s="119"/>
      <c r="AU294" s="119"/>
      <c r="AV294" s="119"/>
      <c r="AW294" s="119"/>
      <c r="AX294" s="119"/>
      <c r="AY294" s="119"/>
      <c r="AZ294" s="119"/>
      <c r="BA294" s="119"/>
      <c r="BB294" s="119"/>
      <c r="BC294" s="119"/>
      <c r="BD294" s="119"/>
      <c r="BE294" s="119"/>
      <c r="BF294" s="119"/>
      <c r="BG294" s="119"/>
      <c r="BH294" s="119"/>
    </row>
    <row r="295" spans="1:60" outlineLevel="1" x14ac:dyDescent="0.25">
      <c r="A295" s="122"/>
      <c r="B295" s="123"/>
      <c r="C295" s="150" t="s">
        <v>199</v>
      </c>
      <c r="D295" s="125"/>
      <c r="E295" s="126">
        <v>7.92</v>
      </c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19"/>
      <c r="Z295" s="119"/>
      <c r="AA295" s="119"/>
      <c r="AB295" s="119"/>
      <c r="AC295" s="119"/>
      <c r="AD295" s="119"/>
      <c r="AE295" s="119"/>
      <c r="AF295" s="119"/>
      <c r="AG295" s="119" t="s">
        <v>135</v>
      </c>
      <c r="AH295" s="119">
        <v>0</v>
      </c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  <c r="BB295" s="119"/>
      <c r="BC295" s="119"/>
      <c r="BD295" s="119"/>
      <c r="BE295" s="119"/>
      <c r="BF295" s="119"/>
      <c r="BG295" s="119"/>
      <c r="BH295" s="119"/>
    </row>
    <row r="296" spans="1:60" outlineLevel="1" x14ac:dyDescent="0.25">
      <c r="A296" s="122"/>
      <c r="B296" s="123"/>
      <c r="C296" s="150" t="s">
        <v>460</v>
      </c>
      <c r="D296" s="125"/>
      <c r="E296" s="126">
        <v>1.17</v>
      </c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19"/>
      <c r="Z296" s="119"/>
      <c r="AA296" s="119"/>
      <c r="AB296" s="119"/>
      <c r="AC296" s="119"/>
      <c r="AD296" s="119"/>
      <c r="AE296" s="119"/>
      <c r="AF296" s="119"/>
      <c r="AG296" s="119" t="s">
        <v>135</v>
      </c>
      <c r="AH296" s="119">
        <v>0</v>
      </c>
      <c r="AI296" s="119"/>
      <c r="AJ296" s="119"/>
      <c r="AK296" s="119"/>
      <c r="AL296" s="119"/>
      <c r="AM296" s="119"/>
      <c r="AN296" s="119"/>
      <c r="AO296" s="119"/>
      <c r="AP296" s="119"/>
      <c r="AQ296" s="119"/>
      <c r="AR296" s="119"/>
      <c r="AS296" s="119"/>
      <c r="AT296" s="119"/>
      <c r="AU296" s="119"/>
      <c r="AV296" s="119"/>
      <c r="AW296" s="119"/>
      <c r="AX296" s="119"/>
      <c r="AY296" s="119"/>
      <c r="AZ296" s="119"/>
      <c r="BA296" s="119"/>
      <c r="BB296" s="119"/>
      <c r="BC296" s="119"/>
      <c r="BD296" s="119"/>
      <c r="BE296" s="119"/>
      <c r="BF296" s="119"/>
      <c r="BG296" s="119"/>
      <c r="BH296" s="119"/>
    </row>
    <row r="297" spans="1:60" outlineLevel="1" x14ac:dyDescent="0.25">
      <c r="A297" s="136">
        <v>113</v>
      </c>
      <c r="B297" s="137" t="s">
        <v>461</v>
      </c>
      <c r="C297" s="149" t="s">
        <v>462</v>
      </c>
      <c r="D297" s="138" t="s">
        <v>154</v>
      </c>
      <c r="E297" s="139">
        <v>9.09</v>
      </c>
      <c r="F297" s="140"/>
      <c r="G297" s="141">
        <f>ROUND(E297*F297,2)</f>
        <v>0</v>
      </c>
      <c r="H297" s="124">
        <v>24.5</v>
      </c>
      <c r="I297" s="124">
        <f>ROUND(E297*H297,2)</f>
        <v>222.71</v>
      </c>
      <c r="J297" s="124">
        <v>25.6</v>
      </c>
      <c r="K297" s="124">
        <f>ROUND(E297*J297,2)</f>
        <v>232.7</v>
      </c>
      <c r="L297" s="124">
        <v>21</v>
      </c>
      <c r="M297" s="124">
        <f>G297*(1+L297/100)</f>
        <v>0</v>
      </c>
      <c r="N297" s="124">
        <v>2.1000000000000001E-4</v>
      </c>
      <c r="O297" s="124">
        <f>ROUND(E297*N297,2)</f>
        <v>0</v>
      </c>
      <c r="P297" s="124">
        <v>0</v>
      </c>
      <c r="Q297" s="124">
        <f>ROUND(E297*P297,2)</f>
        <v>0</v>
      </c>
      <c r="R297" s="124"/>
      <c r="S297" s="124" t="s">
        <v>131</v>
      </c>
      <c r="T297" s="124" t="s">
        <v>163</v>
      </c>
      <c r="U297" s="124">
        <v>0.05</v>
      </c>
      <c r="V297" s="124">
        <f>ROUND(E297*U297,2)</f>
        <v>0.45</v>
      </c>
      <c r="W297" s="124"/>
      <c r="X297" s="124" t="s">
        <v>132</v>
      </c>
      <c r="Y297" s="119"/>
      <c r="Z297" s="119"/>
      <c r="AA297" s="119"/>
      <c r="AB297" s="119"/>
      <c r="AC297" s="119"/>
      <c r="AD297" s="119"/>
      <c r="AE297" s="119"/>
      <c r="AF297" s="119"/>
      <c r="AG297" s="119" t="s">
        <v>133</v>
      </c>
      <c r="AH297" s="119"/>
      <c r="AI297" s="119"/>
      <c r="AJ297" s="119"/>
      <c r="AK297" s="119"/>
      <c r="AL297" s="119"/>
      <c r="AM297" s="119"/>
      <c r="AN297" s="119"/>
      <c r="AO297" s="119"/>
      <c r="AP297" s="119"/>
      <c r="AQ297" s="119"/>
      <c r="AR297" s="119"/>
      <c r="AS297" s="119"/>
      <c r="AT297" s="119"/>
      <c r="AU297" s="119"/>
      <c r="AV297" s="119"/>
      <c r="AW297" s="119"/>
      <c r="AX297" s="119"/>
      <c r="AY297" s="119"/>
      <c r="AZ297" s="119"/>
      <c r="BA297" s="119"/>
      <c r="BB297" s="119"/>
      <c r="BC297" s="119"/>
      <c r="BD297" s="119"/>
      <c r="BE297" s="119"/>
      <c r="BF297" s="119"/>
      <c r="BG297" s="119"/>
      <c r="BH297" s="119"/>
    </row>
    <row r="298" spans="1:60" outlineLevel="1" x14ac:dyDescent="0.25">
      <c r="A298" s="122"/>
      <c r="B298" s="123"/>
      <c r="C298" s="150" t="s">
        <v>199</v>
      </c>
      <c r="D298" s="125"/>
      <c r="E298" s="126">
        <v>7.92</v>
      </c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19"/>
      <c r="Z298" s="119"/>
      <c r="AA298" s="119"/>
      <c r="AB298" s="119"/>
      <c r="AC298" s="119"/>
      <c r="AD298" s="119"/>
      <c r="AE298" s="119"/>
      <c r="AF298" s="119"/>
      <c r="AG298" s="119" t="s">
        <v>135</v>
      </c>
      <c r="AH298" s="119">
        <v>0</v>
      </c>
      <c r="AI298" s="119"/>
      <c r="AJ298" s="119"/>
      <c r="AK298" s="119"/>
      <c r="AL298" s="119"/>
      <c r="AM298" s="119"/>
      <c r="AN298" s="119"/>
      <c r="AO298" s="119"/>
      <c r="AP298" s="119"/>
      <c r="AQ298" s="119"/>
      <c r="AR298" s="119"/>
      <c r="AS298" s="119"/>
      <c r="AT298" s="119"/>
      <c r="AU298" s="119"/>
      <c r="AV298" s="119"/>
      <c r="AW298" s="119"/>
      <c r="AX298" s="119"/>
      <c r="AY298" s="119"/>
      <c r="AZ298" s="119"/>
      <c r="BA298" s="119"/>
      <c r="BB298" s="119"/>
      <c r="BC298" s="119"/>
      <c r="BD298" s="119"/>
      <c r="BE298" s="119"/>
      <c r="BF298" s="119"/>
      <c r="BG298" s="119"/>
      <c r="BH298" s="119"/>
    </row>
    <row r="299" spans="1:60" outlineLevel="1" x14ac:dyDescent="0.25">
      <c r="A299" s="122"/>
      <c r="B299" s="123"/>
      <c r="C299" s="150" t="s">
        <v>460</v>
      </c>
      <c r="D299" s="125"/>
      <c r="E299" s="126">
        <v>1.17</v>
      </c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19"/>
      <c r="Z299" s="119"/>
      <c r="AA299" s="119"/>
      <c r="AB299" s="119"/>
      <c r="AC299" s="119"/>
      <c r="AD299" s="119"/>
      <c r="AE299" s="119"/>
      <c r="AF299" s="119"/>
      <c r="AG299" s="119" t="s">
        <v>135</v>
      </c>
      <c r="AH299" s="119">
        <v>0</v>
      </c>
      <c r="AI299" s="119"/>
      <c r="AJ299" s="119"/>
      <c r="AK299" s="119"/>
      <c r="AL299" s="119"/>
      <c r="AM299" s="119"/>
      <c r="AN299" s="119"/>
      <c r="AO299" s="119"/>
      <c r="AP299" s="119"/>
      <c r="AQ299" s="119"/>
      <c r="AR299" s="119"/>
      <c r="AS299" s="119"/>
      <c r="AT299" s="119"/>
      <c r="AU299" s="119"/>
      <c r="AV299" s="119"/>
      <c r="AW299" s="119"/>
      <c r="AX299" s="119"/>
      <c r="AY299" s="119"/>
      <c r="AZ299" s="119"/>
      <c r="BA299" s="119"/>
      <c r="BB299" s="119"/>
      <c r="BC299" s="119"/>
      <c r="BD299" s="119"/>
      <c r="BE299" s="119"/>
      <c r="BF299" s="119"/>
      <c r="BG299" s="119"/>
      <c r="BH299" s="119"/>
    </row>
    <row r="300" spans="1:60" outlineLevel="1" x14ac:dyDescent="0.25">
      <c r="A300" s="136">
        <v>114</v>
      </c>
      <c r="B300" s="137" t="s">
        <v>463</v>
      </c>
      <c r="C300" s="149" t="s">
        <v>464</v>
      </c>
      <c r="D300" s="138" t="s">
        <v>149</v>
      </c>
      <c r="E300" s="139">
        <v>3.7</v>
      </c>
      <c r="F300" s="140"/>
      <c r="G300" s="141">
        <f>ROUND(E300*F300,2)</f>
        <v>0</v>
      </c>
      <c r="H300" s="124">
        <v>9.8800000000000008</v>
      </c>
      <c r="I300" s="124">
        <f>ROUND(E300*H300,2)</f>
        <v>36.56</v>
      </c>
      <c r="J300" s="124">
        <v>116.12</v>
      </c>
      <c r="K300" s="124">
        <f>ROUND(E300*J300,2)</f>
        <v>429.64</v>
      </c>
      <c r="L300" s="124">
        <v>21</v>
      </c>
      <c r="M300" s="124">
        <f>G300*(1+L300/100)</f>
        <v>0</v>
      </c>
      <c r="N300" s="124">
        <v>3.2000000000000003E-4</v>
      </c>
      <c r="O300" s="124">
        <f>ROUND(E300*N300,2)</f>
        <v>0</v>
      </c>
      <c r="P300" s="124">
        <v>0</v>
      </c>
      <c r="Q300" s="124">
        <f>ROUND(E300*P300,2)</f>
        <v>0</v>
      </c>
      <c r="R300" s="124"/>
      <c r="S300" s="124" t="s">
        <v>131</v>
      </c>
      <c r="T300" s="124" t="s">
        <v>188</v>
      </c>
      <c r="U300" s="124">
        <v>0.23599999999999999</v>
      </c>
      <c r="V300" s="124">
        <f>ROUND(E300*U300,2)</f>
        <v>0.87</v>
      </c>
      <c r="W300" s="124"/>
      <c r="X300" s="124" t="s">
        <v>132</v>
      </c>
      <c r="Y300" s="119"/>
      <c r="Z300" s="119"/>
      <c r="AA300" s="119"/>
      <c r="AB300" s="119"/>
      <c r="AC300" s="119"/>
      <c r="AD300" s="119"/>
      <c r="AE300" s="119"/>
      <c r="AF300" s="119"/>
      <c r="AG300" s="119" t="s">
        <v>133</v>
      </c>
      <c r="AH300" s="119"/>
      <c r="AI300" s="119"/>
      <c r="AJ300" s="119"/>
      <c r="AK300" s="119"/>
      <c r="AL300" s="119"/>
      <c r="AM300" s="119"/>
      <c r="AN300" s="119"/>
      <c r="AO300" s="119"/>
      <c r="AP300" s="119"/>
      <c r="AQ300" s="119"/>
      <c r="AR300" s="119"/>
      <c r="AS300" s="119"/>
      <c r="AT300" s="119"/>
      <c r="AU300" s="119"/>
      <c r="AV300" s="119"/>
      <c r="AW300" s="119"/>
      <c r="AX300" s="119"/>
      <c r="AY300" s="119"/>
      <c r="AZ300" s="119"/>
      <c r="BA300" s="119"/>
      <c r="BB300" s="119"/>
      <c r="BC300" s="119"/>
      <c r="BD300" s="119"/>
      <c r="BE300" s="119"/>
      <c r="BF300" s="119"/>
      <c r="BG300" s="119"/>
      <c r="BH300" s="119"/>
    </row>
    <row r="301" spans="1:60" outlineLevel="1" x14ac:dyDescent="0.25">
      <c r="A301" s="122"/>
      <c r="B301" s="123"/>
      <c r="C301" s="150" t="s">
        <v>465</v>
      </c>
      <c r="D301" s="125"/>
      <c r="E301" s="126">
        <v>3.7</v>
      </c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19"/>
      <c r="Z301" s="119"/>
      <c r="AA301" s="119"/>
      <c r="AB301" s="119"/>
      <c r="AC301" s="119"/>
      <c r="AD301" s="119"/>
      <c r="AE301" s="119"/>
      <c r="AF301" s="119"/>
      <c r="AG301" s="119" t="s">
        <v>135</v>
      </c>
      <c r="AH301" s="119">
        <v>0</v>
      </c>
      <c r="AI301" s="119"/>
      <c r="AJ301" s="119"/>
      <c r="AK301" s="119"/>
      <c r="AL301" s="119"/>
      <c r="AM301" s="119"/>
      <c r="AN301" s="119"/>
      <c r="AO301" s="119"/>
      <c r="AP301" s="119"/>
      <c r="AQ301" s="119"/>
      <c r="AR301" s="119"/>
      <c r="AS301" s="119"/>
      <c r="AT301" s="119"/>
      <c r="AU301" s="119"/>
      <c r="AV301" s="119"/>
      <c r="AW301" s="119"/>
      <c r="AX301" s="119"/>
      <c r="AY301" s="119"/>
      <c r="AZ301" s="119"/>
      <c r="BA301" s="119"/>
      <c r="BB301" s="119"/>
      <c r="BC301" s="119"/>
      <c r="BD301" s="119"/>
      <c r="BE301" s="119"/>
      <c r="BF301" s="119"/>
      <c r="BG301" s="119"/>
      <c r="BH301" s="119"/>
    </row>
    <row r="302" spans="1:60" outlineLevel="1" x14ac:dyDescent="0.25">
      <c r="A302" s="136">
        <v>115</v>
      </c>
      <c r="B302" s="137" t="s">
        <v>466</v>
      </c>
      <c r="C302" s="149" t="s">
        <v>467</v>
      </c>
      <c r="D302" s="138" t="s">
        <v>149</v>
      </c>
      <c r="E302" s="139">
        <v>3.7</v>
      </c>
      <c r="F302" s="140"/>
      <c r="G302" s="141">
        <f>ROUND(E302*F302,2)</f>
        <v>0</v>
      </c>
      <c r="H302" s="124">
        <v>5.42</v>
      </c>
      <c r="I302" s="124">
        <f>ROUND(E302*H302,2)</f>
        <v>20.05</v>
      </c>
      <c r="J302" s="124">
        <v>86.78</v>
      </c>
      <c r="K302" s="124">
        <f>ROUND(E302*J302,2)</f>
        <v>321.08999999999997</v>
      </c>
      <c r="L302" s="124">
        <v>21</v>
      </c>
      <c r="M302" s="124">
        <f>G302*(1+L302/100)</f>
        <v>0</v>
      </c>
      <c r="N302" s="124">
        <v>0</v>
      </c>
      <c r="O302" s="124">
        <f>ROUND(E302*N302,2)</f>
        <v>0</v>
      </c>
      <c r="P302" s="124">
        <v>0</v>
      </c>
      <c r="Q302" s="124">
        <f>ROUND(E302*P302,2)</f>
        <v>0</v>
      </c>
      <c r="R302" s="124"/>
      <c r="S302" s="124" t="s">
        <v>131</v>
      </c>
      <c r="T302" s="124" t="s">
        <v>188</v>
      </c>
      <c r="U302" s="124">
        <v>0.154</v>
      </c>
      <c r="V302" s="124">
        <f>ROUND(E302*U302,2)</f>
        <v>0.56999999999999995</v>
      </c>
      <c r="W302" s="124"/>
      <c r="X302" s="124" t="s">
        <v>132</v>
      </c>
      <c r="Y302" s="119"/>
      <c r="Z302" s="119"/>
      <c r="AA302" s="119"/>
      <c r="AB302" s="119"/>
      <c r="AC302" s="119"/>
      <c r="AD302" s="119"/>
      <c r="AE302" s="119"/>
      <c r="AF302" s="119"/>
      <c r="AG302" s="119" t="s">
        <v>133</v>
      </c>
      <c r="AH302" s="119"/>
      <c r="AI302" s="119"/>
      <c r="AJ302" s="119"/>
      <c r="AK302" s="119"/>
      <c r="AL302" s="119"/>
      <c r="AM302" s="119"/>
      <c r="AN302" s="119"/>
      <c r="AO302" s="119"/>
      <c r="AP302" s="119"/>
      <c r="AQ302" s="119"/>
      <c r="AR302" s="119"/>
      <c r="AS302" s="119"/>
      <c r="AT302" s="119"/>
      <c r="AU302" s="119"/>
      <c r="AV302" s="119"/>
      <c r="AW302" s="119"/>
      <c r="AX302" s="119"/>
      <c r="AY302" s="119"/>
      <c r="AZ302" s="119"/>
      <c r="BA302" s="119"/>
      <c r="BB302" s="119"/>
      <c r="BC302" s="119"/>
      <c r="BD302" s="119"/>
      <c r="BE302" s="119"/>
      <c r="BF302" s="119"/>
      <c r="BG302" s="119"/>
      <c r="BH302" s="119"/>
    </row>
    <row r="303" spans="1:60" outlineLevel="1" x14ac:dyDescent="0.25">
      <c r="A303" s="122"/>
      <c r="B303" s="123"/>
      <c r="C303" s="150" t="s">
        <v>465</v>
      </c>
      <c r="D303" s="125"/>
      <c r="E303" s="126">
        <v>3.7</v>
      </c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19"/>
      <c r="Z303" s="119"/>
      <c r="AA303" s="119"/>
      <c r="AB303" s="119"/>
      <c r="AC303" s="119"/>
      <c r="AD303" s="119"/>
      <c r="AE303" s="119"/>
      <c r="AF303" s="119"/>
      <c r="AG303" s="119" t="s">
        <v>135</v>
      </c>
      <c r="AH303" s="119">
        <v>0</v>
      </c>
      <c r="AI303" s="119"/>
      <c r="AJ303" s="119"/>
      <c r="AK303" s="119"/>
      <c r="AL303" s="119"/>
      <c r="AM303" s="119"/>
      <c r="AN303" s="119"/>
      <c r="AO303" s="119"/>
      <c r="AP303" s="119"/>
      <c r="AQ303" s="119"/>
      <c r="AR303" s="119"/>
      <c r="AS303" s="119"/>
      <c r="AT303" s="119"/>
      <c r="AU303" s="119"/>
      <c r="AV303" s="119"/>
      <c r="AW303" s="119"/>
      <c r="AX303" s="119"/>
      <c r="AY303" s="119"/>
      <c r="AZ303" s="119"/>
      <c r="BA303" s="119"/>
      <c r="BB303" s="119"/>
      <c r="BC303" s="119"/>
      <c r="BD303" s="119"/>
      <c r="BE303" s="119"/>
      <c r="BF303" s="119"/>
      <c r="BG303" s="119"/>
      <c r="BH303" s="119"/>
    </row>
    <row r="304" spans="1:60" outlineLevel="1" x14ac:dyDescent="0.25">
      <c r="A304" s="136">
        <v>116</v>
      </c>
      <c r="B304" s="137" t="s">
        <v>468</v>
      </c>
      <c r="C304" s="149" t="s">
        <v>469</v>
      </c>
      <c r="D304" s="138" t="s">
        <v>154</v>
      </c>
      <c r="E304" s="139">
        <v>9.09</v>
      </c>
      <c r="F304" s="140"/>
      <c r="G304" s="141">
        <f>ROUND(E304*F304,2)</f>
        <v>0</v>
      </c>
      <c r="H304" s="124">
        <v>130.38999999999999</v>
      </c>
      <c r="I304" s="124">
        <f>ROUND(E304*H304,2)</f>
        <v>1185.25</v>
      </c>
      <c r="J304" s="124">
        <v>531.61</v>
      </c>
      <c r="K304" s="124">
        <f>ROUND(E304*J304,2)</f>
        <v>4832.33</v>
      </c>
      <c r="L304" s="124">
        <v>21</v>
      </c>
      <c r="M304" s="124">
        <f>G304*(1+L304/100)</f>
        <v>0</v>
      </c>
      <c r="N304" s="124">
        <v>5.1500000000000001E-3</v>
      </c>
      <c r="O304" s="124">
        <f>ROUND(E304*N304,2)</f>
        <v>0.05</v>
      </c>
      <c r="P304" s="124">
        <v>0</v>
      </c>
      <c r="Q304" s="124">
        <f>ROUND(E304*P304,2)</f>
        <v>0</v>
      </c>
      <c r="R304" s="124"/>
      <c r="S304" s="124" t="s">
        <v>131</v>
      </c>
      <c r="T304" s="124" t="s">
        <v>163</v>
      </c>
      <c r="U304" s="124">
        <v>1.04</v>
      </c>
      <c r="V304" s="124">
        <f>ROUND(E304*U304,2)</f>
        <v>9.4499999999999993</v>
      </c>
      <c r="W304" s="124"/>
      <c r="X304" s="124" t="s">
        <v>132</v>
      </c>
      <c r="Y304" s="119"/>
      <c r="Z304" s="119"/>
      <c r="AA304" s="119"/>
      <c r="AB304" s="119"/>
      <c r="AC304" s="119"/>
      <c r="AD304" s="119"/>
      <c r="AE304" s="119"/>
      <c r="AF304" s="119"/>
      <c r="AG304" s="119" t="s">
        <v>133</v>
      </c>
      <c r="AH304" s="119"/>
      <c r="AI304" s="119"/>
      <c r="AJ304" s="119"/>
      <c r="AK304" s="119"/>
      <c r="AL304" s="119"/>
      <c r="AM304" s="119"/>
      <c r="AN304" s="119"/>
      <c r="AO304" s="119"/>
      <c r="AP304" s="119"/>
      <c r="AQ304" s="119"/>
      <c r="AR304" s="119"/>
      <c r="AS304" s="119"/>
      <c r="AT304" s="119"/>
      <c r="AU304" s="119"/>
      <c r="AV304" s="119"/>
      <c r="AW304" s="119"/>
      <c r="AX304" s="119"/>
      <c r="AY304" s="119"/>
      <c r="AZ304" s="119"/>
      <c r="BA304" s="119"/>
      <c r="BB304" s="119"/>
      <c r="BC304" s="119"/>
      <c r="BD304" s="119"/>
      <c r="BE304" s="119"/>
      <c r="BF304" s="119"/>
      <c r="BG304" s="119"/>
      <c r="BH304" s="119"/>
    </row>
    <row r="305" spans="1:60" outlineLevel="1" x14ac:dyDescent="0.25">
      <c r="A305" s="122"/>
      <c r="B305" s="123"/>
      <c r="C305" s="150" t="s">
        <v>199</v>
      </c>
      <c r="D305" s="125"/>
      <c r="E305" s="126">
        <v>7.92</v>
      </c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19"/>
      <c r="Z305" s="119"/>
      <c r="AA305" s="119"/>
      <c r="AB305" s="119"/>
      <c r="AC305" s="119"/>
      <c r="AD305" s="119"/>
      <c r="AE305" s="119"/>
      <c r="AF305" s="119"/>
      <c r="AG305" s="119" t="s">
        <v>135</v>
      </c>
      <c r="AH305" s="119">
        <v>0</v>
      </c>
      <c r="AI305" s="119"/>
      <c r="AJ305" s="119"/>
      <c r="AK305" s="119"/>
      <c r="AL305" s="119"/>
      <c r="AM305" s="119"/>
      <c r="AN305" s="119"/>
      <c r="AO305" s="119"/>
      <c r="AP305" s="119"/>
      <c r="AQ305" s="119"/>
      <c r="AR305" s="119"/>
      <c r="AS305" s="119"/>
      <c r="AT305" s="119"/>
      <c r="AU305" s="119"/>
      <c r="AV305" s="119"/>
      <c r="AW305" s="119"/>
      <c r="AX305" s="119"/>
      <c r="AY305" s="119"/>
      <c r="AZ305" s="119"/>
      <c r="BA305" s="119"/>
      <c r="BB305" s="119"/>
      <c r="BC305" s="119"/>
      <c r="BD305" s="119"/>
      <c r="BE305" s="119"/>
      <c r="BF305" s="119"/>
      <c r="BG305" s="119"/>
      <c r="BH305" s="119"/>
    </row>
    <row r="306" spans="1:60" outlineLevel="1" x14ac:dyDescent="0.25">
      <c r="A306" s="122"/>
      <c r="B306" s="123"/>
      <c r="C306" s="150" t="s">
        <v>460</v>
      </c>
      <c r="D306" s="125"/>
      <c r="E306" s="126">
        <v>1.17</v>
      </c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19"/>
      <c r="Z306" s="119"/>
      <c r="AA306" s="119"/>
      <c r="AB306" s="119"/>
      <c r="AC306" s="119"/>
      <c r="AD306" s="119"/>
      <c r="AE306" s="119"/>
      <c r="AF306" s="119"/>
      <c r="AG306" s="119" t="s">
        <v>135</v>
      </c>
      <c r="AH306" s="119">
        <v>0</v>
      </c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  <c r="BB306" s="119"/>
      <c r="BC306" s="119"/>
      <c r="BD306" s="119"/>
      <c r="BE306" s="119"/>
      <c r="BF306" s="119"/>
      <c r="BG306" s="119"/>
      <c r="BH306" s="119"/>
    </row>
    <row r="307" spans="1:60" outlineLevel="1" x14ac:dyDescent="0.25">
      <c r="A307" s="136">
        <v>117</v>
      </c>
      <c r="B307" s="137" t="s">
        <v>470</v>
      </c>
      <c r="C307" s="149" t="s">
        <v>471</v>
      </c>
      <c r="D307" s="138" t="s">
        <v>149</v>
      </c>
      <c r="E307" s="139">
        <v>15.3</v>
      </c>
      <c r="F307" s="140"/>
      <c r="G307" s="141">
        <f>ROUND(E307*F307,2)</f>
        <v>0</v>
      </c>
      <c r="H307" s="124">
        <v>20.87</v>
      </c>
      <c r="I307" s="124">
        <f>ROUND(E307*H307,2)</f>
        <v>319.31</v>
      </c>
      <c r="J307" s="124">
        <v>36.229999999999997</v>
      </c>
      <c r="K307" s="124">
        <f>ROUND(E307*J307,2)</f>
        <v>554.32000000000005</v>
      </c>
      <c r="L307" s="124">
        <v>21</v>
      </c>
      <c r="M307" s="124">
        <f>G307*(1+L307/100)</f>
        <v>0</v>
      </c>
      <c r="N307" s="124">
        <v>4.0000000000000003E-5</v>
      </c>
      <c r="O307" s="124">
        <f>ROUND(E307*N307,2)</f>
        <v>0</v>
      </c>
      <c r="P307" s="124">
        <v>0</v>
      </c>
      <c r="Q307" s="124">
        <f>ROUND(E307*P307,2)</f>
        <v>0</v>
      </c>
      <c r="R307" s="124"/>
      <c r="S307" s="124" t="s">
        <v>131</v>
      </c>
      <c r="T307" s="124" t="s">
        <v>163</v>
      </c>
      <c r="U307" s="124">
        <v>7.0000000000000007E-2</v>
      </c>
      <c r="V307" s="124">
        <f>ROUND(E307*U307,2)</f>
        <v>1.07</v>
      </c>
      <c r="W307" s="124"/>
      <c r="X307" s="124" t="s">
        <v>132</v>
      </c>
      <c r="Y307" s="119"/>
      <c r="Z307" s="119"/>
      <c r="AA307" s="119"/>
      <c r="AB307" s="119"/>
      <c r="AC307" s="119"/>
      <c r="AD307" s="119"/>
      <c r="AE307" s="119"/>
      <c r="AF307" s="119"/>
      <c r="AG307" s="119" t="s">
        <v>133</v>
      </c>
      <c r="AH307" s="119"/>
      <c r="AI307" s="119"/>
      <c r="AJ307" s="119"/>
      <c r="AK307" s="119"/>
      <c r="AL307" s="119"/>
      <c r="AM307" s="119"/>
      <c r="AN307" s="119"/>
      <c r="AO307" s="119"/>
      <c r="AP307" s="119"/>
      <c r="AQ307" s="119"/>
      <c r="AR307" s="119"/>
      <c r="AS307" s="119"/>
      <c r="AT307" s="119"/>
      <c r="AU307" s="119"/>
      <c r="AV307" s="119"/>
      <c r="AW307" s="119"/>
      <c r="AX307" s="119"/>
      <c r="AY307" s="119"/>
      <c r="AZ307" s="119"/>
      <c r="BA307" s="119"/>
      <c r="BB307" s="119"/>
      <c r="BC307" s="119"/>
      <c r="BD307" s="119"/>
      <c r="BE307" s="119"/>
      <c r="BF307" s="119"/>
      <c r="BG307" s="119"/>
      <c r="BH307" s="119"/>
    </row>
    <row r="308" spans="1:60" outlineLevel="1" x14ac:dyDescent="0.25">
      <c r="A308" s="122"/>
      <c r="B308" s="123"/>
      <c r="C308" s="150" t="s">
        <v>297</v>
      </c>
      <c r="D308" s="125"/>
      <c r="E308" s="126">
        <v>11.6</v>
      </c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19"/>
      <c r="Z308" s="119"/>
      <c r="AA308" s="119"/>
      <c r="AB308" s="119"/>
      <c r="AC308" s="119"/>
      <c r="AD308" s="119"/>
      <c r="AE308" s="119"/>
      <c r="AF308" s="119"/>
      <c r="AG308" s="119" t="s">
        <v>135</v>
      </c>
      <c r="AH308" s="119">
        <v>0</v>
      </c>
      <c r="AI308" s="119"/>
      <c r="AJ308" s="119"/>
      <c r="AK308" s="119"/>
      <c r="AL308" s="119"/>
      <c r="AM308" s="119"/>
      <c r="AN308" s="119"/>
      <c r="AO308" s="119"/>
      <c r="AP308" s="119"/>
      <c r="AQ308" s="119"/>
      <c r="AR308" s="119"/>
      <c r="AS308" s="119"/>
      <c r="AT308" s="119"/>
      <c r="AU308" s="119"/>
      <c r="AV308" s="119"/>
      <c r="AW308" s="119"/>
      <c r="AX308" s="119"/>
      <c r="AY308" s="119"/>
      <c r="AZ308" s="119"/>
      <c r="BA308" s="119"/>
      <c r="BB308" s="119"/>
      <c r="BC308" s="119"/>
      <c r="BD308" s="119"/>
      <c r="BE308" s="119"/>
      <c r="BF308" s="119"/>
      <c r="BG308" s="119"/>
      <c r="BH308" s="119"/>
    </row>
    <row r="309" spans="1:60" outlineLevel="1" x14ac:dyDescent="0.25">
      <c r="A309" s="122"/>
      <c r="B309" s="123"/>
      <c r="C309" s="150" t="s">
        <v>472</v>
      </c>
      <c r="D309" s="125"/>
      <c r="E309" s="126">
        <v>3.7</v>
      </c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19"/>
      <c r="Z309" s="119"/>
      <c r="AA309" s="119"/>
      <c r="AB309" s="119"/>
      <c r="AC309" s="119"/>
      <c r="AD309" s="119"/>
      <c r="AE309" s="119"/>
      <c r="AF309" s="119"/>
      <c r="AG309" s="119" t="s">
        <v>135</v>
      </c>
      <c r="AH309" s="119">
        <v>0</v>
      </c>
      <c r="AI309" s="119"/>
      <c r="AJ309" s="119"/>
      <c r="AK309" s="119"/>
      <c r="AL309" s="119"/>
      <c r="AM309" s="119"/>
      <c r="AN309" s="119"/>
      <c r="AO309" s="119"/>
      <c r="AP309" s="119"/>
      <c r="AQ309" s="119"/>
      <c r="AR309" s="119"/>
      <c r="AS309" s="119"/>
      <c r="AT309" s="119"/>
      <c r="AU309" s="119"/>
      <c r="AV309" s="119"/>
      <c r="AW309" s="119"/>
      <c r="AX309" s="119"/>
      <c r="AY309" s="119"/>
      <c r="AZ309" s="119"/>
      <c r="BA309" s="119"/>
      <c r="BB309" s="119"/>
      <c r="BC309" s="119"/>
      <c r="BD309" s="119"/>
      <c r="BE309" s="119"/>
      <c r="BF309" s="119"/>
      <c r="BG309" s="119"/>
      <c r="BH309" s="119"/>
    </row>
    <row r="310" spans="1:60" outlineLevel="1" x14ac:dyDescent="0.25">
      <c r="A310" s="136">
        <v>118</v>
      </c>
      <c r="B310" s="137" t="s">
        <v>473</v>
      </c>
      <c r="C310" s="149" t="s">
        <v>474</v>
      </c>
      <c r="D310" s="138" t="s">
        <v>154</v>
      </c>
      <c r="E310" s="139">
        <v>1.17</v>
      </c>
      <c r="F310" s="140"/>
      <c r="G310" s="141">
        <f>ROUND(E310*F310,2)</f>
        <v>0</v>
      </c>
      <c r="H310" s="124">
        <v>0</v>
      </c>
      <c r="I310" s="124">
        <f>ROUND(E310*H310,2)</f>
        <v>0</v>
      </c>
      <c r="J310" s="124">
        <v>15.1</v>
      </c>
      <c r="K310" s="124">
        <f>ROUND(E310*J310,2)</f>
        <v>17.670000000000002</v>
      </c>
      <c r="L310" s="124">
        <v>21</v>
      </c>
      <c r="M310" s="124">
        <f>G310*(1+L310/100)</f>
        <v>0</v>
      </c>
      <c r="N310" s="124">
        <v>0</v>
      </c>
      <c r="O310" s="124">
        <f>ROUND(E310*N310,2)</f>
        <v>0</v>
      </c>
      <c r="P310" s="124">
        <v>0</v>
      </c>
      <c r="Q310" s="124">
        <f>ROUND(E310*P310,2)</f>
        <v>0</v>
      </c>
      <c r="R310" s="124"/>
      <c r="S310" s="124" t="s">
        <v>131</v>
      </c>
      <c r="T310" s="124" t="s">
        <v>163</v>
      </c>
      <c r="U310" s="124">
        <v>0.03</v>
      </c>
      <c r="V310" s="124">
        <f>ROUND(E310*U310,2)</f>
        <v>0.04</v>
      </c>
      <c r="W310" s="124"/>
      <c r="X310" s="124" t="s">
        <v>132</v>
      </c>
      <c r="Y310" s="119"/>
      <c r="Z310" s="119"/>
      <c r="AA310" s="119"/>
      <c r="AB310" s="119"/>
      <c r="AC310" s="119"/>
      <c r="AD310" s="119"/>
      <c r="AE310" s="119"/>
      <c r="AF310" s="119"/>
      <c r="AG310" s="119" t="s">
        <v>133</v>
      </c>
      <c r="AH310" s="119"/>
      <c r="AI310" s="119"/>
      <c r="AJ310" s="119"/>
      <c r="AK310" s="119"/>
      <c r="AL310" s="119"/>
      <c r="AM310" s="119"/>
      <c r="AN310" s="119"/>
      <c r="AO310" s="119"/>
      <c r="AP310" s="119"/>
      <c r="AQ310" s="119"/>
      <c r="AR310" s="119"/>
      <c r="AS310" s="119"/>
      <c r="AT310" s="119"/>
      <c r="AU310" s="119"/>
      <c r="AV310" s="119"/>
      <c r="AW310" s="119"/>
      <c r="AX310" s="119"/>
      <c r="AY310" s="119"/>
      <c r="AZ310" s="119"/>
      <c r="BA310" s="119"/>
      <c r="BB310" s="119"/>
      <c r="BC310" s="119"/>
      <c r="BD310" s="119"/>
      <c r="BE310" s="119"/>
      <c r="BF310" s="119"/>
      <c r="BG310" s="119"/>
      <c r="BH310" s="119"/>
    </row>
    <row r="311" spans="1:60" outlineLevel="1" x14ac:dyDescent="0.25">
      <c r="A311" s="122"/>
      <c r="B311" s="123"/>
      <c r="C311" s="150" t="s">
        <v>460</v>
      </c>
      <c r="D311" s="125"/>
      <c r="E311" s="126">
        <v>1.17</v>
      </c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19"/>
      <c r="Z311" s="119"/>
      <c r="AA311" s="119"/>
      <c r="AB311" s="119"/>
      <c r="AC311" s="119"/>
      <c r="AD311" s="119"/>
      <c r="AE311" s="119"/>
      <c r="AF311" s="119"/>
      <c r="AG311" s="119" t="s">
        <v>135</v>
      </c>
      <c r="AH311" s="119">
        <v>0</v>
      </c>
      <c r="AI311" s="119"/>
      <c r="AJ311" s="119"/>
      <c r="AK311" s="119"/>
      <c r="AL311" s="119"/>
      <c r="AM311" s="119"/>
      <c r="AN311" s="119"/>
      <c r="AO311" s="119"/>
      <c r="AP311" s="119"/>
      <c r="AQ311" s="119"/>
      <c r="AR311" s="119"/>
      <c r="AS311" s="119"/>
      <c r="AT311" s="119"/>
      <c r="AU311" s="119"/>
      <c r="AV311" s="119"/>
      <c r="AW311" s="119"/>
      <c r="AX311" s="119"/>
      <c r="AY311" s="119"/>
      <c r="AZ311" s="119"/>
      <c r="BA311" s="119"/>
      <c r="BB311" s="119"/>
      <c r="BC311" s="119"/>
      <c r="BD311" s="119"/>
      <c r="BE311" s="119"/>
      <c r="BF311" s="119"/>
      <c r="BG311" s="119"/>
      <c r="BH311" s="119"/>
    </row>
    <row r="312" spans="1:60" outlineLevel="1" x14ac:dyDescent="0.25">
      <c r="A312" s="136">
        <v>119</v>
      </c>
      <c r="B312" s="137" t="s">
        <v>475</v>
      </c>
      <c r="C312" s="149" t="s">
        <v>476</v>
      </c>
      <c r="D312" s="138" t="s">
        <v>154</v>
      </c>
      <c r="E312" s="139">
        <v>9.09</v>
      </c>
      <c r="F312" s="140"/>
      <c r="G312" s="141">
        <f>ROUND(E312*F312,2)</f>
        <v>0</v>
      </c>
      <c r="H312" s="124">
        <v>12.3</v>
      </c>
      <c r="I312" s="124">
        <f>ROUND(E312*H312,2)</f>
        <v>111.81</v>
      </c>
      <c r="J312" s="124">
        <v>0</v>
      </c>
      <c r="K312" s="124">
        <f>ROUND(E312*J312,2)</f>
        <v>0</v>
      </c>
      <c r="L312" s="124">
        <v>21</v>
      </c>
      <c r="M312" s="124">
        <f>G312*(1+L312/100)</f>
        <v>0</v>
      </c>
      <c r="N312" s="124">
        <v>1.1999999999999999E-3</v>
      </c>
      <c r="O312" s="124">
        <f>ROUND(E312*N312,2)</f>
        <v>0.01</v>
      </c>
      <c r="P312" s="124">
        <v>0</v>
      </c>
      <c r="Q312" s="124">
        <f>ROUND(E312*P312,2)</f>
        <v>0</v>
      </c>
      <c r="R312" s="124"/>
      <c r="S312" s="124" t="s">
        <v>131</v>
      </c>
      <c r="T312" s="124" t="s">
        <v>163</v>
      </c>
      <c r="U312" s="124">
        <v>0</v>
      </c>
      <c r="V312" s="124">
        <f>ROUND(E312*U312,2)</f>
        <v>0</v>
      </c>
      <c r="W312" s="124"/>
      <c r="X312" s="124" t="s">
        <v>132</v>
      </c>
      <c r="Y312" s="119"/>
      <c r="Z312" s="119"/>
      <c r="AA312" s="119"/>
      <c r="AB312" s="119"/>
      <c r="AC312" s="119"/>
      <c r="AD312" s="119"/>
      <c r="AE312" s="119"/>
      <c r="AF312" s="119"/>
      <c r="AG312" s="119" t="s">
        <v>133</v>
      </c>
      <c r="AH312" s="119"/>
      <c r="AI312" s="119"/>
      <c r="AJ312" s="119"/>
      <c r="AK312" s="119"/>
      <c r="AL312" s="119"/>
      <c r="AM312" s="119"/>
      <c r="AN312" s="119"/>
      <c r="AO312" s="119"/>
      <c r="AP312" s="119"/>
      <c r="AQ312" s="119"/>
      <c r="AR312" s="119"/>
      <c r="AS312" s="119"/>
      <c r="AT312" s="119"/>
      <c r="AU312" s="119"/>
      <c r="AV312" s="119"/>
      <c r="AW312" s="119"/>
      <c r="AX312" s="119"/>
      <c r="AY312" s="119"/>
      <c r="AZ312" s="119"/>
      <c r="BA312" s="119"/>
      <c r="BB312" s="119"/>
      <c r="BC312" s="119"/>
      <c r="BD312" s="119"/>
      <c r="BE312" s="119"/>
      <c r="BF312" s="119"/>
      <c r="BG312" s="119"/>
      <c r="BH312" s="119"/>
    </row>
    <row r="313" spans="1:60" outlineLevel="1" x14ac:dyDescent="0.25">
      <c r="A313" s="122"/>
      <c r="B313" s="123"/>
      <c r="C313" s="150" t="s">
        <v>199</v>
      </c>
      <c r="D313" s="125"/>
      <c r="E313" s="126">
        <v>7.92</v>
      </c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19"/>
      <c r="Z313" s="119"/>
      <c r="AA313" s="119"/>
      <c r="AB313" s="119"/>
      <c r="AC313" s="119"/>
      <c r="AD313" s="119"/>
      <c r="AE313" s="119"/>
      <c r="AF313" s="119"/>
      <c r="AG313" s="119" t="s">
        <v>135</v>
      </c>
      <c r="AH313" s="119">
        <v>0</v>
      </c>
      <c r="AI313" s="119"/>
      <c r="AJ313" s="119"/>
      <c r="AK313" s="119"/>
      <c r="AL313" s="119"/>
      <c r="AM313" s="119"/>
      <c r="AN313" s="119"/>
      <c r="AO313" s="119"/>
      <c r="AP313" s="119"/>
      <c r="AQ313" s="119"/>
      <c r="AR313" s="119"/>
      <c r="AS313" s="119"/>
      <c r="AT313" s="119"/>
      <c r="AU313" s="119"/>
      <c r="AV313" s="119"/>
      <c r="AW313" s="119"/>
      <c r="AX313" s="119"/>
      <c r="AY313" s="119"/>
      <c r="AZ313" s="119"/>
      <c r="BA313" s="119"/>
      <c r="BB313" s="119"/>
      <c r="BC313" s="119"/>
      <c r="BD313" s="119"/>
      <c r="BE313" s="119"/>
      <c r="BF313" s="119"/>
      <c r="BG313" s="119"/>
      <c r="BH313" s="119"/>
    </row>
    <row r="314" spans="1:60" outlineLevel="1" x14ac:dyDescent="0.25">
      <c r="A314" s="122"/>
      <c r="B314" s="123"/>
      <c r="C314" s="150" t="s">
        <v>460</v>
      </c>
      <c r="D314" s="125"/>
      <c r="E314" s="126">
        <v>1.17</v>
      </c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19"/>
      <c r="Z314" s="119"/>
      <c r="AA314" s="119"/>
      <c r="AB314" s="119"/>
      <c r="AC314" s="119"/>
      <c r="AD314" s="119"/>
      <c r="AE314" s="119"/>
      <c r="AF314" s="119"/>
      <c r="AG314" s="119" t="s">
        <v>135</v>
      </c>
      <c r="AH314" s="119">
        <v>0</v>
      </c>
      <c r="AI314" s="119"/>
      <c r="AJ314" s="119"/>
      <c r="AK314" s="119"/>
      <c r="AL314" s="119"/>
      <c r="AM314" s="119"/>
      <c r="AN314" s="119"/>
      <c r="AO314" s="119"/>
      <c r="AP314" s="119"/>
      <c r="AQ314" s="119"/>
      <c r="AR314" s="119"/>
      <c r="AS314" s="119"/>
      <c r="AT314" s="119"/>
      <c r="AU314" s="119"/>
      <c r="AV314" s="119"/>
      <c r="AW314" s="119"/>
      <c r="AX314" s="119"/>
      <c r="AY314" s="119"/>
      <c r="AZ314" s="119"/>
      <c r="BA314" s="119"/>
      <c r="BB314" s="119"/>
      <c r="BC314" s="119"/>
      <c r="BD314" s="119"/>
      <c r="BE314" s="119"/>
      <c r="BF314" s="119"/>
      <c r="BG314" s="119"/>
      <c r="BH314" s="119"/>
    </row>
    <row r="315" spans="1:60" outlineLevel="1" x14ac:dyDescent="0.25">
      <c r="A315" s="136">
        <v>120</v>
      </c>
      <c r="B315" s="137" t="s">
        <v>477</v>
      </c>
      <c r="C315" s="149" t="s">
        <v>478</v>
      </c>
      <c r="D315" s="138" t="s">
        <v>154</v>
      </c>
      <c r="E315" s="139">
        <v>10.406000000000001</v>
      </c>
      <c r="F315" s="140"/>
      <c r="G315" s="141">
        <f>ROUND(E315*F315,2)</f>
        <v>0</v>
      </c>
      <c r="H315" s="124">
        <v>450</v>
      </c>
      <c r="I315" s="124">
        <f>ROUND(E315*H315,2)</f>
        <v>4682.7</v>
      </c>
      <c r="J315" s="124">
        <v>0</v>
      </c>
      <c r="K315" s="124">
        <f>ROUND(E315*J315,2)</f>
        <v>0</v>
      </c>
      <c r="L315" s="124">
        <v>21</v>
      </c>
      <c r="M315" s="124">
        <f>G315*(1+L315/100)</f>
        <v>0</v>
      </c>
      <c r="N315" s="124">
        <v>0</v>
      </c>
      <c r="O315" s="124">
        <f>ROUND(E315*N315,2)</f>
        <v>0</v>
      </c>
      <c r="P315" s="124">
        <v>0</v>
      </c>
      <c r="Q315" s="124">
        <f>ROUND(E315*P315,2)</f>
        <v>0</v>
      </c>
      <c r="R315" s="124"/>
      <c r="S315" s="124" t="s">
        <v>162</v>
      </c>
      <c r="T315" s="124" t="s">
        <v>163</v>
      </c>
      <c r="U315" s="124">
        <v>0</v>
      </c>
      <c r="V315" s="124">
        <f>ROUND(E315*U315,2)</f>
        <v>0</v>
      </c>
      <c r="W315" s="124"/>
      <c r="X315" s="124" t="s">
        <v>164</v>
      </c>
      <c r="Y315" s="119"/>
      <c r="Z315" s="119"/>
      <c r="AA315" s="119"/>
      <c r="AB315" s="119"/>
      <c r="AC315" s="119"/>
      <c r="AD315" s="119"/>
      <c r="AE315" s="119"/>
      <c r="AF315" s="119"/>
      <c r="AG315" s="119" t="s">
        <v>165</v>
      </c>
      <c r="AH315" s="119"/>
      <c r="AI315" s="119"/>
      <c r="AJ315" s="119"/>
      <c r="AK315" s="119"/>
      <c r="AL315" s="119"/>
      <c r="AM315" s="119"/>
      <c r="AN315" s="119"/>
      <c r="AO315" s="119"/>
      <c r="AP315" s="119"/>
      <c r="AQ315" s="119"/>
      <c r="AR315" s="119"/>
      <c r="AS315" s="119"/>
      <c r="AT315" s="119"/>
      <c r="AU315" s="119"/>
      <c r="AV315" s="119"/>
      <c r="AW315" s="119"/>
      <c r="AX315" s="119"/>
      <c r="AY315" s="119"/>
      <c r="AZ315" s="119"/>
      <c r="BA315" s="119"/>
      <c r="BB315" s="119"/>
      <c r="BC315" s="119"/>
      <c r="BD315" s="119"/>
      <c r="BE315" s="119"/>
      <c r="BF315" s="119"/>
      <c r="BG315" s="119"/>
      <c r="BH315" s="119"/>
    </row>
    <row r="316" spans="1:60" outlineLevel="1" x14ac:dyDescent="0.25">
      <c r="A316" s="122"/>
      <c r="B316" s="123"/>
      <c r="C316" s="152" t="s">
        <v>479</v>
      </c>
      <c r="D316" s="127"/>
      <c r="E316" s="128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19"/>
      <c r="Z316" s="119"/>
      <c r="AA316" s="119"/>
      <c r="AB316" s="119"/>
      <c r="AC316" s="119"/>
      <c r="AD316" s="119"/>
      <c r="AE316" s="119"/>
      <c r="AF316" s="119"/>
      <c r="AG316" s="119" t="s">
        <v>135</v>
      </c>
      <c r="AH316" s="119"/>
      <c r="AI316" s="119"/>
      <c r="AJ316" s="119"/>
      <c r="AK316" s="119"/>
      <c r="AL316" s="119"/>
      <c r="AM316" s="119"/>
      <c r="AN316" s="119"/>
      <c r="AO316" s="119"/>
      <c r="AP316" s="119"/>
      <c r="AQ316" s="119"/>
      <c r="AR316" s="119"/>
      <c r="AS316" s="119"/>
      <c r="AT316" s="119"/>
      <c r="AU316" s="119"/>
      <c r="AV316" s="119"/>
      <c r="AW316" s="119"/>
      <c r="AX316" s="119"/>
      <c r="AY316" s="119"/>
      <c r="AZ316" s="119"/>
      <c r="BA316" s="119"/>
      <c r="BB316" s="119"/>
      <c r="BC316" s="119"/>
      <c r="BD316" s="119"/>
      <c r="BE316" s="119"/>
      <c r="BF316" s="119"/>
      <c r="BG316" s="119"/>
      <c r="BH316" s="119"/>
    </row>
    <row r="317" spans="1:60" outlineLevel="1" x14ac:dyDescent="0.25">
      <c r="A317" s="122"/>
      <c r="B317" s="123"/>
      <c r="C317" s="153" t="s">
        <v>480</v>
      </c>
      <c r="D317" s="127"/>
      <c r="E317" s="128">
        <v>7.92</v>
      </c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19"/>
      <c r="Z317" s="119"/>
      <c r="AA317" s="119"/>
      <c r="AB317" s="119"/>
      <c r="AC317" s="119"/>
      <c r="AD317" s="119"/>
      <c r="AE317" s="119"/>
      <c r="AF317" s="119"/>
      <c r="AG317" s="119" t="s">
        <v>135</v>
      </c>
      <c r="AH317" s="119">
        <v>2</v>
      </c>
      <c r="AI317" s="119"/>
      <c r="AJ317" s="119"/>
      <c r="AK317" s="119"/>
      <c r="AL317" s="119"/>
      <c r="AM317" s="119"/>
      <c r="AN317" s="119"/>
      <c r="AO317" s="119"/>
      <c r="AP317" s="119"/>
      <c r="AQ317" s="119"/>
      <c r="AR317" s="119"/>
      <c r="AS317" s="119"/>
      <c r="AT317" s="119"/>
      <c r="AU317" s="119"/>
      <c r="AV317" s="119"/>
      <c r="AW317" s="119"/>
      <c r="AX317" s="119"/>
      <c r="AY317" s="119"/>
      <c r="AZ317" s="119"/>
      <c r="BA317" s="119"/>
      <c r="BB317" s="119"/>
      <c r="BC317" s="119"/>
      <c r="BD317" s="119"/>
      <c r="BE317" s="119"/>
      <c r="BF317" s="119"/>
      <c r="BG317" s="119"/>
      <c r="BH317" s="119"/>
    </row>
    <row r="318" spans="1:60" outlineLevel="1" x14ac:dyDescent="0.25">
      <c r="A318" s="122"/>
      <c r="B318" s="123"/>
      <c r="C318" s="153" t="s">
        <v>481</v>
      </c>
      <c r="D318" s="127"/>
      <c r="E318" s="128">
        <v>1.17</v>
      </c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19"/>
      <c r="Z318" s="119"/>
      <c r="AA318" s="119"/>
      <c r="AB318" s="119"/>
      <c r="AC318" s="119"/>
      <c r="AD318" s="119"/>
      <c r="AE318" s="119"/>
      <c r="AF318" s="119"/>
      <c r="AG318" s="119" t="s">
        <v>135</v>
      </c>
      <c r="AH318" s="119">
        <v>2</v>
      </c>
      <c r="AI318" s="119"/>
      <c r="AJ318" s="119"/>
      <c r="AK318" s="119"/>
      <c r="AL318" s="119"/>
      <c r="AM318" s="119"/>
      <c r="AN318" s="119"/>
      <c r="AO318" s="119"/>
      <c r="AP318" s="119"/>
      <c r="AQ318" s="119"/>
      <c r="AR318" s="119"/>
      <c r="AS318" s="119"/>
      <c r="AT318" s="119"/>
      <c r="AU318" s="119"/>
      <c r="AV318" s="119"/>
      <c r="AW318" s="119"/>
      <c r="AX318" s="119"/>
      <c r="AY318" s="119"/>
      <c r="AZ318" s="119"/>
      <c r="BA318" s="119"/>
      <c r="BB318" s="119"/>
      <c r="BC318" s="119"/>
      <c r="BD318" s="119"/>
      <c r="BE318" s="119"/>
      <c r="BF318" s="119"/>
      <c r="BG318" s="119"/>
      <c r="BH318" s="119"/>
    </row>
    <row r="319" spans="1:60" outlineLevel="1" x14ac:dyDescent="0.25">
      <c r="A319" s="122"/>
      <c r="B319" s="123"/>
      <c r="C319" s="153" t="s">
        <v>482</v>
      </c>
      <c r="D319" s="127"/>
      <c r="E319" s="128">
        <v>0.37</v>
      </c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19"/>
      <c r="Z319" s="119"/>
      <c r="AA319" s="119"/>
      <c r="AB319" s="119"/>
      <c r="AC319" s="119"/>
      <c r="AD319" s="119"/>
      <c r="AE319" s="119"/>
      <c r="AF319" s="119"/>
      <c r="AG319" s="119" t="s">
        <v>135</v>
      </c>
      <c r="AH319" s="119">
        <v>2</v>
      </c>
      <c r="AI319" s="119"/>
      <c r="AJ319" s="119"/>
      <c r="AK319" s="119"/>
      <c r="AL319" s="119"/>
      <c r="AM319" s="119"/>
      <c r="AN319" s="119"/>
      <c r="AO319" s="119"/>
      <c r="AP319" s="119"/>
      <c r="AQ319" s="119"/>
      <c r="AR319" s="119"/>
      <c r="AS319" s="119"/>
      <c r="AT319" s="119"/>
      <c r="AU319" s="119"/>
      <c r="AV319" s="119"/>
      <c r="AW319" s="119"/>
      <c r="AX319" s="119"/>
      <c r="AY319" s="119"/>
      <c r="AZ319" s="119"/>
      <c r="BA319" s="119"/>
      <c r="BB319" s="119"/>
      <c r="BC319" s="119"/>
      <c r="BD319" s="119"/>
      <c r="BE319" s="119"/>
      <c r="BF319" s="119"/>
      <c r="BG319" s="119"/>
      <c r="BH319" s="119"/>
    </row>
    <row r="320" spans="1:60" outlineLevel="1" x14ac:dyDescent="0.25">
      <c r="A320" s="122"/>
      <c r="B320" s="123"/>
      <c r="C320" s="152" t="s">
        <v>483</v>
      </c>
      <c r="D320" s="127"/>
      <c r="E320" s="128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19"/>
      <c r="Z320" s="119"/>
      <c r="AA320" s="119"/>
      <c r="AB320" s="119"/>
      <c r="AC320" s="119"/>
      <c r="AD320" s="119"/>
      <c r="AE320" s="119"/>
      <c r="AF320" s="119"/>
      <c r="AG320" s="119" t="s">
        <v>135</v>
      </c>
      <c r="AH320" s="119"/>
      <c r="AI320" s="119"/>
      <c r="AJ320" s="119"/>
      <c r="AK320" s="119"/>
      <c r="AL320" s="119"/>
      <c r="AM320" s="119"/>
      <c r="AN320" s="119"/>
      <c r="AO320" s="119"/>
      <c r="AP320" s="119"/>
      <c r="AQ320" s="119"/>
      <c r="AR320" s="119"/>
      <c r="AS320" s="119"/>
      <c r="AT320" s="119"/>
      <c r="AU320" s="119"/>
      <c r="AV320" s="119"/>
      <c r="AW320" s="119"/>
      <c r="AX320" s="119"/>
      <c r="AY320" s="119"/>
      <c r="AZ320" s="119"/>
      <c r="BA320" s="119"/>
      <c r="BB320" s="119"/>
      <c r="BC320" s="119"/>
      <c r="BD320" s="119"/>
      <c r="BE320" s="119"/>
      <c r="BF320" s="119"/>
      <c r="BG320" s="119"/>
      <c r="BH320" s="119"/>
    </row>
    <row r="321" spans="1:60" outlineLevel="1" x14ac:dyDescent="0.25">
      <c r="A321" s="122"/>
      <c r="B321" s="123"/>
      <c r="C321" s="150" t="s">
        <v>484</v>
      </c>
      <c r="D321" s="125"/>
      <c r="E321" s="126">
        <v>10.406000000000001</v>
      </c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19"/>
      <c r="Z321" s="119"/>
      <c r="AA321" s="119"/>
      <c r="AB321" s="119"/>
      <c r="AC321" s="119"/>
      <c r="AD321" s="119"/>
      <c r="AE321" s="119"/>
      <c r="AF321" s="119"/>
      <c r="AG321" s="119" t="s">
        <v>135</v>
      </c>
      <c r="AH321" s="119">
        <v>0</v>
      </c>
      <c r="AI321" s="119"/>
      <c r="AJ321" s="119"/>
      <c r="AK321" s="119"/>
      <c r="AL321" s="119"/>
      <c r="AM321" s="119"/>
      <c r="AN321" s="119"/>
      <c r="AO321" s="119"/>
      <c r="AP321" s="119"/>
      <c r="AQ321" s="119"/>
      <c r="AR321" s="119"/>
      <c r="AS321" s="119"/>
      <c r="AT321" s="119"/>
      <c r="AU321" s="119"/>
      <c r="AV321" s="119"/>
      <c r="AW321" s="119"/>
      <c r="AX321" s="119"/>
      <c r="AY321" s="119"/>
      <c r="AZ321" s="119"/>
      <c r="BA321" s="119"/>
      <c r="BB321" s="119"/>
      <c r="BC321" s="119"/>
      <c r="BD321" s="119"/>
      <c r="BE321" s="119"/>
      <c r="BF321" s="119"/>
      <c r="BG321" s="119"/>
      <c r="BH321" s="119"/>
    </row>
    <row r="322" spans="1:60" outlineLevel="1" x14ac:dyDescent="0.25">
      <c r="A322" s="142">
        <v>121</v>
      </c>
      <c r="B322" s="143" t="s">
        <v>485</v>
      </c>
      <c r="C322" s="151" t="s">
        <v>486</v>
      </c>
      <c r="D322" s="144" t="s">
        <v>0</v>
      </c>
      <c r="E322" s="145">
        <v>130.30680000000001</v>
      </c>
      <c r="F322" s="146"/>
      <c r="G322" s="147">
        <f>ROUND(E322*F322,2)</f>
        <v>0</v>
      </c>
      <c r="H322" s="124">
        <v>0</v>
      </c>
      <c r="I322" s="124">
        <f>ROUND(E322*H322,2)</f>
        <v>0</v>
      </c>
      <c r="J322" s="124">
        <v>6.6</v>
      </c>
      <c r="K322" s="124">
        <f>ROUND(E322*J322,2)</f>
        <v>860.02</v>
      </c>
      <c r="L322" s="124">
        <v>21</v>
      </c>
      <c r="M322" s="124">
        <f>G322*(1+L322/100)</f>
        <v>0</v>
      </c>
      <c r="N322" s="124">
        <v>0</v>
      </c>
      <c r="O322" s="124">
        <f>ROUND(E322*N322,2)</f>
        <v>0</v>
      </c>
      <c r="P322" s="124">
        <v>0</v>
      </c>
      <c r="Q322" s="124">
        <f>ROUND(E322*P322,2)</f>
        <v>0</v>
      </c>
      <c r="R322" s="124"/>
      <c r="S322" s="124" t="s">
        <v>131</v>
      </c>
      <c r="T322" s="124" t="s">
        <v>163</v>
      </c>
      <c r="U322" s="124">
        <v>0</v>
      </c>
      <c r="V322" s="124">
        <f>ROUND(E322*U322,2)</f>
        <v>0</v>
      </c>
      <c r="W322" s="124"/>
      <c r="X322" s="124" t="s">
        <v>290</v>
      </c>
      <c r="Y322" s="119"/>
      <c r="Z322" s="119"/>
      <c r="AA322" s="119"/>
      <c r="AB322" s="119"/>
      <c r="AC322" s="119"/>
      <c r="AD322" s="119"/>
      <c r="AE322" s="119"/>
      <c r="AF322" s="119"/>
      <c r="AG322" s="119" t="s">
        <v>291</v>
      </c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  <c r="BB322" s="119"/>
      <c r="BC322" s="119"/>
      <c r="BD322" s="119"/>
      <c r="BE322" s="119"/>
      <c r="BF322" s="119"/>
      <c r="BG322" s="119"/>
      <c r="BH322" s="119"/>
    </row>
    <row r="323" spans="1:60" x14ac:dyDescent="0.25">
      <c r="A323" s="130" t="s">
        <v>126</v>
      </c>
      <c r="B323" s="131" t="s">
        <v>82</v>
      </c>
      <c r="C323" s="148" t="s">
        <v>83</v>
      </c>
      <c r="D323" s="132"/>
      <c r="E323" s="133"/>
      <c r="F323" s="134"/>
      <c r="G323" s="135">
        <f>SUMIF(AG324:AG348,"&lt;&gt;NOR",G324:G348)</f>
        <v>0</v>
      </c>
      <c r="H323" s="129"/>
      <c r="I323" s="129">
        <f>SUM(I324:I348)</f>
        <v>19767.620000000003</v>
      </c>
      <c r="J323" s="129"/>
      <c r="K323" s="129">
        <f>SUM(K324:K348)</f>
        <v>27952.39</v>
      </c>
      <c r="L323" s="129"/>
      <c r="M323" s="129">
        <f>SUM(M324:M348)</f>
        <v>0</v>
      </c>
      <c r="N323" s="129"/>
      <c r="O323" s="129">
        <f>SUM(O324:O348)</f>
        <v>0.04</v>
      </c>
      <c r="P323" s="129"/>
      <c r="Q323" s="129">
        <f>SUM(Q324:Q348)</f>
        <v>0.22</v>
      </c>
      <c r="R323" s="129"/>
      <c r="S323" s="129"/>
      <c r="T323" s="129"/>
      <c r="U323" s="129"/>
      <c r="V323" s="129">
        <f>SUM(V324:V348)</f>
        <v>40.619999999999997</v>
      </c>
      <c r="W323" s="129"/>
      <c r="X323" s="129"/>
      <c r="AG323" t="s">
        <v>127</v>
      </c>
    </row>
    <row r="324" spans="1:60" outlineLevel="1" x14ac:dyDescent="0.25">
      <c r="A324" s="136">
        <v>122</v>
      </c>
      <c r="B324" s="137" t="s">
        <v>487</v>
      </c>
      <c r="C324" s="149" t="s">
        <v>488</v>
      </c>
      <c r="D324" s="138" t="s">
        <v>154</v>
      </c>
      <c r="E324" s="139">
        <v>49.92</v>
      </c>
      <c r="F324" s="140"/>
      <c r="G324" s="141">
        <f>ROUND(E324*F324,2)</f>
        <v>0</v>
      </c>
      <c r="H324" s="124">
        <v>0</v>
      </c>
      <c r="I324" s="124">
        <f>ROUND(E324*H324,2)</f>
        <v>0</v>
      </c>
      <c r="J324" s="124">
        <v>6.9</v>
      </c>
      <c r="K324" s="124">
        <f>ROUND(E324*J324,2)</f>
        <v>344.45</v>
      </c>
      <c r="L324" s="124">
        <v>21</v>
      </c>
      <c r="M324" s="124">
        <f>G324*(1+L324/100)</f>
        <v>0</v>
      </c>
      <c r="N324" s="124">
        <v>0</v>
      </c>
      <c r="O324" s="124">
        <f>ROUND(E324*N324,2)</f>
        <v>0</v>
      </c>
      <c r="P324" s="124">
        <v>0</v>
      </c>
      <c r="Q324" s="124">
        <f>ROUND(E324*P324,2)</f>
        <v>0</v>
      </c>
      <c r="R324" s="124"/>
      <c r="S324" s="124" t="s">
        <v>131</v>
      </c>
      <c r="T324" s="124" t="s">
        <v>489</v>
      </c>
      <c r="U324" s="124">
        <v>1.6E-2</v>
      </c>
      <c r="V324" s="124">
        <f>ROUND(E324*U324,2)</f>
        <v>0.8</v>
      </c>
      <c r="W324" s="124"/>
      <c r="X324" s="124" t="s">
        <v>132</v>
      </c>
      <c r="Y324" s="119"/>
      <c r="Z324" s="119"/>
      <c r="AA324" s="119"/>
      <c r="AB324" s="119"/>
      <c r="AC324" s="119"/>
      <c r="AD324" s="119"/>
      <c r="AE324" s="119"/>
      <c r="AF324" s="119"/>
      <c r="AG324" s="119" t="s">
        <v>133</v>
      </c>
      <c r="AH324" s="119"/>
      <c r="AI324" s="119"/>
      <c r="AJ324" s="119"/>
      <c r="AK324" s="119"/>
      <c r="AL324" s="119"/>
      <c r="AM324" s="119"/>
      <c r="AN324" s="119"/>
      <c r="AO324" s="119"/>
      <c r="AP324" s="119"/>
      <c r="AQ324" s="119"/>
      <c r="AR324" s="119"/>
      <c r="AS324" s="119"/>
      <c r="AT324" s="119"/>
      <c r="AU324" s="119"/>
      <c r="AV324" s="119"/>
      <c r="AW324" s="119"/>
      <c r="AX324" s="119"/>
      <c r="AY324" s="119"/>
      <c r="AZ324" s="119"/>
      <c r="BA324" s="119"/>
      <c r="BB324" s="119"/>
      <c r="BC324" s="119"/>
      <c r="BD324" s="119"/>
      <c r="BE324" s="119"/>
      <c r="BF324" s="119"/>
      <c r="BG324" s="119"/>
      <c r="BH324" s="119"/>
    </row>
    <row r="325" spans="1:60" outlineLevel="1" x14ac:dyDescent="0.25">
      <c r="A325" s="122"/>
      <c r="B325" s="123"/>
      <c r="C325" s="150" t="s">
        <v>197</v>
      </c>
      <c r="D325" s="125"/>
      <c r="E325" s="126">
        <v>19.2</v>
      </c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19"/>
      <c r="Z325" s="119"/>
      <c r="AA325" s="119"/>
      <c r="AB325" s="119"/>
      <c r="AC325" s="119"/>
      <c r="AD325" s="119"/>
      <c r="AE325" s="119"/>
      <c r="AF325" s="119"/>
      <c r="AG325" s="119" t="s">
        <v>135</v>
      </c>
      <c r="AH325" s="119">
        <v>0</v>
      </c>
      <c r="AI325" s="119"/>
      <c r="AJ325" s="119"/>
      <c r="AK325" s="119"/>
      <c r="AL325" s="119"/>
      <c r="AM325" s="119"/>
      <c r="AN325" s="119"/>
      <c r="AO325" s="119"/>
      <c r="AP325" s="119"/>
      <c r="AQ325" s="119"/>
      <c r="AR325" s="119"/>
      <c r="AS325" s="119"/>
      <c r="AT325" s="119"/>
      <c r="AU325" s="119"/>
      <c r="AV325" s="119"/>
      <c r="AW325" s="119"/>
      <c r="AX325" s="119"/>
      <c r="AY325" s="119"/>
      <c r="AZ325" s="119"/>
      <c r="BA325" s="119"/>
      <c r="BB325" s="119"/>
      <c r="BC325" s="119"/>
      <c r="BD325" s="119"/>
      <c r="BE325" s="119"/>
      <c r="BF325" s="119"/>
      <c r="BG325" s="119"/>
      <c r="BH325" s="119"/>
    </row>
    <row r="326" spans="1:60" outlineLevel="1" x14ac:dyDescent="0.25">
      <c r="A326" s="122"/>
      <c r="B326" s="123"/>
      <c r="C326" s="150" t="s">
        <v>490</v>
      </c>
      <c r="D326" s="125"/>
      <c r="E326" s="126">
        <v>30.72</v>
      </c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19"/>
      <c r="Z326" s="119"/>
      <c r="AA326" s="119"/>
      <c r="AB326" s="119"/>
      <c r="AC326" s="119"/>
      <c r="AD326" s="119"/>
      <c r="AE326" s="119"/>
      <c r="AF326" s="119"/>
      <c r="AG326" s="119" t="s">
        <v>135</v>
      </c>
      <c r="AH326" s="119">
        <v>0</v>
      </c>
      <c r="AI326" s="119"/>
      <c r="AJ326" s="119"/>
      <c r="AK326" s="119"/>
      <c r="AL326" s="119"/>
      <c r="AM326" s="119"/>
      <c r="AN326" s="119"/>
      <c r="AO326" s="119"/>
      <c r="AP326" s="119"/>
      <c r="AQ326" s="119"/>
      <c r="AR326" s="119"/>
      <c r="AS326" s="119"/>
      <c r="AT326" s="119"/>
      <c r="AU326" s="119"/>
      <c r="AV326" s="119"/>
      <c r="AW326" s="119"/>
      <c r="AX326" s="119"/>
      <c r="AY326" s="119"/>
      <c r="AZ326" s="119"/>
      <c r="BA326" s="119"/>
      <c r="BB326" s="119"/>
      <c r="BC326" s="119"/>
      <c r="BD326" s="119"/>
      <c r="BE326" s="119"/>
      <c r="BF326" s="119"/>
      <c r="BG326" s="119"/>
      <c r="BH326" s="119"/>
    </row>
    <row r="327" spans="1:60" outlineLevel="1" x14ac:dyDescent="0.25">
      <c r="A327" s="136">
        <v>123</v>
      </c>
      <c r="B327" s="137" t="s">
        <v>491</v>
      </c>
      <c r="C327" s="149" t="s">
        <v>492</v>
      </c>
      <c r="D327" s="138" t="s">
        <v>149</v>
      </c>
      <c r="E327" s="139">
        <v>39.200000000000003</v>
      </c>
      <c r="F327" s="140"/>
      <c r="G327" s="141">
        <f>ROUND(E327*F327,2)</f>
        <v>0</v>
      </c>
      <c r="H327" s="124">
        <v>0.27</v>
      </c>
      <c r="I327" s="124">
        <f>ROUND(E327*H327,2)</f>
        <v>10.58</v>
      </c>
      <c r="J327" s="124">
        <v>75.63</v>
      </c>
      <c r="K327" s="124">
        <f>ROUND(E327*J327,2)</f>
        <v>2964.7</v>
      </c>
      <c r="L327" s="124">
        <v>21</v>
      </c>
      <c r="M327" s="124">
        <f>G327*(1+L327/100)</f>
        <v>0</v>
      </c>
      <c r="N327" s="124">
        <v>0</v>
      </c>
      <c r="O327" s="124">
        <f>ROUND(E327*N327,2)</f>
        <v>0</v>
      </c>
      <c r="P327" s="124">
        <v>0</v>
      </c>
      <c r="Q327" s="124">
        <f>ROUND(E327*P327,2)</f>
        <v>0</v>
      </c>
      <c r="R327" s="124"/>
      <c r="S327" s="124" t="s">
        <v>131</v>
      </c>
      <c r="T327" s="124" t="s">
        <v>131</v>
      </c>
      <c r="U327" s="124">
        <v>0.15</v>
      </c>
      <c r="V327" s="124">
        <f>ROUND(E327*U327,2)</f>
        <v>5.88</v>
      </c>
      <c r="W327" s="124"/>
      <c r="X327" s="124" t="s">
        <v>132</v>
      </c>
      <c r="Y327" s="119"/>
      <c r="Z327" s="119"/>
      <c r="AA327" s="119"/>
      <c r="AB327" s="119"/>
      <c r="AC327" s="119"/>
      <c r="AD327" s="119"/>
      <c r="AE327" s="119"/>
      <c r="AF327" s="119"/>
      <c r="AG327" s="119" t="s">
        <v>133</v>
      </c>
      <c r="AH327" s="119"/>
      <c r="AI327" s="119"/>
      <c r="AJ327" s="119"/>
      <c r="AK327" s="119"/>
      <c r="AL327" s="119"/>
      <c r="AM327" s="119"/>
      <c r="AN327" s="119"/>
      <c r="AO327" s="119"/>
      <c r="AP327" s="119"/>
      <c r="AQ327" s="119"/>
      <c r="AR327" s="119"/>
      <c r="AS327" s="119"/>
      <c r="AT327" s="119"/>
      <c r="AU327" s="119"/>
      <c r="AV327" s="119"/>
      <c r="AW327" s="119"/>
      <c r="AX327" s="119"/>
      <c r="AY327" s="119"/>
      <c r="AZ327" s="119"/>
      <c r="BA327" s="119"/>
      <c r="BB327" s="119"/>
      <c r="BC327" s="119"/>
      <c r="BD327" s="119"/>
      <c r="BE327" s="119"/>
      <c r="BF327" s="119"/>
      <c r="BG327" s="119"/>
      <c r="BH327" s="119"/>
    </row>
    <row r="328" spans="1:60" outlineLevel="1" x14ac:dyDescent="0.25">
      <c r="A328" s="122"/>
      <c r="B328" s="123"/>
      <c r="C328" s="150" t="s">
        <v>493</v>
      </c>
      <c r="D328" s="125"/>
      <c r="E328" s="126">
        <v>17.600000000000001</v>
      </c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19"/>
      <c r="Z328" s="119"/>
      <c r="AA328" s="119"/>
      <c r="AB328" s="119"/>
      <c r="AC328" s="119"/>
      <c r="AD328" s="119"/>
      <c r="AE328" s="119"/>
      <c r="AF328" s="119"/>
      <c r="AG328" s="119" t="s">
        <v>135</v>
      </c>
      <c r="AH328" s="119">
        <v>0</v>
      </c>
      <c r="AI328" s="119"/>
      <c r="AJ328" s="119"/>
      <c r="AK328" s="119"/>
      <c r="AL328" s="119"/>
      <c r="AM328" s="119"/>
      <c r="AN328" s="119"/>
      <c r="AO328" s="119"/>
      <c r="AP328" s="119"/>
      <c r="AQ328" s="119"/>
      <c r="AR328" s="119"/>
      <c r="AS328" s="119"/>
      <c r="AT328" s="119"/>
      <c r="AU328" s="119"/>
      <c r="AV328" s="119"/>
      <c r="AW328" s="119"/>
      <c r="AX328" s="119"/>
      <c r="AY328" s="119"/>
      <c r="AZ328" s="119"/>
      <c r="BA328" s="119"/>
      <c r="BB328" s="119"/>
      <c r="BC328" s="119"/>
      <c r="BD328" s="119"/>
      <c r="BE328" s="119"/>
      <c r="BF328" s="119"/>
      <c r="BG328" s="119"/>
      <c r="BH328" s="119"/>
    </row>
    <row r="329" spans="1:60" outlineLevel="1" x14ac:dyDescent="0.25">
      <c r="A329" s="122"/>
      <c r="B329" s="123"/>
      <c r="C329" s="150" t="s">
        <v>494</v>
      </c>
      <c r="D329" s="125"/>
      <c r="E329" s="126">
        <v>21.6</v>
      </c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19"/>
      <c r="Z329" s="119"/>
      <c r="AA329" s="119"/>
      <c r="AB329" s="119"/>
      <c r="AC329" s="119"/>
      <c r="AD329" s="119"/>
      <c r="AE329" s="119"/>
      <c r="AF329" s="119"/>
      <c r="AG329" s="119" t="s">
        <v>135</v>
      </c>
      <c r="AH329" s="119">
        <v>0</v>
      </c>
      <c r="AI329" s="119"/>
      <c r="AJ329" s="119"/>
      <c r="AK329" s="119"/>
      <c r="AL329" s="119"/>
      <c r="AM329" s="119"/>
      <c r="AN329" s="119"/>
      <c r="AO329" s="119"/>
      <c r="AP329" s="119"/>
      <c r="AQ329" s="119"/>
      <c r="AR329" s="119"/>
      <c r="AS329" s="119"/>
      <c r="AT329" s="119"/>
      <c r="AU329" s="119"/>
      <c r="AV329" s="119"/>
      <c r="AW329" s="119"/>
      <c r="AX329" s="119"/>
      <c r="AY329" s="119"/>
      <c r="AZ329" s="119"/>
      <c r="BA329" s="119"/>
      <c r="BB329" s="119"/>
      <c r="BC329" s="119"/>
      <c r="BD329" s="119"/>
      <c r="BE329" s="119"/>
      <c r="BF329" s="119"/>
      <c r="BG329" s="119"/>
      <c r="BH329" s="119"/>
    </row>
    <row r="330" spans="1:60" outlineLevel="1" x14ac:dyDescent="0.25">
      <c r="A330" s="136">
        <v>124</v>
      </c>
      <c r="B330" s="137" t="s">
        <v>495</v>
      </c>
      <c r="C330" s="149" t="s">
        <v>496</v>
      </c>
      <c r="D330" s="138" t="s">
        <v>149</v>
      </c>
      <c r="E330" s="139">
        <v>39.200000000000003</v>
      </c>
      <c r="F330" s="140"/>
      <c r="G330" s="141">
        <f>ROUND(E330*F330,2)</f>
        <v>0</v>
      </c>
      <c r="H330" s="124">
        <v>0</v>
      </c>
      <c r="I330" s="124">
        <f>ROUND(E330*H330,2)</f>
        <v>0</v>
      </c>
      <c r="J330" s="124">
        <v>11.9</v>
      </c>
      <c r="K330" s="124">
        <f>ROUND(E330*J330,2)</f>
        <v>466.48</v>
      </c>
      <c r="L330" s="124">
        <v>21</v>
      </c>
      <c r="M330" s="124">
        <f>G330*(1+L330/100)</f>
        <v>0</v>
      </c>
      <c r="N330" s="124">
        <v>0</v>
      </c>
      <c r="O330" s="124">
        <f>ROUND(E330*N330,2)</f>
        <v>0</v>
      </c>
      <c r="P330" s="124">
        <v>1E-3</v>
      </c>
      <c r="Q330" s="124">
        <f>ROUND(E330*P330,2)</f>
        <v>0.04</v>
      </c>
      <c r="R330" s="124"/>
      <c r="S330" s="124" t="s">
        <v>131</v>
      </c>
      <c r="T330" s="124" t="s">
        <v>131</v>
      </c>
      <c r="U330" s="124">
        <v>0.03</v>
      </c>
      <c r="V330" s="124">
        <f>ROUND(E330*U330,2)</f>
        <v>1.18</v>
      </c>
      <c r="W330" s="124"/>
      <c r="X330" s="124" t="s">
        <v>132</v>
      </c>
      <c r="Y330" s="119"/>
      <c r="Z330" s="119"/>
      <c r="AA330" s="119"/>
      <c r="AB330" s="119"/>
      <c r="AC330" s="119"/>
      <c r="AD330" s="119"/>
      <c r="AE330" s="119"/>
      <c r="AF330" s="119"/>
      <c r="AG330" s="119" t="s">
        <v>133</v>
      </c>
      <c r="AH330" s="119"/>
      <c r="AI330" s="119"/>
      <c r="AJ330" s="119"/>
      <c r="AK330" s="119"/>
      <c r="AL330" s="119"/>
      <c r="AM330" s="119"/>
      <c r="AN330" s="119"/>
      <c r="AO330" s="119"/>
      <c r="AP330" s="119"/>
      <c r="AQ330" s="119"/>
      <c r="AR330" s="119"/>
      <c r="AS330" s="119"/>
      <c r="AT330" s="119"/>
      <c r="AU330" s="119"/>
      <c r="AV330" s="119"/>
      <c r="AW330" s="119"/>
      <c r="AX330" s="119"/>
      <c r="AY330" s="119"/>
      <c r="AZ330" s="119"/>
      <c r="BA330" s="119"/>
      <c r="BB330" s="119"/>
      <c r="BC330" s="119"/>
      <c r="BD330" s="119"/>
      <c r="BE330" s="119"/>
      <c r="BF330" s="119"/>
      <c r="BG330" s="119"/>
      <c r="BH330" s="119"/>
    </row>
    <row r="331" spans="1:60" outlineLevel="1" x14ac:dyDescent="0.25">
      <c r="A331" s="122"/>
      <c r="B331" s="123"/>
      <c r="C331" s="150" t="s">
        <v>493</v>
      </c>
      <c r="D331" s="125"/>
      <c r="E331" s="126">
        <v>17.600000000000001</v>
      </c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19"/>
      <c r="Z331" s="119"/>
      <c r="AA331" s="119"/>
      <c r="AB331" s="119"/>
      <c r="AC331" s="119"/>
      <c r="AD331" s="119"/>
      <c r="AE331" s="119"/>
      <c r="AF331" s="119"/>
      <c r="AG331" s="119" t="s">
        <v>135</v>
      </c>
      <c r="AH331" s="119">
        <v>0</v>
      </c>
      <c r="AI331" s="119"/>
      <c r="AJ331" s="119"/>
      <c r="AK331" s="119"/>
      <c r="AL331" s="119"/>
      <c r="AM331" s="119"/>
      <c r="AN331" s="119"/>
      <c r="AO331" s="119"/>
      <c r="AP331" s="119"/>
      <c r="AQ331" s="119"/>
      <c r="AR331" s="119"/>
      <c r="AS331" s="119"/>
      <c r="AT331" s="119"/>
      <c r="AU331" s="119"/>
      <c r="AV331" s="119"/>
      <c r="AW331" s="119"/>
      <c r="AX331" s="119"/>
      <c r="AY331" s="119"/>
      <c r="AZ331" s="119"/>
      <c r="BA331" s="119"/>
      <c r="BB331" s="119"/>
      <c r="BC331" s="119"/>
      <c r="BD331" s="119"/>
      <c r="BE331" s="119"/>
      <c r="BF331" s="119"/>
      <c r="BG331" s="119"/>
      <c r="BH331" s="119"/>
    </row>
    <row r="332" spans="1:60" outlineLevel="1" x14ac:dyDescent="0.25">
      <c r="A332" s="122"/>
      <c r="B332" s="123"/>
      <c r="C332" s="150" t="s">
        <v>494</v>
      </c>
      <c r="D332" s="125"/>
      <c r="E332" s="126">
        <v>21.6</v>
      </c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19"/>
      <c r="Z332" s="119"/>
      <c r="AA332" s="119"/>
      <c r="AB332" s="119"/>
      <c r="AC332" s="119"/>
      <c r="AD332" s="119"/>
      <c r="AE332" s="119"/>
      <c r="AF332" s="119"/>
      <c r="AG332" s="119" t="s">
        <v>135</v>
      </c>
      <c r="AH332" s="119">
        <v>0</v>
      </c>
      <c r="AI332" s="119"/>
      <c r="AJ332" s="119"/>
      <c r="AK332" s="119"/>
      <c r="AL332" s="119"/>
      <c r="AM332" s="119"/>
      <c r="AN332" s="119"/>
      <c r="AO332" s="119"/>
      <c r="AP332" s="119"/>
      <c r="AQ332" s="119"/>
      <c r="AR332" s="119"/>
      <c r="AS332" s="119"/>
      <c r="AT332" s="119"/>
      <c r="AU332" s="119"/>
      <c r="AV332" s="119"/>
      <c r="AW332" s="119"/>
      <c r="AX332" s="119"/>
      <c r="AY332" s="119"/>
      <c r="AZ332" s="119"/>
      <c r="BA332" s="119"/>
      <c r="BB332" s="119"/>
      <c r="BC332" s="119"/>
      <c r="BD332" s="119"/>
      <c r="BE332" s="119"/>
      <c r="BF332" s="119"/>
      <c r="BG332" s="119"/>
      <c r="BH332" s="119"/>
    </row>
    <row r="333" spans="1:60" outlineLevel="1" x14ac:dyDescent="0.25">
      <c r="A333" s="136">
        <v>125</v>
      </c>
      <c r="B333" s="137" t="s">
        <v>497</v>
      </c>
      <c r="C333" s="149" t="s">
        <v>498</v>
      </c>
      <c r="D333" s="138" t="s">
        <v>154</v>
      </c>
      <c r="E333" s="139">
        <v>2</v>
      </c>
      <c r="F333" s="140"/>
      <c r="G333" s="141">
        <f>ROUND(E333*F333,2)</f>
        <v>0</v>
      </c>
      <c r="H333" s="124">
        <v>47.92</v>
      </c>
      <c r="I333" s="124">
        <f>ROUND(E333*H333,2)</f>
        <v>95.84</v>
      </c>
      <c r="J333" s="124">
        <v>443.58</v>
      </c>
      <c r="K333" s="124">
        <f>ROUND(E333*J333,2)</f>
        <v>887.16</v>
      </c>
      <c r="L333" s="124">
        <v>21</v>
      </c>
      <c r="M333" s="124">
        <f>G333*(1+L333/100)</f>
        <v>0</v>
      </c>
      <c r="N333" s="124">
        <v>2.5999999999999998E-4</v>
      </c>
      <c r="O333" s="124">
        <f>ROUND(E333*N333,2)</f>
        <v>0</v>
      </c>
      <c r="P333" s="124">
        <v>0</v>
      </c>
      <c r="Q333" s="124">
        <f>ROUND(E333*P333,2)</f>
        <v>0</v>
      </c>
      <c r="R333" s="124"/>
      <c r="S333" s="124" t="s">
        <v>131</v>
      </c>
      <c r="T333" s="124" t="s">
        <v>131</v>
      </c>
      <c r="U333" s="124">
        <v>0.88</v>
      </c>
      <c r="V333" s="124">
        <f>ROUND(E333*U333,2)</f>
        <v>1.76</v>
      </c>
      <c r="W333" s="124"/>
      <c r="X333" s="124" t="s">
        <v>132</v>
      </c>
      <c r="Y333" s="119"/>
      <c r="Z333" s="119"/>
      <c r="AA333" s="119"/>
      <c r="AB333" s="119"/>
      <c r="AC333" s="119"/>
      <c r="AD333" s="119"/>
      <c r="AE333" s="119"/>
      <c r="AF333" s="119"/>
      <c r="AG333" s="119" t="s">
        <v>133</v>
      </c>
      <c r="AH333" s="119"/>
      <c r="AI333" s="119"/>
      <c r="AJ333" s="119"/>
      <c r="AK333" s="119"/>
      <c r="AL333" s="119"/>
      <c r="AM333" s="119"/>
      <c r="AN333" s="119"/>
      <c r="AO333" s="119"/>
      <c r="AP333" s="119"/>
      <c r="AQ333" s="119"/>
      <c r="AR333" s="119"/>
      <c r="AS333" s="119"/>
      <c r="AT333" s="119"/>
      <c r="AU333" s="119"/>
      <c r="AV333" s="119"/>
      <c r="AW333" s="119"/>
      <c r="AX333" s="119"/>
      <c r="AY333" s="119"/>
      <c r="AZ333" s="119"/>
      <c r="BA333" s="119"/>
      <c r="BB333" s="119"/>
      <c r="BC333" s="119"/>
      <c r="BD333" s="119"/>
      <c r="BE333" s="119"/>
      <c r="BF333" s="119"/>
      <c r="BG333" s="119"/>
      <c r="BH333" s="119"/>
    </row>
    <row r="334" spans="1:60" outlineLevel="1" x14ac:dyDescent="0.25">
      <c r="A334" s="122"/>
      <c r="B334" s="123"/>
      <c r="C334" s="150" t="s">
        <v>499</v>
      </c>
      <c r="D334" s="125"/>
      <c r="E334" s="126">
        <v>2</v>
      </c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19"/>
      <c r="Z334" s="119"/>
      <c r="AA334" s="119"/>
      <c r="AB334" s="119"/>
      <c r="AC334" s="119"/>
      <c r="AD334" s="119"/>
      <c r="AE334" s="119"/>
      <c r="AF334" s="119"/>
      <c r="AG334" s="119" t="s">
        <v>135</v>
      </c>
      <c r="AH334" s="119">
        <v>0</v>
      </c>
      <c r="AI334" s="119"/>
      <c r="AJ334" s="119"/>
      <c r="AK334" s="119"/>
      <c r="AL334" s="119"/>
      <c r="AM334" s="119"/>
      <c r="AN334" s="119"/>
      <c r="AO334" s="119"/>
      <c r="AP334" s="119"/>
      <c r="AQ334" s="119"/>
      <c r="AR334" s="119"/>
      <c r="AS334" s="119"/>
      <c r="AT334" s="119"/>
      <c r="AU334" s="119"/>
      <c r="AV334" s="119"/>
      <c r="AW334" s="119"/>
      <c r="AX334" s="119"/>
      <c r="AY334" s="119"/>
      <c r="AZ334" s="119"/>
      <c r="BA334" s="119"/>
      <c r="BB334" s="119"/>
      <c r="BC334" s="119"/>
      <c r="BD334" s="119"/>
      <c r="BE334" s="119"/>
      <c r="BF334" s="119"/>
      <c r="BG334" s="119"/>
      <c r="BH334" s="119"/>
    </row>
    <row r="335" spans="1:60" outlineLevel="1" x14ac:dyDescent="0.25">
      <c r="A335" s="136">
        <v>126</v>
      </c>
      <c r="B335" s="137" t="s">
        <v>500</v>
      </c>
      <c r="C335" s="149" t="s">
        <v>501</v>
      </c>
      <c r="D335" s="138" t="s">
        <v>154</v>
      </c>
      <c r="E335" s="139">
        <v>9.0399999999999991</v>
      </c>
      <c r="F335" s="140"/>
      <c r="G335" s="141">
        <f>ROUND(E335*F335,2)</f>
        <v>0</v>
      </c>
      <c r="H335" s="124">
        <v>0</v>
      </c>
      <c r="I335" s="124">
        <f>ROUND(E335*H335,2)</f>
        <v>0</v>
      </c>
      <c r="J335" s="124">
        <v>95.1</v>
      </c>
      <c r="K335" s="124">
        <f>ROUND(E335*J335,2)</f>
        <v>859.7</v>
      </c>
      <c r="L335" s="124">
        <v>21</v>
      </c>
      <c r="M335" s="124">
        <f>G335*(1+L335/100)</f>
        <v>0</v>
      </c>
      <c r="N335" s="124">
        <v>0</v>
      </c>
      <c r="O335" s="124">
        <f>ROUND(E335*N335,2)</f>
        <v>0</v>
      </c>
      <c r="P335" s="124">
        <v>0.02</v>
      </c>
      <c r="Q335" s="124">
        <f>ROUND(E335*P335,2)</f>
        <v>0.18</v>
      </c>
      <c r="R335" s="124"/>
      <c r="S335" s="124" t="s">
        <v>131</v>
      </c>
      <c r="T335" s="124" t="s">
        <v>131</v>
      </c>
      <c r="U335" s="124">
        <v>0.24</v>
      </c>
      <c r="V335" s="124">
        <f>ROUND(E335*U335,2)</f>
        <v>2.17</v>
      </c>
      <c r="W335" s="124"/>
      <c r="X335" s="124" t="s">
        <v>132</v>
      </c>
      <c r="Y335" s="119"/>
      <c r="Z335" s="119"/>
      <c r="AA335" s="119"/>
      <c r="AB335" s="119"/>
      <c r="AC335" s="119"/>
      <c r="AD335" s="119"/>
      <c r="AE335" s="119"/>
      <c r="AF335" s="119"/>
      <c r="AG335" s="119" t="s">
        <v>133</v>
      </c>
      <c r="AH335" s="119"/>
      <c r="AI335" s="119"/>
      <c r="AJ335" s="119"/>
      <c r="AK335" s="119"/>
      <c r="AL335" s="119"/>
      <c r="AM335" s="119"/>
      <c r="AN335" s="119"/>
      <c r="AO335" s="119"/>
      <c r="AP335" s="119"/>
      <c r="AQ335" s="119"/>
      <c r="AR335" s="119"/>
      <c r="AS335" s="119"/>
      <c r="AT335" s="119"/>
      <c r="AU335" s="119"/>
      <c r="AV335" s="119"/>
      <c r="AW335" s="119"/>
      <c r="AX335" s="119"/>
      <c r="AY335" s="119"/>
      <c r="AZ335" s="119"/>
      <c r="BA335" s="119"/>
      <c r="BB335" s="119"/>
      <c r="BC335" s="119"/>
      <c r="BD335" s="119"/>
      <c r="BE335" s="119"/>
      <c r="BF335" s="119"/>
      <c r="BG335" s="119"/>
      <c r="BH335" s="119"/>
    </row>
    <row r="336" spans="1:60" outlineLevel="1" x14ac:dyDescent="0.25">
      <c r="A336" s="122"/>
      <c r="B336" s="123"/>
      <c r="C336" s="150" t="s">
        <v>419</v>
      </c>
      <c r="D336" s="125"/>
      <c r="E336" s="126">
        <v>7.04</v>
      </c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19"/>
      <c r="Z336" s="119"/>
      <c r="AA336" s="119"/>
      <c r="AB336" s="119"/>
      <c r="AC336" s="119"/>
      <c r="AD336" s="119"/>
      <c r="AE336" s="119"/>
      <c r="AF336" s="119"/>
      <c r="AG336" s="119" t="s">
        <v>135</v>
      </c>
      <c r="AH336" s="119">
        <v>0</v>
      </c>
      <c r="AI336" s="119"/>
      <c r="AJ336" s="119"/>
      <c r="AK336" s="119"/>
      <c r="AL336" s="119"/>
      <c r="AM336" s="119"/>
      <c r="AN336" s="119"/>
      <c r="AO336" s="119"/>
      <c r="AP336" s="119"/>
      <c r="AQ336" s="119"/>
      <c r="AR336" s="119"/>
      <c r="AS336" s="119"/>
      <c r="AT336" s="119"/>
      <c r="AU336" s="119"/>
      <c r="AV336" s="119"/>
      <c r="AW336" s="119"/>
      <c r="AX336" s="119"/>
      <c r="AY336" s="119"/>
      <c r="AZ336" s="119"/>
      <c r="BA336" s="119"/>
      <c r="BB336" s="119"/>
      <c r="BC336" s="119"/>
      <c r="BD336" s="119"/>
      <c r="BE336" s="119"/>
      <c r="BF336" s="119"/>
      <c r="BG336" s="119"/>
      <c r="BH336" s="119"/>
    </row>
    <row r="337" spans="1:60" outlineLevel="1" x14ac:dyDescent="0.25">
      <c r="A337" s="122"/>
      <c r="B337" s="123"/>
      <c r="C337" s="150" t="s">
        <v>499</v>
      </c>
      <c r="D337" s="125"/>
      <c r="E337" s="126">
        <v>2</v>
      </c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19"/>
      <c r="Z337" s="119"/>
      <c r="AA337" s="119"/>
      <c r="AB337" s="119"/>
      <c r="AC337" s="119"/>
      <c r="AD337" s="119"/>
      <c r="AE337" s="119"/>
      <c r="AF337" s="119"/>
      <c r="AG337" s="119" t="s">
        <v>135</v>
      </c>
      <c r="AH337" s="119">
        <v>0</v>
      </c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  <c r="BB337" s="119"/>
      <c r="BC337" s="119"/>
      <c r="BD337" s="119"/>
      <c r="BE337" s="119"/>
      <c r="BF337" s="119"/>
      <c r="BG337" s="119"/>
      <c r="BH337" s="119"/>
    </row>
    <row r="338" spans="1:60" ht="20.399999999999999" outlineLevel="1" x14ac:dyDescent="0.25">
      <c r="A338" s="136">
        <v>127</v>
      </c>
      <c r="B338" s="137" t="s">
        <v>502</v>
      </c>
      <c r="C338" s="149" t="s">
        <v>503</v>
      </c>
      <c r="D338" s="138" t="s">
        <v>154</v>
      </c>
      <c r="E338" s="139">
        <v>2</v>
      </c>
      <c r="F338" s="140"/>
      <c r="G338" s="141">
        <f>ROUND(E338*F338,2)</f>
        <v>0</v>
      </c>
      <c r="H338" s="124">
        <v>0</v>
      </c>
      <c r="I338" s="124">
        <f>ROUND(E338*H338,2)</f>
        <v>0</v>
      </c>
      <c r="J338" s="124">
        <v>45</v>
      </c>
      <c r="K338" s="124">
        <f>ROUND(E338*J338,2)</f>
        <v>90</v>
      </c>
      <c r="L338" s="124">
        <v>21</v>
      </c>
      <c r="M338" s="124">
        <f>G338*(1+L338/100)</f>
        <v>0</v>
      </c>
      <c r="N338" s="124">
        <v>0</v>
      </c>
      <c r="O338" s="124">
        <f>ROUND(E338*N338,2)</f>
        <v>0</v>
      </c>
      <c r="P338" s="124">
        <v>0</v>
      </c>
      <c r="Q338" s="124">
        <f>ROUND(E338*P338,2)</f>
        <v>0</v>
      </c>
      <c r="R338" s="124"/>
      <c r="S338" s="124" t="s">
        <v>162</v>
      </c>
      <c r="T338" s="124" t="s">
        <v>163</v>
      </c>
      <c r="U338" s="124">
        <v>0.188</v>
      </c>
      <c r="V338" s="124">
        <f>ROUND(E338*U338,2)</f>
        <v>0.38</v>
      </c>
      <c r="W338" s="124"/>
      <c r="X338" s="124" t="s">
        <v>132</v>
      </c>
      <c r="Y338" s="119"/>
      <c r="Z338" s="119"/>
      <c r="AA338" s="119"/>
      <c r="AB338" s="119"/>
      <c r="AC338" s="119"/>
      <c r="AD338" s="119"/>
      <c r="AE338" s="119"/>
      <c r="AF338" s="119"/>
      <c r="AG338" s="119" t="s">
        <v>133</v>
      </c>
      <c r="AH338" s="119"/>
      <c r="AI338" s="119"/>
      <c r="AJ338" s="119"/>
      <c r="AK338" s="119"/>
      <c r="AL338" s="119"/>
      <c r="AM338" s="119"/>
      <c r="AN338" s="119"/>
      <c r="AO338" s="119"/>
      <c r="AP338" s="119"/>
      <c r="AQ338" s="119"/>
      <c r="AR338" s="119"/>
      <c r="AS338" s="119"/>
      <c r="AT338" s="119"/>
      <c r="AU338" s="119"/>
      <c r="AV338" s="119"/>
      <c r="AW338" s="119"/>
      <c r="AX338" s="119"/>
      <c r="AY338" s="119"/>
      <c r="AZ338" s="119"/>
      <c r="BA338" s="119"/>
      <c r="BB338" s="119"/>
      <c r="BC338" s="119"/>
      <c r="BD338" s="119"/>
      <c r="BE338" s="119"/>
      <c r="BF338" s="119"/>
      <c r="BG338" s="119"/>
      <c r="BH338" s="119"/>
    </row>
    <row r="339" spans="1:60" outlineLevel="1" x14ac:dyDescent="0.25">
      <c r="A339" s="122"/>
      <c r="B339" s="123"/>
      <c r="C339" s="150" t="s">
        <v>499</v>
      </c>
      <c r="D339" s="125"/>
      <c r="E339" s="126">
        <v>2</v>
      </c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19"/>
      <c r="Z339" s="119"/>
      <c r="AA339" s="119"/>
      <c r="AB339" s="119"/>
      <c r="AC339" s="119"/>
      <c r="AD339" s="119"/>
      <c r="AE339" s="119"/>
      <c r="AF339" s="119"/>
      <c r="AG339" s="119" t="s">
        <v>135</v>
      </c>
      <c r="AH339" s="119">
        <v>0</v>
      </c>
      <c r="AI339" s="119"/>
      <c r="AJ339" s="119"/>
      <c r="AK339" s="119"/>
      <c r="AL339" s="119"/>
      <c r="AM339" s="119"/>
      <c r="AN339" s="119"/>
      <c r="AO339" s="119"/>
      <c r="AP339" s="119"/>
      <c r="AQ339" s="119"/>
      <c r="AR339" s="119"/>
      <c r="AS339" s="119"/>
      <c r="AT339" s="119"/>
      <c r="AU339" s="119"/>
      <c r="AV339" s="119"/>
      <c r="AW339" s="119"/>
      <c r="AX339" s="119"/>
      <c r="AY339" s="119"/>
      <c r="AZ339" s="119"/>
      <c r="BA339" s="119"/>
      <c r="BB339" s="119"/>
      <c r="BC339" s="119"/>
      <c r="BD339" s="119"/>
      <c r="BE339" s="119"/>
      <c r="BF339" s="119"/>
      <c r="BG339" s="119"/>
      <c r="BH339" s="119"/>
    </row>
    <row r="340" spans="1:60" ht="20.399999999999999" outlineLevel="1" x14ac:dyDescent="0.25">
      <c r="A340" s="136">
        <v>128</v>
      </c>
      <c r="B340" s="137" t="s">
        <v>504</v>
      </c>
      <c r="C340" s="149" t="s">
        <v>505</v>
      </c>
      <c r="D340" s="138" t="s">
        <v>154</v>
      </c>
      <c r="E340" s="139">
        <v>49.92</v>
      </c>
      <c r="F340" s="140"/>
      <c r="G340" s="141">
        <f>ROUND(E340*F340,2)</f>
        <v>0</v>
      </c>
      <c r="H340" s="124">
        <v>323.54000000000002</v>
      </c>
      <c r="I340" s="124">
        <f>ROUND(E340*H340,2)</f>
        <v>16151.12</v>
      </c>
      <c r="J340" s="124">
        <v>432.46</v>
      </c>
      <c r="K340" s="124">
        <f>ROUND(E340*J340,2)</f>
        <v>21588.400000000001</v>
      </c>
      <c r="L340" s="124">
        <v>21</v>
      </c>
      <c r="M340" s="124">
        <f>G340*(1+L340/100)</f>
        <v>0</v>
      </c>
      <c r="N340" s="124">
        <v>3.5E-4</v>
      </c>
      <c r="O340" s="124">
        <f>ROUND(E340*N340,2)</f>
        <v>0.02</v>
      </c>
      <c r="P340" s="124">
        <v>0</v>
      </c>
      <c r="Q340" s="124">
        <f>ROUND(E340*P340,2)</f>
        <v>0</v>
      </c>
      <c r="R340" s="124"/>
      <c r="S340" s="124" t="s">
        <v>162</v>
      </c>
      <c r="T340" s="124" t="s">
        <v>163</v>
      </c>
      <c r="U340" s="124">
        <v>0.56999999999999995</v>
      </c>
      <c r="V340" s="124">
        <f>ROUND(E340*U340,2)</f>
        <v>28.45</v>
      </c>
      <c r="W340" s="124"/>
      <c r="X340" s="124" t="s">
        <v>132</v>
      </c>
      <c r="Y340" s="119"/>
      <c r="Z340" s="119"/>
      <c r="AA340" s="119"/>
      <c r="AB340" s="119"/>
      <c r="AC340" s="119"/>
      <c r="AD340" s="119"/>
      <c r="AE340" s="119"/>
      <c r="AF340" s="119"/>
      <c r="AG340" s="119" t="s">
        <v>133</v>
      </c>
      <c r="AH340" s="119"/>
      <c r="AI340" s="119"/>
      <c r="AJ340" s="119"/>
      <c r="AK340" s="119"/>
      <c r="AL340" s="119"/>
      <c r="AM340" s="119"/>
      <c r="AN340" s="119"/>
      <c r="AO340" s="119"/>
      <c r="AP340" s="119"/>
      <c r="AQ340" s="119"/>
      <c r="AR340" s="119"/>
      <c r="AS340" s="119"/>
      <c r="AT340" s="119"/>
      <c r="AU340" s="119"/>
      <c r="AV340" s="119"/>
      <c r="AW340" s="119"/>
      <c r="AX340" s="119"/>
      <c r="AY340" s="119"/>
      <c r="AZ340" s="119"/>
      <c r="BA340" s="119"/>
      <c r="BB340" s="119"/>
      <c r="BC340" s="119"/>
      <c r="BD340" s="119"/>
      <c r="BE340" s="119"/>
      <c r="BF340" s="119"/>
      <c r="BG340" s="119"/>
      <c r="BH340" s="119"/>
    </row>
    <row r="341" spans="1:60" outlineLevel="1" x14ac:dyDescent="0.25">
      <c r="A341" s="122"/>
      <c r="B341" s="123"/>
      <c r="C341" s="150" t="s">
        <v>197</v>
      </c>
      <c r="D341" s="125"/>
      <c r="E341" s="126">
        <v>19.2</v>
      </c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19"/>
      <c r="Z341" s="119"/>
      <c r="AA341" s="119"/>
      <c r="AB341" s="119"/>
      <c r="AC341" s="119"/>
      <c r="AD341" s="119"/>
      <c r="AE341" s="119"/>
      <c r="AF341" s="119"/>
      <c r="AG341" s="119" t="s">
        <v>135</v>
      </c>
      <c r="AH341" s="119">
        <v>0</v>
      </c>
      <c r="AI341" s="119"/>
      <c r="AJ341" s="119"/>
      <c r="AK341" s="119"/>
      <c r="AL341" s="119"/>
      <c r="AM341" s="119"/>
      <c r="AN341" s="119"/>
      <c r="AO341" s="119"/>
      <c r="AP341" s="119"/>
      <c r="AQ341" s="119"/>
      <c r="AR341" s="119"/>
      <c r="AS341" s="119"/>
      <c r="AT341" s="119"/>
      <c r="AU341" s="119"/>
      <c r="AV341" s="119"/>
      <c r="AW341" s="119"/>
      <c r="AX341" s="119"/>
      <c r="AY341" s="119"/>
      <c r="AZ341" s="119"/>
      <c r="BA341" s="119"/>
      <c r="BB341" s="119"/>
      <c r="BC341" s="119"/>
      <c r="BD341" s="119"/>
      <c r="BE341" s="119"/>
      <c r="BF341" s="119"/>
      <c r="BG341" s="119"/>
      <c r="BH341" s="119"/>
    </row>
    <row r="342" spans="1:60" outlineLevel="1" x14ac:dyDescent="0.25">
      <c r="A342" s="122"/>
      <c r="B342" s="123"/>
      <c r="C342" s="150" t="s">
        <v>490</v>
      </c>
      <c r="D342" s="125"/>
      <c r="E342" s="126">
        <v>30.72</v>
      </c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19"/>
      <c r="Z342" s="119"/>
      <c r="AA342" s="119"/>
      <c r="AB342" s="119"/>
      <c r="AC342" s="119"/>
      <c r="AD342" s="119"/>
      <c r="AE342" s="119"/>
      <c r="AF342" s="119"/>
      <c r="AG342" s="119" t="s">
        <v>135</v>
      </c>
      <c r="AH342" s="119">
        <v>0</v>
      </c>
      <c r="AI342" s="119"/>
      <c r="AJ342" s="119"/>
      <c r="AK342" s="119"/>
      <c r="AL342" s="119"/>
      <c r="AM342" s="119"/>
      <c r="AN342" s="119"/>
      <c r="AO342" s="119"/>
      <c r="AP342" s="119"/>
      <c r="AQ342" s="119"/>
      <c r="AR342" s="119"/>
      <c r="AS342" s="119"/>
      <c r="AT342" s="119"/>
      <c r="AU342" s="119"/>
      <c r="AV342" s="119"/>
      <c r="AW342" s="119"/>
      <c r="AX342" s="119"/>
      <c r="AY342" s="119"/>
      <c r="AZ342" s="119"/>
      <c r="BA342" s="119"/>
      <c r="BB342" s="119"/>
      <c r="BC342" s="119"/>
      <c r="BD342" s="119"/>
      <c r="BE342" s="119"/>
      <c r="BF342" s="119"/>
      <c r="BG342" s="119"/>
      <c r="BH342" s="119"/>
    </row>
    <row r="343" spans="1:60" outlineLevel="1" x14ac:dyDescent="0.25">
      <c r="A343" s="136">
        <v>129</v>
      </c>
      <c r="B343" s="137" t="s">
        <v>506</v>
      </c>
      <c r="C343" s="149" t="s">
        <v>507</v>
      </c>
      <c r="D343" s="138" t="s">
        <v>154</v>
      </c>
      <c r="E343" s="139">
        <v>2.1</v>
      </c>
      <c r="F343" s="140"/>
      <c r="G343" s="141">
        <f>ROUND(E343*F343,2)</f>
        <v>0</v>
      </c>
      <c r="H343" s="124">
        <v>712</v>
      </c>
      <c r="I343" s="124">
        <f>ROUND(E343*H343,2)</f>
        <v>1495.2</v>
      </c>
      <c r="J343" s="124">
        <v>0</v>
      </c>
      <c r="K343" s="124">
        <f>ROUND(E343*J343,2)</f>
        <v>0</v>
      </c>
      <c r="L343" s="124">
        <v>21</v>
      </c>
      <c r="M343" s="124">
        <f>G343*(1+L343/100)</f>
        <v>0</v>
      </c>
      <c r="N343" s="124">
        <v>1.0500000000000001E-2</v>
      </c>
      <c r="O343" s="124">
        <f>ROUND(E343*N343,2)</f>
        <v>0.02</v>
      </c>
      <c r="P343" s="124">
        <v>0</v>
      </c>
      <c r="Q343" s="124">
        <f>ROUND(E343*P343,2)</f>
        <v>0</v>
      </c>
      <c r="R343" s="124" t="s">
        <v>168</v>
      </c>
      <c r="S343" s="124" t="s">
        <v>131</v>
      </c>
      <c r="T343" s="124" t="s">
        <v>131</v>
      </c>
      <c r="U343" s="124">
        <v>0</v>
      </c>
      <c r="V343" s="124">
        <f>ROUND(E343*U343,2)</f>
        <v>0</v>
      </c>
      <c r="W343" s="124"/>
      <c r="X343" s="124" t="s">
        <v>164</v>
      </c>
      <c r="Y343" s="119"/>
      <c r="Z343" s="119"/>
      <c r="AA343" s="119"/>
      <c r="AB343" s="119"/>
      <c r="AC343" s="119"/>
      <c r="AD343" s="119"/>
      <c r="AE343" s="119"/>
      <c r="AF343" s="119"/>
      <c r="AG343" s="119" t="s">
        <v>165</v>
      </c>
      <c r="AH343" s="119"/>
      <c r="AI343" s="119"/>
      <c r="AJ343" s="119"/>
      <c r="AK343" s="119"/>
      <c r="AL343" s="119"/>
      <c r="AM343" s="119"/>
      <c r="AN343" s="119"/>
      <c r="AO343" s="119"/>
      <c r="AP343" s="119"/>
      <c r="AQ343" s="119"/>
      <c r="AR343" s="119"/>
      <c r="AS343" s="119"/>
      <c r="AT343" s="119"/>
      <c r="AU343" s="119"/>
      <c r="AV343" s="119"/>
      <c r="AW343" s="119"/>
      <c r="AX343" s="119"/>
      <c r="AY343" s="119"/>
      <c r="AZ343" s="119"/>
      <c r="BA343" s="119"/>
      <c r="BB343" s="119"/>
      <c r="BC343" s="119"/>
      <c r="BD343" s="119"/>
      <c r="BE343" s="119"/>
      <c r="BF343" s="119"/>
      <c r="BG343" s="119"/>
      <c r="BH343" s="119"/>
    </row>
    <row r="344" spans="1:60" outlineLevel="1" x14ac:dyDescent="0.25">
      <c r="A344" s="122"/>
      <c r="B344" s="123"/>
      <c r="C344" s="150" t="s">
        <v>508</v>
      </c>
      <c r="D344" s="125"/>
      <c r="E344" s="126">
        <v>2.1</v>
      </c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19"/>
      <c r="Z344" s="119"/>
      <c r="AA344" s="119"/>
      <c r="AB344" s="119"/>
      <c r="AC344" s="119"/>
      <c r="AD344" s="119"/>
      <c r="AE344" s="119"/>
      <c r="AF344" s="119"/>
      <c r="AG344" s="119" t="s">
        <v>135</v>
      </c>
      <c r="AH344" s="119">
        <v>0</v>
      </c>
      <c r="AI344" s="119"/>
      <c r="AJ344" s="119"/>
      <c r="AK344" s="119"/>
      <c r="AL344" s="119"/>
      <c r="AM344" s="119"/>
      <c r="AN344" s="119"/>
      <c r="AO344" s="119"/>
      <c r="AP344" s="119"/>
      <c r="AQ344" s="119"/>
      <c r="AR344" s="119"/>
      <c r="AS344" s="119"/>
      <c r="AT344" s="119"/>
      <c r="AU344" s="119"/>
      <c r="AV344" s="119"/>
      <c r="AW344" s="119"/>
      <c r="AX344" s="119"/>
      <c r="AY344" s="119"/>
      <c r="AZ344" s="119"/>
      <c r="BA344" s="119"/>
      <c r="BB344" s="119"/>
      <c r="BC344" s="119"/>
      <c r="BD344" s="119"/>
      <c r="BE344" s="119"/>
      <c r="BF344" s="119"/>
      <c r="BG344" s="119"/>
      <c r="BH344" s="119"/>
    </row>
    <row r="345" spans="1:60" outlineLevel="1" x14ac:dyDescent="0.25">
      <c r="A345" s="136">
        <v>130</v>
      </c>
      <c r="B345" s="137" t="s">
        <v>509</v>
      </c>
      <c r="C345" s="149" t="s">
        <v>510</v>
      </c>
      <c r="D345" s="138" t="s">
        <v>149</v>
      </c>
      <c r="E345" s="139">
        <v>39.200000000000003</v>
      </c>
      <c r="F345" s="140"/>
      <c r="G345" s="141">
        <f>ROUND(E345*F345,2)</f>
        <v>0</v>
      </c>
      <c r="H345" s="124">
        <v>51.4</v>
      </c>
      <c r="I345" s="124">
        <f>ROUND(E345*H345,2)</f>
        <v>2014.88</v>
      </c>
      <c r="J345" s="124">
        <v>0</v>
      </c>
      <c r="K345" s="124">
        <f>ROUND(E345*J345,2)</f>
        <v>0</v>
      </c>
      <c r="L345" s="124">
        <v>21</v>
      </c>
      <c r="M345" s="124">
        <f>G345*(1+L345/100)</f>
        <v>0</v>
      </c>
      <c r="N345" s="124">
        <v>1.2E-4</v>
      </c>
      <c r="O345" s="124">
        <f>ROUND(E345*N345,2)</f>
        <v>0</v>
      </c>
      <c r="P345" s="124">
        <v>0</v>
      </c>
      <c r="Q345" s="124">
        <f>ROUND(E345*P345,2)</f>
        <v>0</v>
      </c>
      <c r="R345" s="124" t="s">
        <v>168</v>
      </c>
      <c r="S345" s="124" t="s">
        <v>131</v>
      </c>
      <c r="T345" s="124" t="s">
        <v>131</v>
      </c>
      <c r="U345" s="124">
        <v>0</v>
      </c>
      <c r="V345" s="124">
        <f>ROUND(E345*U345,2)</f>
        <v>0</v>
      </c>
      <c r="W345" s="124"/>
      <c r="X345" s="124" t="s">
        <v>164</v>
      </c>
      <c r="Y345" s="119"/>
      <c r="Z345" s="119"/>
      <c r="AA345" s="119"/>
      <c r="AB345" s="119"/>
      <c r="AC345" s="119"/>
      <c r="AD345" s="119"/>
      <c r="AE345" s="119"/>
      <c r="AF345" s="119"/>
      <c r="AG345" s="119" t="s">
        <v>165</v>
      </c>
      <c r="AH345" s="119"/>
      <c r="AI345" s="119"/>
      <c r="AJ345" s="119"/>
      <c r="AK345" s="119"/>
      <c r="AL345" s="119"/>
      <c r="AM345" s="119"/>
      <c r="AN345" s="119"/>
      <c r="AO345" s="119"/>
      <c r="AP345" s="119"/>
      <c r="AQ345" s="119"/>
      <c r="AR345" s="119"/>
      <c r="AS345" s="119"/>
      <c r="AT345" s="119"/>
      <c r="AU345" s="119"/>
      <c r="AV345" s="119"/>
      <c r="AW345" s="119"/>
      <c r="AX345" s="119"/>
      <c r="AY345" s="119"/>
      <c r="AZ345" s="119"/>
      <c r="BA345" s="119"/>
      <c r="BB345" s="119"/>
      <c r="BC345" s="119"/>
      <c r="BD345" s="119"/>
      <c r="BE345" s="119"/>
      <c r="BF345" s="119"/>
      <c r="BG345" s="119"/>
      <c r="BH345" s="119"/>
    </row>
    <row r="346" spans="1:60" outlineLevel="1" x14ac:dyDescent="0.25">
      <c r="A346" s="122"/>
      <c r="B346" s="123"/>
      <c r="C346" s="150" t="s">
        <v>493</v>
      </c>
      <c r="D346" s="125"/>
      <c r="E346" s="126">
        <v>17.600000000000001</v>
      </c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19"/>
      <c r="Z346" s="119"/>
      <c r="AA346" s="119"/>
      <c r="AB346" s="119"/>
      <c r="AC346" s="119"/>
      <c r="AD346" s="119"/>
      <c r="AE346" s="119"/>
      <c r="AF346" s="119"/>
      <c r="AG346" s="119" t="s">
        <v>135</v>
      </c>
      <c r="AH346" s="119">
        <v>0</v>
      </c>
      <c r="AI346" s="119"/>
      <c r="AJ346" s="119"/>
      <c r="AK346" s="119"/>
      <c r="AL346" s="119"/>
      <c r="AM346" s="119"/>
      <c r="AN346" s="119"/>
      <c r="AO346" s="119"/>
      <c r="AP346" s="119"/>
      <c r="AQ346" s="119"/>
      <c r="AR346" s="119"/>
      <c r="AS346" s="119"/>
      <c r="AT346" s="119"/>
      <c r="AU346" s="119"/>
      <c r="AV346" s="119"/>
      <c r="AW346" s="119"/>
      <c r="AX346" s="119"/>
      <c r="AY346" s="119"/>
      <c r="AZ346" s="119"/>
      <c r="BA346" s="119"/>
      <c r="BB346" s="119"/>
      <c r="BC346" s="119"/>
      <c r="BD346" s="119"/>
      <c r="BE346" s="119"/>
      <c r="BF346" s="119"/>
      <c r="BG346" s="119"/>
      <c r="BH346" s="119"/>
    </row>
    <row r="347" spans="1:60" outlineLevel="1" x14ac:dyDescent="0.25">
      <c r="A347" s="122"/>
      <c r="B347" s="123"/>
      <c r="C347" s="150" t="s">
        <v>494</v>
      </c>
      <c r="D347" s="125"/>
      <c r="E347" s="126">
        <v>21.6</v>
      </c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19"/>
      <c r="Z347" s="119"/>
      <c r="AA347" s="119"/>
      <c r="AB347" s="119"/>
      <c r="AC347" s="119"/>
      <c r="AD347" s="119"/>
      <c r="AE347" s="119"/>
      <c r="AF347" s="119"/>
      <c r="AG347" s="119" t="s">
        <v>135</v>
      </c>
      <c r="AH347" s="119">
        <v>0</v>
      </c>
      <c r="AI347" s="119"/>
      <c r="AJ347" s="119"/>
      <c r="AK347" s="119"/>
      <c r="AL347" s="119"/>
      <c r="AM347" s="119"/>
      <c r="AN347" s="119"/>
      <c r="AO347" s="119"/>
      <c r="AP347" s="119"/>
      <c r="AQ347" s="119"/>
      <c r="AR347" s="119"/>
      <c r="AS347" s="119"/>
      <c r="AT347" s="119"/>
      <c r="AU347" s="119"/>
      <c r="AV347" s="119"/>
      <c r="AW347" s="119"/>
      <c r="AX347" s="119"/>
      <c r="AY347" s="119"/>
      <c r="AZ347" s="119"/>
      <c r="BA347" s="119"/>
      <c r="BB347" s="119"/>
      <c r="BC347" s="119"/>
      <c r="BD347" s="119"/>
      <c r="BE347" s="119"/>
      <c r="BF347" s="119"/>
      <c r="BG347" s="119"/>
      <c r="BH347" s="119"/>
    </row>
    <row r="348" spans="1:60" outlineLevel="1" x14ac:dyDescent="0.25">
      <c r="A348" s="142">
        <v>131</v>
      </c>
      <c r="B348" s="143" t="s">
        <v>511</v>
      </c>
      <c r="C348" s="151" t="s">
        <v>512</v>
      </c>
      <c r="D348" s="144" t="s">
        <v>0</v>
      </c>
      <c r="E348" s="145">
        <v>469.68509999999998</v>
      </c>
      <c r="F348" s="146"/>
      <c r="G348" s="147">
        <f>ROUND(E348*F348,2)</f>
        <v>0</v>
      </c>
      <c r="H348" s="124">
        <v>0</v>
      </c>
      <c r="I348" s="124">
        <f>ROUND(E348*H348,2)</f>
        <v>0</v>
      </c>
      <c r="J348" s="124">
        <v>1.6</v>
      </c>
      <c r="K348" s="124">
        <f>ROUND(E348*J348,2)</f>
        <v>751.5</v>
      </c>
      <c r="L348" s="124">
        <v>21</v>
      </c>
      <c r="M348" s="124">
        <f>G348*(1+L348/100)</f>
        <v>0</v>
      </c>
      <c r="N348" s="124">
        <v>0</v>
      </c>
      <c r="O348" s="124">
        <f>ROUND(E348*N348,2)</f>
        <v>0</v>
      </c>
      <c r="P348" s="124">
        <v>0</v>
      </c>
      <c r="Q348" s="124">
        <f>ROUND(E348*P348,2)</f>
        <v>0</v>
      </c>
      <c r="R348" s="124"/>
      <c r="S348" s="124" t="s">
        <v>131</v>
      </c>
      <c r="T348" s="124" t="s">
        <v>131</v>
      </c>
      <c r="U348" s="124">
        <v>0</v>
      </c>
      <c r="V348" s="124">
        <f>ROUND(E348*U348,2)</f>
        <v>0</v>
      </c>
      <c r="W348" s="124"/>
      <c r="X348" s="124" t="s">
        <v>290</v>
      </c>
      <c r="Y348" s="119"/>
      <c r="Z348" s="119"/>
      <c r="AA348" s="119"/>
      <c r="AB348" s="119"/>
      <c r="AC348" s="119"/>
      <c r="AD348" s="119"/>
      <c r="AE348" s="119"/>
      <c r="AF348" s="119"/>
      <c r="AG348" s="119" t="s">
        <v>291</v>
      </c>
      <c r="AH348" s="119"/>
      <c r="AI348" s="119"/>
      <c r="AJ348" s="119"/>
      <c r="AK348" s="119"/>
      <c r="AL348" s="119"/>
      <c r="AM348" s="119"/>
      <c r="AN348" s="119"/>
      <c r="AO348" s="119"/>
      <c r="AP348" s="119"/>
      <c r="AQ348" s="119"/>
      <c r="AR348" s="119"/>
      <c r="AS348" s="119"/>
      <c r="AT348" s="119"/>
      <c r="AU348" s="119"/>
      <c r="AV348" s="119"/>
      <c r="AW348" s="119"/>
      <c r="AX348" s="119"/>
      <c r="AY348" s="119"/>
      <c r="AZ348" s="119"/>
      <c r="BA348" s="119"/>
      <c r="BB348" s="119"/>
      <c r="BC348" s="119"/>
      <c r="BD348" s="119"/>
      <c r="BE348" s="119"/>
      <c r="BF348" s="119"/>
      <c r="BG348" s="119"/>
      <c r="BH348" s="119"/>
    </row>
    <row r="349" spans="1:60" x14ac:dyDescent="0.25">
      <c r="A349" s="130" t="s">
        <v>126</v>
      </c>
      <c r="B349" s="131" t="s">
        <v>84</v>
      </c>
      <c r="C349" s="148" t="s">
        <v>85</v>
      </c>
      <c r="D349" s="132"/>
      <c r="E349" s="133"/>
      <c r="F349" s="134"/>
      <c r="G349" s="135">
        <f>SUMIF(AG350:AG390,"&lt;&gt;NOR",G350:G390)</f>
        <v>0</v>
      </c>
      <c r="H349" s="129"/>
      <c r="I349" s="129">
        <f>SUM(I350:I390)</f>
        <v>1958.59</v>
      </c>
      <c r="J349" s="129"/>
      <c r="K349" s="129">
        <f>SUM(K350:K390)</f>
        <v>31552.910000000003</v>
      </c>
      <c r="L349" s="129"/>
      <c r="M349" s="129">
        <f>SUM(M350:M390)</f>
        <v>0</v>
      </c>
      <c r="N349" s="129"/>
      <c r="O349" s="129">
        <f>SUM(O350:O390)</f>
        <v>0.14000000000000001</v>
      </c>
      <c r="P349" s="129"/>
      <c r="Q349" s="129">
        <f>SUM(Q350:Q390)</f>
        <v>0.03</v>
      </c>
      <c r="R349" s="129"/>
      <c r="S349" s="129"/>
      <c r="T349" s="129"/>
      <c r="U349" s="129"/>
      <c r="V349" s="129">
        <f>SUM(V350:V390)</f>
        <v>22.19</v>
      </c>
      <c r="W349" s="129"/>
      <c r="X349" s="129"/>
      <c r="AG349" t="s">
        <v>127</v>
      </c>
    </row>
    <row r="350" spans="1:60" outlineLevel="1" x14ac:dyDescent="0.25">
      <c r="A350" s="136">
        <v>132</v>
      </c>
      <c r="B350" s="137" t="s">
        <v>513</v>
      </c>
      <c r="C350" s="149" t="s">
        <v>514</v>
      </c>
      <c r="D350" s="138" t="s">
        <v>154</v>
      </c>
      <c r="E350" s="139">
        <v>38.909999999999997</v>
      </c>
      <c r="F350" s="140"/>
      <c r="G350" s="141">
        <f>ROUND(E350*F350,2)</f>
        <v>0</v>
      </c>
      <c r="H350" s="124">
        <v>0</v>
      </c>
      <c r="I350" s="124">
        <f>ROUND(E350*H350,2)</f>
        <v>0</v>
      </c>
      <c r="J350" s="124">
        <v>6.8</v>
      </c>
      <c r="K350" s="124">
        <f>ROUND(E350*J350,2)</f>
        <v>264.58999999999997</v>
      </c>
      <c r="L350" s="124">
        <v>21</v>
      </c>
      <c r="M350" s="124">
        <f>G350*(1+L350/100)</f>
        <v>0</v>
      </c>
      <c r="N350" s="124">
        <v>0</v>
      </c>
      <c r="O350" s="124">
        <f>ROUND(E350*N350,2)</f>
        <v>0</v>
      </c>
      <c r="P350" s="124">
        <v>0</v>
      </c>
      <c r="Q350" s="124">
        <f>ROUND(E350*P350,2)</f>
        <v>0</v>
      </c>
      <c r="R350" s="124"/>
      <c r="S350" s="124" t="s">
        <v>131</v>
      </c>
      <c r="T350" s="124" t="s">
        <v>163</v>
      </c>
      <c r="U350" s="124">
        <v>1.6E-2</v>
      </c>
      <c r="V350" s="124">
        <f>ROUND(E350*U350,2)</f>
        <v>0.62</v>
      </c>
      <c r="W350" s="124"/>
      <c r="X350" s="124" t="s">
        <v>132</v>
      </c>
      <c r="Y350" s="119"/>
      <c r="Z350" s="119"/>
      <c r="AA350" s="119"/>
      <c r="AB350" s="119"/>
      <c r="AC350" s="119"/>
      <c r="AD350" s="119"/>
      <c r="AE350" s="119"/>
      <c r="AF350" s="119"/>
      <c r="AG350" s="119" t="s">
        <v>133</v>
      </c>
      <c r="AH350" s="119"/>
      <c r="AI350" s="119"/>
      <c r="AJ350" s="119"/>
      <c r="AK350" s="119"/>
      <c r="AL350" s="119"/>
      <c r="AM350" s="119"/>
      <c r="AN350" s="119"/>
      <c r="AO350" s="119"/>
      <c r="AP350" s="119"/>
      <c r="AQ350" s="119"/>
      <c r="AR350" s="119"/>
      <c r="AS350" s="119"/>
      <c r="AT350" s="119"/>
      <c r="AU350" s="119"/>
      <c r="AV350" s="119"/>
      <c r="AW350" s="119"/>
      <c r="AX350" s="119"/>
      <c r="AY350" s="119"/>
      <c r="AZ350" s="119"/>
      <c r="BA350" s="119"/>
      <c r="BB350" s="119"/>
      <c r="BC350" s="119"/>
      <c r="BD350" s="119"/>
      <c r="BE350" s="119"/>
      <c r="BF350" s="119"/>
      <c r="BG350" s="119"/>
      <c r="BH350" s="119"/>
    </row>
    <row r="351" spans="1:60" outlineLevel="1" x14ac:dyDescent="0.25">
      <c r="A351" s="122"/>
      <c r="B351" s="123"/>
      <c r="C351" s="150" t="s">
        <v>173</v>
      </c>
      <c r="D351" s="125"/>
      <c r="E351" s="126">
        <v>18.399999999999999</v>
      </c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19"/>
      <c r="Z351" s="119"/>
      <c r="AA351" s="119"/>
      <c r="AB351" s="119"/>
      <c r="AC351" s="119"/>
      <c r="AD351" s="119"/>
      <c r="AE351" s="119"/>
      <c r="AF351" s="119"/>
      <c r="AG351" s="119" t="s">
        <v>135</v>
      </c>
      <c r="AH351" s="119">
        <v>0</v>
      </c>
      <c r="AI351" s="119"/>
      <c r="AJ351" s="119"/>
      <c r="AK351" s="119"/>
      <c r="AL351" s="119"/>
      <c r="AM351" s="119"/>
      <c r="AN351" s="119"/>
      <c r="AO351" s="119"/>
      <c r="AP351" s="119"/>
      <c r="AQ351" s="119"/>
      <c r="AR351" s="119"/>
      <c r="AS351" s="119"/>
      <c r="AT351" s="119"/>
      <c r="AU351" s="119"/>
      <c r="AV351" s="119"/>
      <c r="AW351" s="119"/>
      <c r="AX351" s="119"/>
      <c r="AY351" s="119"/>
      <c r="AZ351" s="119"/>
      <c r="BA351" s="119"/>
      <c r="BB351" s="119"/>
      <c r="BC351" s="119"/>
      <c r="BD351" s="119"/>
      <c r="BE351" s="119"/>
      <c r="BF351" s="119"/>
      <c r="BG351" s="119"/>
      <c r="BH351" s="119"/>
    </row>
    <row r="352" spans="1:60" outlineLevel="1" x14ac:dyDescent="0.25">
      <c r="A352" s="122"/>
      <c r="B352" s="123"/>
      <c r="C352" s="150" t="s">
        <v>200</v>
      </c>
      <c r="D352" s="125"/>
      <c r="E352" s="126">
        <v>2.16</v>
      </c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19"/>
      <c r="Z352" s="119"/>
      <c r="AA352" s="119"/>
      <c r="AB352" s="119"/>
      <c r="AC352" s="119"/>
      <c r="AD352" s="119"/>
      <c r="AE352" s="119"/>
      <c r="AF352" s="119"/>
      <c r="AG352" s="119" t="s">
        <v>135</v>
      </c>
      <c r="AH352" s="119">
        <v>0</v>
      </c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  <c r="BB352" s="119"/>
      <c r="BC352" s="119"/>
      <c r="BD352" s="119"/>
      <c r="BE352" s="119"/>
      <c r="BF352" s="119"/>
      <c r="BG352" s="119"/>
      <c r="BH352" s="119"/>
    </row>
    <row r="353" spans="1:60" outlineLevel="1" x14ac:dyDescent="0.25">
      <c r="A353" s="122"/>
      <c r="B353" s="123"/>
      <c r="C353" s="150" t="s">
        <v>201</v>
      </c>
      <c r="D353" s="125"/>
      <c r="E353" s="126">
        <v>11.31</v>
      </c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19"/>
      <c r="Z353" s="119"/>
      <c r="AA353" s="119"/>
      <c r="AB353" s="119"/>
      <c r="AC353" s="119"/>
      <c r="AD353" s="119"/>
      <c r="AE353" s="119"/>
      <c r="AF353" s="119"/>
      <c r="AG353" s="119" t="s">
        <v>135</v>
      </c>
      <c r="AH353" s="119">
        <v>0</v>
      </c>
      <c r="AI353" s="119"/>
      <c r="AJ353" s="119"/>
      <c r="AK353" s="119"/>
      <c r="AL353" s="119"/>
      <c r="AM353" s="119"/>
      <c r="AN353" s="119"/>
      <c r="AO353" s="119"/>
      <c r="AP353" s="119"/>
      <c r="AQ353" s="119"/>
      <c r="AR353" s="119"/>
      <c r="AS353" s="119"/>
      <c r="AT353" s="119"/>
      <c r="AU353" s="119"/>
      <c r="AV353" s="119"/>
      <c r="AW353" s="119"/>
      <c r="AX353" s="119"/>
      <c r="AY353" s="119"/>
      <c r="AZ353" s="119"/>
      <c r="BA353" s="119"/>
      <c r="BB353" s="119"/>
      <c r="BC353" s="119"/>
      <c r="BD353" s="119"/>
      <c r="BE353" s="119"/>
      <c r="BF353" s="119"/>
      <c r="BG353" s="119"/>
      <c r="BH353" s="119"/>
    </row>
    <row r="354" spans="1:60" outlineLevel="1" x14ac:dyDescent="0.25">
      <c r="A354" s="122"/>
      <c r="B354" s="123"/>
      <c r="C354" s="150" t="s">
        <v>419</v>
      </c>
      <c r="D354" s="125"/>
      <c r="E354" s="126">
        <v>7.04</v>
      </c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19"/>
      <c r="Z354" s="119"/>
      <c r="AA354" s="119"/>
      <c r="AB354" s="119"/>
      <c r="AC354" s="119"/>
      <c r="AD354" s="119"/>
      <c r="AE354" s="119"/>
      <c r="AF354" s="119"/>
      <c r="AG354" s="119" t="s">
        <v>135</v>
      </c>
      <c r="AH354" s="119">
        <v>0</v>
      </c>
      <c r="AI354" s="119"/>
      <c r="AJ354" s="119"/>
      <c r="AK354" s="119"/>
      <c r="AL354" s="119"/>
      <c r="AM354" s="119"/>
      <c r="AN354" s="119"/>
      <c r="AO354" s="119"/>
      <c r="AP354" s="119"/>
      <c r="AQ354" s="119"/>
      <c r="AR354" s="119"/>
      <c r="AS354" s="119"/>
      <c r="AT354" s="119"/>
      <c r="AU354" s="119"/>
      <c r="AV354" s="119"/>
      <c r="AW354" s="119"/>
      <c r="AX354" s="119"/>
      <c r="AY354" s="119"/>
      <c r="AZ354" s="119"/>
      <c r="BA354" s="119"/>
      <c r="BB354" s="119"/>
      <c r="BC354" s="119"/>
      <c r="BD354" s="119"/>
      <c r="BE354" s="119"/>
      <c r="BF354" s="119"/>
      <c r="BG354" s="119"/>
      <c r="BH354" s="119"/>
    </row>
    <row r="355" spans="1:60" ht="20.399999999999999" outlineLevel="1" x14ac:dyDescent="0.25">
      <c r="A355" s="136">
        <v>133</v>
      </c>
      <c r="B355" s="137" t="s">
        <v>515</v>
      </c>
      <c r="C355" s="149" t="s">
        <v>516</v>
      </c>
      <c r="D355" s="138" t="s">
        <v>154</v>
      </c>
      <c r="E355" s="139">
        <v>38.909999999999997</v>
      </c>
      <c r="F355" s="140"/>
      <c r="G355" s="141">
        <f>ROUND(E355*F355,2)</f>
        <v>0</v>
      </c>
      <c r="H355" s="124">
        <v>0</v>
      </c>
      <c r="I355" s="124">
        <f>ROUND(E355*H355,2)</f>
        <v>0</v>
      </c>
      <c r="J355" s="124">
        <v>74.099999999999994</v>
      </c>
      <c r="K355" s="124">
        <f>ROUND(E355*J355,2)</f>
        <v>2883.23</v>
      </c>
      <c r="L355" s="124">
        <v>21</v>
      </c>
      <c r="M355" s="124">
        <f>G355*(1+L355/100)</f>
        <v>0</v>
      </c>
      <c r="N355" s="124">
        <v>0</v>
      </c>
      <c r="O355" s="124">
        <f>ROUND(E355*N355,2)</f>
        <v>0</v>
      </c>
      <c r="P355" s="124">
        <v>0</v>
      </c>
      <c r="Q355" s="124">
        <f>ROUND(E355*P355,2)</f>
        <v>0</v>
      </c>
      <c r="R355" s="124"/>
      <c r="S355" s="124" t="s">
        <v>131</v>
      </c>
      <c r="T355" s="124" t="s">
        <v>131</v>
      </c>
      <c r="U355" s="124">
        <v>0.14699999999999999</v>
      </c>
      <c r="V355" s="124">
        <f>ROUND(E355*U355,2)</f>
        <v>5.72</v>
      </c>
      <c r="W355" s="124"/>
      <c r="X355" s="124" t="s">
        <v>132</v>
      </c>
      <c r="Y355" s="119"/>
      <c r="Z355" s="119"/>
      <c r="AA355" s="119"/>
      <c r="AB355" s="119"/>
      <c r="AC355" s="119"/>
      <c r="AD355" s="119"/>
      <c r="AE355" s="119"/>
      <c r="AF355" s="119"/>
      <c r="AG355" s="119" t="s">
        <v>133</v>
      </c>
      <c r="AH355" s="119"/>
      <c r="AI355" s="119"/>
      <c r="AJ355" s="119"/>
      <c r="AK355" s="119"/>
      <c r="AL355" s="119"/>
      <c r="AM355" s="119"/>
      <c r="AN355" s="119"/>
      <c r="AO355" s="119"/>
      <c r="AP355" s="119"/>
      <c r="AQ355" s="119"/>
      <c r="AR355" s="119"/>
      <c r="AS355" s="119"/>
      <c r="AT355" s="119"/>
      <c r="AU355" s="119"/>
      <c r="AV355" s="119"/>
      <c r="AW355" s="119"/>
      <c r="AX355" s="119"/>
      <c r="AY355" s="119"/>
      <c r="AZ355" s="119"/>
      <c r="BA355" s="119"/>
      <c r="BB355" s="119"/>
      <c r="BC355" s="119"/>
      <c r="BD355" s="119"/>
      <c r="BE355" s="119"/>
      <c r="BF355" s="119"/>
      <c r="BG355" s="119"/>
      <c r="BH355" s="119"/>
    </row>
    <row r="356" spans="1:60" outlineLevel="1" x14ac:dyDescent="0.25">
      <c r="A356" s="122"/>
      <c r="B356" s="123"/>
      <c r="C356" s="152" t="s">
        <v>479</v>
      </c>
      <c r="D356" s="127"/>
      <c r="E356" s="128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19"/>
      <c r="Z356" s="119"/>
      <c r="AA356" s="119"/>
      <c r="AB356" s="119"/>
      <c r="AC356" s="119"/>
      <c r="AD356" s="119"/>
      <c r="AE356" s="119"/>
      <c r="AF356" s="119"/>
      <c r="AG356" s="119" t="s">
        <v>135</v>
      </c>
      <c r="AH356" s="119"/>
      <c r="AI356" s="119"/>
      <c r="AJ356" s="119"/>
      <c r="AK356" s="119"/>
      <c r="AL356" s="119"/>
      <c r="AM356" s="119"/>
      <c r="AN356" s="119"/>
      <c r="AO356" s="119"/>
      <c r="AP356" s="119"/>
      <c r="AQ356" s="119"/>
      <c r="AR356" s="119"/>
      <c r="AS356" s="119"/>
      <c r="AT356" s="119"/>
      <c r="AU356" s="119"/>
      <c r="AV356" s="119"/>
      <c r="AW356" s="119"/>
      <c r="AX356" s="119"/>
      <c r="AY356" s="119"/>
      <c r="AZ356" s="119"/>
      <c r="BA356" s="119"/>
      <c r="BB356" s="119"/>
      <c r="BC356" s="119"/>
      <c r="BD356" s="119"/>
      <c r="BE356" s="119"/>
      <c r="BF356" s="119"/>
      <c r="BG356" s="119"/>
      <c r="BH356" s="119"/>
    </row>
    <row r="357" spans="1:60" outlineLevel="1" x14ac:dyDescent="0.25">
      <c r="A357" s="122"/>
      <c r="B357" s="123"/>
      <c r="C357" s="153" t="s">
        <v>517</v>
      </c>
      <c r="D357" s="127"/>
      <c r="E357" s="128">
        <v>18.399999999999999</v>
      </c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19"/>
      <c r="Z357" s="119"/>
      <c r="AA357" s="119"/>
      <c r="AB357" s="119"/>
      <c r="AC357" s="119"/>
      <c r="AD357" s="119"/>
      <c r="AE357" s="119"/>
      <c r="AF357" s="119"/>
      <c r="AG357" s="119" t="s">
        <v>135</v>
      </c>
      <c r="AH357" s="119">
        <v>2</v>
      </c>
      <c r="AI357" s="119"/>
      <c r="AJ357" s="119"/>
      <c r="AK357" s="119"/>
      <c r="AL357" s="119"/>
      <c r="AM357" s="119"/>
      <c r="AN357" s="119"/>
      <c r="AO357" s="119"/>
      <c r="AP357" s="119"/>
      <c r="AQ357" s="119"/>
      <c r="AR357" s="119"/>
      <c r="AS357" s="119"/>
      <c r="AT357" s="119"/>
      <c r="AU357" s="119"/>
      <c r="AV357" s="119"/>
      <c r="AW357" s="119"/>
      <c r="AX357" s="119"/>
      <c r="AY357" s="119"/>
      <c r="AZ357" s="119"/>
      <c r="BA357" s="119"/>
      <c r="BB357" s="119"/>
      <c r="BC357" s="119"/>
      <c r="BD357" s="119"/>
      <c r="BE357" s="119"/>
      <c r="BF357" s="119"/>
      <c r="BG357" s="119"/>
      <c r="BH357" s="119"/>
    </row>
    <row r="358" spans="1:60" outlineLevel="1" x14ac:dyDescent="0.25">
      <c r="A358" s="122"/>
      <c r="B358" s="123"/>
      <c r="C358" s="153" t="s">
        <v>518</v>
      </c>
      <c r="D358" s="127"/>
      <c r="E358" s="128">
        <v>2.16</v>
      </c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19"/>
      <c r="Z358" s="119"/>
      <c r="AA358" s="119"/>
      <c r="AB358" s="119"/>
      <c r="AC358" s="119"/>
      <c r="AD358" s="119"/>
      <c r="AE358" s="119"/>
      <c r="AF358" s="119"/>
      <c r="AG358" s="119" t="s">
        <v>135</v>
      </c>
      <c r="AH358" s="119">
        <v>2</v>
      </c>
      <c r="AI358" s="119"/>
      <c r="AJ358" s="119"/>
      <c r="AK358" s="119"/>
      <c r="AL358" s="119"/>
      <c r="AM358" s="119"/>
      <c r="AN358" s="119"/>
      <c r="AO358" s="119"/>
      <c r="AP358" s="119"/>
      <c r="AQ358" s="119"/>
      <c r="AR358" s="119"/>
      <c r="AS358" s="119"/>
      <c r="AT358" s="119"/>
      <c r="AU358" s="119"/>
      <c r="AV358" s="119"/>
      <c r="AW358" s="119"/>
      <c r="AX358" s="119"/>
      <c r="AY358" s="119"/>
      <c r="AZ358" s="119"/>
      <c r="BA358" s="119"/>
      <c r="BB358" s="119"/>
      <c r="BC358" s="119"/>
      <c r="BD358" s="119"/>
      <c r="BE358" s="119"/>
      <c r="BF358" s="119"/>
      <c r="BG358" s="119"/>
      <c r="BH358" s="119"/>
    </row>
    <row r="359" spans="1:60" outlineLevel="1" x14ac:dyDescent="0.25">
      <c r="A359" s="122"/>
      <c r="B359" s="123"/>
      <c r="C359" s="153" t="s">
        <v>519</v>
      </c>
      <c r="D359" s="127"/>
      <c r="E359" s="128">
        <v>11.31</v>
      </c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19"/>
      <c r="Z359" s="119"/>
      <c r="AA359" s="119"/>
      <c r="AB359" s="119"/>
      <c r="AC359" s="119"/>
      <c r="AD359" s="119"/>
      <c r="AE359" s="119"/>
      <c r="AF359" s="119"/>
      <c r="AG359" s="119" t="s">
        <v>135</v>
      </c>
      <c r="AH359" s="119">
        <v>2</v>
      </c>
      <c r="AI359" s="119"/>
      <c r="AJ359" s="119"/>
      <c r="AK359" s="119"/>
      <c r="AL359" s="119"/>
      <c r="AM359" s="119"/>
      <c r="AN359" s="119"/>
      <c r="AO359" s="119"/>
      <c r="AP359" s="119"/>
      <c r="AQ359" s="119"/>
      <c r="AR359" s="119"/>
      <c r="AS359" s="119"/>
      <c r="AT359" s="119"/>
      <c r="AU359" s="119"/>
      <c r="AV359" s="119"/>
      <c r="AW359" s="119"/>
      <c r="AX359" s="119"/>
      <c r="AY359" s="119"/>
      <c r="AZ359" s="119"/>
      <c r="BA359" s="119"/>
      <c r="BB359" s="119"/>
      <c r="BC359" s="119"/>
      <c r="BD359" s="119"/>
      <c r="BE359" s="119"/>
      <c r="BF359" s="119"/>
      <c r="BG359" s="119"/>
      <c r="BH359" s="119"/>
    </row>
    <row r="360" spans="1:60" outlineLevel="1" x14ac:dyDescent="0.25">
      <c r="A360" s="122"/>
      <c r="B360" s="123"/>
      <c r="C360" s="153" t="s">
        <v>520</v>
      </c>
      <c r="D360" s="127"/>
      <c r="E360" s="128">
        <v>7.04</v>
      </c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19"/>
      <c r="Z360" s="119"/>
      <c r="AA360" s="119"/>
      <c r="AB360" s="119"/>
      <c r="AC360" s="119"/>
      <c r="AD360" s="119"/>
      <c r="AE360" s="119"/>
      <c r="AF360" s="119"/>
      <c r="AG360" s="119" t="s">
        <v>135</v>
      </c>
      <c r="AH360" s="119">
        <v>2</v>
      </c>
      <c r="AI360" s="119"/>
      <c r="AJ360" s="119"/>
      <c r="AK360" s="119"/>
      <c r="AL360" s="119"/>
      <c r="AM360" s="119"/>
      <c r="AN360" s="119"/>
      <c r="AO360" s="119"/>
      <c r="AP360" s="119"/>
      <c r="AQ360" s="119"/>
      <c r="AR360" s="119"/>
      <c r="AS360" s="119"/>
      <c r="AT360" s="119"/>
      <c r="AU360" s="119"/>
      <c r="AV360" s="119"/>
      <c r="AW360" s="119"/>
      <c r="AX360" s="119"/>
      <c r="AY360" s="119"/>
      <c r="AZ360" s="119"/>
      <c r="BA360" s="119"/>
      <c r="BB360" s="119"/>
      <c r="BC360" s="119"/>
      <c r="BD360" s="119"/>
      <c r="BE360" s="119"/>
      <c r="BF360" s="119"/>
      <c r="BG360" s="119"/>
      <c r="BH360" s="119"/>
    </row>
    <row r="361" spans="1:60" outlineLevel="1" x14ac:dyDescent="0.25">
      <c r="A361" s="122"/>
      <c r="B361" s="123"/>
      <c r="C361" s="152" t="s">
        <v>483</v>
      </c>
      <c r="D361" s="127"/>
      <c r="E361" s="128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19"/>
      <c r="Z361" s="119"/>
      <c r="AA361" s="119"/>
      <c r="AB361" s="119"/>
      <c r="AC361" s="119"/>
      <c r="AD361" s="119"/>
      <c r="AE361" s="119"/>
      <c r="AF361" s="119"/>
      <c r="AG361" s="119" t="s">
        <v>135</v>
      </c>
      <c r="AH361" s="119"/>
      <c r="AI361" s="119"/>
      <c r="AJ361" s="119"/>
      <c r="AK361" s="119"/>
      <c r="AL361" s="119"/>
      <c r="AM361" s="119"/>
      <c r="AN361" s="119"/>
      <c r="AO361" s="119"/>
      <c r="AP361" s="119"/>
      <c r="AQ361" s="119"/>
      <c r="AR361" s="119"/>
      <c r="AS361" s="119"/>
      <c r="AT361" s="119"/>
      <c r="AU361" s="119"/>
      <c r="AV361" s="119"/>
      <c r="AW361" s="119"/>
      <c r="AX361" s="119"/>
      <c r="AY361" s="119"/>
      <c r="AZ361" s="119"/>
      <c r="BA361" s="119"/>
      <c r="BB361" s="119"/>
      <c r="BC361" s="119"/>
      <c r="BD361" s="119"/>
      <c r="BE361" s="119"/>
      <c r="BF361" s="119"/>
      <c r="BG361" s="119"/>
      <c r="BH361" s="119"/>
    </row>
    <row r="362" spans="1:60" outlineLevel="1" x14ac:dyDescent="0.25">
      <c r="A362" s="122"/>
      <c r="B362" s="123"/>
      <c r="C362" s="150" t="s">
        <v>521</v>
      </c>
      <c r="D362" s="125"/>
      <c r="E362" s="126">
        <v>38.909999999999997</v>
      </c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19"/>
      <c r="Z362" s="119"/>
      <c r="AA362" s="119"/>
      <c r="AB362" s="119"/>
      <c r="AC362" s="119"/>
      <c r="AD362" s="119"/>
      <c r="AE362" s="119"/>
      <c r="AF362" s="119"/>
      <c r="AG362" s="119" t="s">
        <v>135</v>
      </c>
      <c r="AH362" s="119">
        <v>0</v>
      </c>
      <c r="AI362" s="119"/>
      <c r="AJ362" s="119"/>
      <c r="AK362" s="119"/>
      <c r="AL362" s="119"/>
      <c r="AM362" s="119"/>
      <c r="AN362" s="119"/>
      <c r="AO362" s="119"/>
      <c r="AP362" s="119"/>
      <c r="AQ362" s="119"/>
      <c r="AR362" s="119"/>
      <c r="AS362" s="119"/>
      <c r="AT362" s="119"/>
      <c r="AU362" s="119"/>
      <c r="AV362" s="119"/>
      <c r="AW362" s="119"/>
      <c r="AX362" s="119"/>
      <c r="AY362" s="119"/>
      <c r="AZ362" s="119"/>
      <c r="BA362" s="119"/>
      <c r="BB362" s="119"/>
      <c r="BC362" s="119"/>
      <c r="BD362" s="119"/>
      <c r="BE362" s="119"/>
      <c r="BF362" s="119"/>
      <c r="BG362" s="119"/>
      <c r="BH362" s="119"/>
    </row>
    <row r="363" spans="1:60" outlineLevel="1" x14ac:dyDescent="0.25">
      <c r="A363" s="136">
        <v>134</v>
      </c>
      <c r="B363" s="137" t="s">
        <v>522</v>
      </c>
      <c r="C363" s="149" t="s">
        <v>523</v>
      </c>
      <c r="D363" s="138" t="s">
        <v>154</v>
      </c>
      <c r="E363" s="139">
        <v>2.16</v>
      </c>
      <c r="F363" s="140"/>
      <c r="G363" s="141">
        <f>ROUND(E363*F363,2)</f>
        <v>0</v>
      </c>
      <c r="H363" s="124">
        <v>0</v>
      </c>
      <c r="I363" s="124">
        <f>ROUND(E363*H363,2)</f>
        <v>0</v>
      </c>
      <c r="J363" s="124">
        <v>23.2</v>
      </c>
      <c r="K363" s="124">
        <f>ROUND(E363*J363,2)</f>
        <v>50.11</v>
      </c>
      <c r="L363" s="124">
        <v>21</v>
      </c>
      <c r="M363" s="124">
        <f>G363*(1+L363/100)</f>
        <v>0</v>
      </c>
      <c r="N363" s="124">
        <v>0</v>
      </c>
      <c r="O363" s="124">
        <f>ROUND(E363*N363,2)</f>
        <v>0</v>
      </c>
      <c r="P363" s="124">
        <v>0</v>
      </c>
      <c r="Q363" s="124">
        <f>ROUND(E363*P363,2)</f>
        <v>0</v>
      </c>
      <c r="R363" s="124"/>
      <c r="S363" s="124" t="s">
        <v>131</v>
      </c>
      <c r="T363" s="124" t="s">
        <v>131</v>
      </c>
      <c r="U363" s="124">
        <v>4.5999999999999999E-2</v>
      </c>
      <c r="V363" s="124">
        <f>ROUND(E363*U363,2)</f>
        <v>0.1</v>
      </c>
      <c r="W363" s="124"/>
      <c r="X363" s="124" t="s">
        <v>132</v>
      </c>
      <c r="Y363" s="119"/>
      <c r="Z363" s="119"/>
      <c r="AA363" s="119"/>
      <c r="AB363" s="119"/>
      <c r="AC363" s="119"/>
      <c r="AD363" s="119"/>
      <c r="AE363" s="119"/>
      <c r="AF363" s="119"/>
      <c r="AG363" s="119" t="s">
        <v>133</v>
      </c>
      <c r="AH363" s="119"/>
      <c r="AI363" s="119"/>
      <c r="AJ363" s="119"/>
      <c r="AK363" s="119"/>
      <c r="AL363" s="119"/>
      <c r="AM363" s="119"/>
      <c r="AN363" s="119"/>
      <c r="AO363" s="119"/>
      <c r="AP363" s="119"/>
      <c r="AQ363" s="119"/>
      <c r="AR363" s="119"/>
      <c r="AS363" s="119"/>
      <c r="AT363" s="119"/>
      <c r="AU363" s="119"/>
      <c r="AV363" s="119"/>
      <c r="AW363" s="119"/>
      <c r="AX363" s="119"/>
      <c r="AY363" s="119"/>
      <c r="AZ363" s="119"/>
      <c r="BA363" s="119"/>
      <c r="BB363" s="119"/>
      <c r="BC363" s="119"/>
      <c r="BD363" s="119"/>
      <c r="BE363" s="119"/>
      <c r="BF363" s="119"/>
      <c r="BG363" s="119"/>
      <c r="BH363" s="119"/>
    </row>
    <row r="364" spans="1:60" outlineLevel="1" x14ac:dyDescent="0.25">
      <c r="A364" s="122"/>
      <c r="B364" s="123"/>
      <c r="C364" s="150" t="s">
        <v>200</v>
      </c>
      <c r="D364" s="125"/>
      <c r="E364" s="126">
        <v>2.16</v>
      </c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19"/>
      <c r="Z364" s="119"/>
      <c r="AA364" s="119"/>
      <c r="AB364" s="119"/>
      <c r="AC364" s="119"/>
      <c r="AD364" s="119"/>
      <c r="AE364" s="119"/>
      <c r="AF364" s="119"/>
      <c r="AG364" s="119" t="s">
        <v>135</v>
      </c>
      <c r="AH364" s="119">
        <v>0</v>
      </c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  <c r="BB364" s="119"/>
      <c r="BC364" s="119"/>
      <c r="BD364" s="119"/>
      <c r="BE364" s="119"/>
      <c r="BF364" s="119"/>
      <c r="BG364" s="119"/>
      <c r="BH364" s="119"/>
    </row>
    <row r="365" spans="1:60" ht="20.399999999999999" outlineLevel="1" x14ac:dyDescent="0.25">
      <c r="A365" s="136">
        <v>135</v>
      </c>
      <c r="B365" s="137" t="s">
        <v>524</v>
      </c>
      <c r="C365" s="149" t="s">
        <v>525</v>
      </c>
      <c r="D365" s="138" t="s">
        <v>149</v>
      </c>
      <c r="E365" s="139">
        <v>45.9</v>
      </c>
      <c r="F365" s="140"/>
      <c r="G365" s="141">
        <f>ROUND(E365*F365,2)</f>
        <v>0</v>
      </c>
      <c r="H365" s="124">
        <v>29.85</v>
      </c>
      <c r="I365" s="124">
        <f>ROUND(E365*H365,2)</f>
        <v>1370.12</v>
      </c>
      <c r="J365" s="124">
        <v>68.150000000000006</v>
      </c>
      <c r="K365" s="124">
        <f>ROUND(E365*J365,2)</f>
        <v>3128.09</v>
      </c>
      <c r="L365" s="124">
        <v>21</v>
      </c>
      <c r="M365" s="124">
        <f>G365*(1+L365/100)</f>
        <v>0</v>
      </c>
      <c r="N365" s="124">
        <v>8.0000000000000007E-5</v>
      </c>
      <c r="O365" s="124">
        <f>ROUND(E365*N365,2)</f>
        <v>0</v>
      </c>
      <c r="P365" s="124">
        <v>0</v>
      </c>
      <c r="Q365" s="124">
        <f>ROUND(E365*P365,2)</f>
        <v>0</v>
      </c>
      <c r="R365" s="124"/>
      <c r="S365" s="124" t="s">
        <v>131</v>
      </c>
      <c r="T365" s="124" t="s">
        <v>163</v>
      </c>
      <c r="U365" s="124">
        <v>0.13719999999999999</v>
      </c>
      <c r="V365" s="124">
        <f>ROUND(E365*U365,2)</f>
        <v>6.3</v>
      </c>
      <c r="W365" s="124"/>
      <c r="X365" s="124" t="s">
        <v>132</v>
      </c>
      <c r="Y365" s="119"/>
      <c r="Z365" s="119"/>
      <c r="AA365" s="119"/>
      <c r="AB365" s="119"/>
      <c r="AC365" s="119"/>
      <c r="AD365" s="119"/>
      <c r="AE365" s="119"/>
      <c r="AF365" s="119"/>
      <c r="AG365" s="119" t="s">
        <v>133</v>
      </c>
      <c r="AH365" s="119"/>
      <c r="AI365" s="119"/>
      <c r="AJ365" s="119"/>
      <c r="AK365" s="119"/>
      <c r="AL365" s="119"/>
      <c r="AM365" s="119"/>
      <c r="AN365" s="119"/>
      <c r="AO365" s="119"/>
      <c r="AP365" s="119"/>
      <c r="AQ365" s="119"/>
      <c r="AR365" s="119"/>
      <c r="AS365" s="119"/>
      <c r="AT365" s="119"/>
      <c r="AU365" s="119"/>
      <c r="AV365" s="119"/>
      <c r="AW365" s="119"/>
      <c r="AX365" s="119"/>
      <c r="AY365" s="119"/>
      <c r="AZ365" s="119"/>
      <c r="BA365" s="119"/>
      <c r="BB365" s="119"/>
      <c r="BC365" s="119"/>
      <c r="BD365" s="119"/>
      <c r="BE365" s="119"/>
      <c r="BF365" s="119"/>
      <c r="BG365" s="119"/>
      <c r="BH365" s="119"/>
    </row>
    <row r="366" spans="1:60" outlineLevel="1" x14ac:dyDescent="0.25">
      <c r="A366" s="122"/>
      <c r="B366" s="123"/>
      <c r="C366" s="150" t="s">
        <v>526</v>
      </c>
      <c r="D366" s="125"/>
      <c r="E366" s="126">
        <v>16.7</v>
      </c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19"/>
      <c r="Z366" s="119"/>
      <c r="AA366" s="119"/>
      <c r="AB366" s="119"/>
      <c r="AC366" s="119"/>
      <c r="AD366" s="119"/>
      <c r="AE366" s="119"/>
      <c r="AF366" s="119"/>
      <c r="AG366" s="119" t="s">
        <v>135</v>
      </c>
      <c r="AH366" s="119">
        <v>0</v>
      </c>
      <c r="AI366" s="119"/>
      <c r="AJ366" s="119"/>
      <c r="AK366" s="119"/>
      <c r="AL366" s="119"/>
      <c r="AM366" s="119"/>
      <c r="AN366" s="119"/>
      <c r="AO366" s="119"/>
      <c r="AP366" s="119"/>
      <c r="AQ366" s="119"/>
      <c r="AR366" s="119"/>
      <c r="AS366" s="119"/>
      <c r="AT366" s="119"/>
      <c r="AU366" s="119"/>
      <c r="AV366" s="119"/>
      <c r="AW366" s="119"/>
      <c r="AX366" s="119"/>
      <c r="AY366" s="119"/>
      <c r="AZ366" s="119"/>
      <c r="BA366" s="119"/>
      <c r="BB366" s="119"/>
      <c r="BC366" s="119"/>
      <c r="BD366" s="119"/>
      <c r="BE366" s="119"/>
      <c r="BF366" s="119"/>
      <c r="BG366" s="119"/>
      <c r="BH366" s="119"/>
    </row>
    <row r="367" spans="1:60" outlineLevel="1" x14ac:dyDescent="0.25">
      <c r="A367" s="122"/>
      <c r="B367" s="123"/>
      <c r="C367" s="150" t="s">
        <v>527</v>
      </c>
      <c r="D367" s="125"/>
      <c r="E367" s="126">
        <v>5.9</v>
      </c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19"/>
      <c r="Z367" s="119"/>
      <c r="AA367" s="119"/>
      <c r="AB367" s="119"/>
      <c r="AC367" s="119"/>
      <c r="AD367" s="119"/>
      <c r="AE367" s="119"/>
      <c r="AF367" s="119"/>
      <c r="AG367" s="119" t="s">
        <v>135</v>
      </c>
      <c r="AH367" s="119">
        <v>0</v>
      </c>
      <c r="AI367" s="119"/>
      <c r="AJ367" s="119"/>
      <c r="AK367" s="119"/>
      <c r="AL367" s="119"/>
      <c r="AM367" s="119"/>
      <c r="AN367" s="119"/>
      <c r="AO367" s="119"/>
      <c r="AP367" s="119"/>
      <c r="AQ367" s="119"/>
      <c r="AR367" s="119"/>
      <c r="AS367" s="119"/>
      <c r="AT367" s="119"/>
      <c r="AU367" s="119"/>
      <c r="AV367" s="119"/>
      <c r="AW367" s="119"/>
      <c r="AX367" s="119"/>
      <c r="AY367" s="119"/>
      <c r="AZ367" s="119"/>
      <c r="BA367" s="119"/>
      <c r="BB367" s="119"/>
      <c r="BC367" s="119"/>
      <c r="BD367" s="119"/>
      <c r="BE367" s="119"/>
      <c r="BF367" s="119"/>
      <c r="BG367" s="119"/>
      <c r="BH367" s="119"/>
    </row>
    <row r="368" spans="1:60" outlineLevel="1" x14ac:dyDescent="0.25">
      <c r="A368" s="122"/>
      <c r="B368" s="123"/>
      <c r="C368" s="150" t="s">
        <v>528</v>
      </c>
      <c r="D368" s="125"/>
      <c r="E368" s="126">
        <v>12.1</v>
      </c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19"/>
      <c r="Z368" s="119"/>
      <c r="AA368" s="119"/>
      <c r="AB368" s="119"/>
      <c r="AC368" s="119"/>
      <c r="AD368" s="119"/>
      <c r="AE368" s="119"/>
      <c r="AF368" s="119"/>
      <c r="AG368" s="119" t="s">
        <v>135</v>
      </c>
      <c r="AH368" s="119">
        <v>0</v>
      </c>
      <c r="AI368" s="119"/>
      <c r="AJ368" s="119"/>
      <c r="AK368" s="119"/>
      <c r="AL368" s="119"/>
      <c r="AM368" s="119"/>
      <c r="AN368" s="119"/>
      <c r="AO368" s="119"/>
      <c r="AP368" s="119"/>
      <c r="AQ368" s="119"/>
      <c r="AR368" s="119"/>
      <c r="AS368" s="119"/>
      <c r="AT368" s="119"/>
      <c r="AU368" s="119"/>
      <c r="AV368" s="119"/>
      <c r="AW368" s="119"/>
      <c r="AX368" s="119"/>
      <c r="AY368" s="119"/>
      <c r="AZ368" s="119"/>
      <c r="BA368" s="119"/>
      <c r="BB368" s="119"/>
      <c r="BC368" s="119"/>
      <c r="BD368" s="119"/>
      <c r="BE368" s="119"/>
      <c r="BF368" s="119"/>
      <c r="BG368" s="119"/>
      <c r="BH368" s="119"/>
    </row>
    <row r="369" spans="1:60" outlineLevel="1" x14ac:dyDescent="0.25">
      <c r="A369" s="122"/>
      <c r="B369" s="123"/>
      <c r="C369" s="150" t="s">
        <v>529</v>
      </c>
      <c r="D369" s="125"/>
      <c r="E369" s="126">
        <v>11.2</v>
      </c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19"/>
      <c r="Z369" s="119"/>
      <c r="AA369" s="119"/>
      <c r="AB369" s="119"/>
      <c r="AC369" s="119"/>
      <c r="AD369" s="119"/>
      <c r="AE369" s="119"/>
      <c r="AF369" s="119"/>
      <c r="AG369" s="119" t="s">
        <v>135</v>
      </c>
      <c r="AH369" s="119">
        <v>0</v>
      </c>
      <c r="AI369" s="119"/>
      <c r="AJ369" s="119"/>
      <c r="AK369" s="119"/>
      <c r="AL369" s="119"/>
      <c r="AM369" s="119"/>
      <c r="AN369" s="119"/>
      <c r="AO369" s="119"/>
      <c r="AP369" s="119"/>
      <c r="AQ369" s="119"/>
      <c r="AR369" s="119"/>
      <c r="AS369" s="119"/>
      <c r="AT369" s="119"/>
      <c r="AU369" s="119"/>
      <c r="AV369" s="119"/>
      <c r="AW369" s="119"/>
      <c r="AX369" s="119"/>
      <c r="AY369" s="119"/>
      <c r="AZ369" s="119"/>
      <c r="BA369" s="119"/>
      <c r="BB369" s="119"/>
      <c r="BC369" s="119"/>
      <c r="BD369" s="119"/>
      <c r="BE369" s="119"/>
      <c r="BF369" s="119"/>
      <c r="BG369" s="119"/>
      <c r="BH369" s="119"/>
    </row>
    <row r="370" spans="1:60" ht="20.399999999999999" outlineLevel="1" x14ac:dyDescent="0.25">
      <c r="A370" s="136">
        <v>136</v>
      </c>
      <c r="B370" s="137" t="s">
        <v>530</v>
      </c>
      <c r="C370" s="149" t="s">
        <v>531</v>
      </c>
      <c r="D370" s="138" t="s">
        <v>154</v>
      </c>
      <c r="E370" s="139">
        <v>29.71</v>
      </c>
      <c r="F370" s="140"/>
      <c r="G370" s="141">
        <f>ROUND(E370*F370,2)</f>
        <v>0</v>
      </c>
      <c r="H370" s="124">
        <v>0</v>
      </c>
      <c r="I370" s="124">
        <f>ROUND(E370*H370,2)</f>
        <v>0</v>
      </c>
      <c r="J370" s="124">
        <v>101</v>
      </c>
      <c r="K370" s="124">
        <f>ROUND(E370*J370,2)</f>
        <v>3000.71</v>
      </c>
      <c r="L370" s="124">
        <v>21</v>
      </c>
      <c r="M370" s="124">
        <f>G370*(1+L370/100)</f>
        <v>0</v>
      </c>
      <c r="N370" s="124">
        <v>0</v>
      </c>
      <c r="O370" s="124">
        <f>ROUND(E370*N370,2)</f>
        <v>0</v>
      </c>
      <c r="P370" s="124">
        <v>1E-3</v>
      </c>
      <c r="Q370" s="124">
        <f>ROUND(E370*P370,2)</f>
        <v>0.03</v>
      </c>
      <c r="R370" s="124"/>
      <c r="S370" s="124" t="s">
        <v>131</v>
      </c>
      <c r="T370" s="124" t="s">
        <v>131</v>
      </c>
      <c r="U370" s="124">
        <v>0.255</v>
      </c>
      <c r="V370" s="124">
        <f>ROUND(E370*U370,2)</f>
        <v>7.58</v>
      </c>
      <c r="W370" s="124"/>
      <c r="X370" s="124" t="s">
        <v>132</v>
      </c>
      <c r="Y370" s="119"/>
      <c r="Z370" s="119"/>
      <c r="AA370" s="119"/>
      <c r="AB370" s="119"/>
      <c r="AC370" s="119"/>
      <c r="AD370" s="119"/>
      <c r="AE370" s="119"/>
      <c r="AF370" s="119"/>
      <c r="AG370" s="119" t="s">
        <v>133</v>
      </c>
      <c r="AH370" s="119"/>
      <c r="AI370" s="119"/>
      <c r="AJ370" s="119"/>
      <c r="AK370" s="119"/>
      <c r="AL370" s="119"/>
      <c r="AM370" s="119"/>
      <c r="AN370" s="119"/>
      <c r="AO370" s="119"/>
      <c r="AP370" s="119"/>
      <c r="AQ370" s="119"/>
      <c r="AR370" s="119"/>
      <c r="AS370" s="119"/>
      <c r="AT370" s="119"/>
      <c r="AU370" s="119"/>
      <c r="AV370" s="119"/>
      <c r="AW370" s="119"/>
      <c r="AX370" s="119"/>
      <c r="AY370" s="119"/>
      <c r="AZ370" s="119"/>
      <c r="BA370" s="119"/>
      <c r="BB370" s="119"/>
      <c r="BC370" s="119"/>
      <c r="BD370" s="119"/>
      <c r="BE370" s="119"/>
      <c r="BF370" s="119"/>
      <c r="BG370" s="119"/>
      <c r="BH370" s="119"/>
    </row>
    <row r="371" spans="1:60" outlineLevel="1" x14ac:dyDescent="0.25">
      <c r="A371" s="122"/>
      <c r="B371" s="123"/>
      <c r="C371" s="150" t="s">
        <v>173</v>
      </c>
      <c r="D371" s="125"/>
      <c r="E371" s="126">
        <v>18.399999999999999</v>
      </c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19"/>
      <c r="Z371" s="119"/>
      <c r="AA371" s="119"/>
      <c r="AB371" s="119"/>
      <c r="AC371" s="119"/>
      <c r="AD371" s="119"/>
      <c r="AE371" s="119"/>
      <c r="AF371" s="119"/>
      <c r="AG371" s="119" t="s">
        <v>135</v>
      </c>
      <c r="AH371" s="119">
        <v>0</v>
      </c>
      <c r="AI371" s="119"/>
      <c r="AJ371" s="119"/>
      <c r="AK371" s="119"/>
      <c r="AL371" s="119"/>
      <c r="AM371" s="119"/>
      <c r="AN371" s="119"/>
      <c r="AO371" s="119"/>
      <c r="AP371" s="119"/>
      <c r="AQ371" s="119"/>
      <c r="AR371" s="119"/>
      <c r="AS371" s="119"/>
      <c r="AT371" s="119"/>
      <c r="AU371" s="119"/>
      <c r="AV371" s="119"/>
      <c r="AW371" s="119"/>
      <c r="AX371" s="119"/>
      <c r="AY371" s="119"/>
      <c r="AZ371" s="119"/>
      <c r="BA371" s="119"/>
      <c r="BB371" s="119"/>
      <c r="BC371" s="119"/>
      <c r="BD371" s="119"/>
      <c r="BE371" s="119"/>
      <c r="BF371" s="119"/>
      <c r="BG371" s="119"/>
      <c r="BH371" s="119"/>
    </row>
    <row r="372" spans="1:60" outlineLevel="1" x14ac:dyDescent="0.25">
      <c r="A372" s="122"/>
      <c r="B372" s="123"/>
      <c r="C372" s="150" t="s">
        <v>201</v>
      </c>
      <c r="D372" s="125"/>
      <c r="E372" s="126">
        <v>11.31</v>
      </c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19"/>
      <c r="Z372" s="119"/>
      <c r="AA372" s="119"/>
      <c r="AB372" s="119"/>
      <c r="AC372" s="119"/>
      <c r="AD372" s="119"/>
      <c r="AE372" s="119"/>
      <c r="AF372" s="119"/>
      <c r="AG372" s="119" t="s">
        <v>135</v>
      </c>
      <c r="AH372" s="119">
        <v>0</v>
      </c>
      <c r="AI372" s="119"/>
      <c r="AJ372" s="119"/>
      <c r="AK372" s="119"/>
      <c r="AL372" s="119"/>
      <c r="AM372" s="119"/>
      <c r="AN372" s="119"/>
      <c r="AO372" s="119"/>
      <c r="AP372" s="119"/>
      <c r="AQ372" s="119"/>
      <c r="AR372" s="119"/>
      <c r="AS372" s="119"/>
      <c r="AT372" s="119"/>
      <c r="AU372" s="119"/>
      <c r="AV372" s="119"/>
      <c r="AW372" s="119"/>
      <c r="AX372" s="119"/>
      <c r="AY372" s="119"/>
      <c r="AZ372" s="119"/>
      <c r="BA372" s="119"/>
      <c r="BB372" s="119"/>
      <c r="BC372" s="119"/>
      <c r="BD372" s="119"/>
      <c r="BE372" s="119"/>
      <c r="BF372" s="119"/>
      <c r="BG372" s="119"/>
      <c r="BH372" s="119"/>
    </row>
    <row r="373" spans="1:60" outlineLevel="1" x14ac:dyDescent="0.25">
      <c r="A373" s="136">
        <v>137</v>
      </c>
      <c r="B373" s="137" t="s">
        <v>532</v>
      </c>
      <c r="C373" s="149" t="s">
        <v>533</v>
      </c>
      <c r="D373" s="138" t="s">
        <v>149</v>
      </c>
      <c r="E373" s="139">
        <v>2.2999999999999998</v>
      </c>
      <c r="F373" s="140"/>
      <c r="G373" s="141">
        <f>ROUND(E373*F373,2)</f>
        <v>0</v>
      </c>
      <c r="H373" s="124">
        <v>0</v>
      </c>
      <c r="I373" s="124">
        <f>ROUND(E373*H373,2)</f>
        <v>0</v>
      </c>
      <c r="J373" s="124">
        <v>74</v>
      </c>
      <c r="K373" s="124">
        <f>ROUND(E373*J373,2)</f>
        <v>170.2</v>
      </c>
      <c r="L373" s="124">
        <v>21</v>
      </c>
      <c r="M373" s="124">
        <f>G373*(1+L373/100)</f>
        <v>0</v>
      </c>
      <c r="N373" s="124">
        <v>0</v>
      </c>
      <c r="O373" s="124">
        <f>ROUND(E373*N373,2)</f>
        <v>0</v>
      </c>
      <c r="P373" s="124">
        <v>0</v>
      </c>
      <c r="Q373" s="124">
        <f>ROUND(E373*P373,2)</f>
        <v>0</v>
      </c>
      <c r="R373" s="124"/>
      <c r="S373" s="124" t="s">
        <v>131</v>
      </c>
      <c r="T373" s="124" t="s">
        <v>163</v>
      </c>
      <c r="U373" s="124">
        <v>0.152</v>
      </c>
      <c r="V373" s="124">
        <f>ROUND(E373*U373,2)</f>
        <v>0.35</v>
      </c>
      <c r="W373" s="124"/>
      <c r="X373" s="124" t="s">
        <v>132</v>
      </c>
      <c r="Y373" s="119"/>
      <c r="Z373" s="119"/>
      <c r="AA373" s="119"/>
      <c r="AB373" s="119"/>
      <c r="AC373" s="119"/>
      <c r="AD373" s="119"/>
      <c r="AE373" s="119"/>
      <c r="AF373" s="119"/>
      <c r="AG373" s="119" t="s">
        <v>133</v>
      </c>
      <c r="AH373" s="119"/>
      <c r="AI373" s="119"/>
      <c r="AJ373" s="119"/>
      <c r="AK373" s="119"/>
      <c r="AL373" s="119"/>
      <c r="AM373" s="119"/>
      <c r="AN373" s="119"/>
      <c r="AO373" s="119"/>
      <c r="AP373" s="119"/>
      <c r="AQ373" s="119"/>
      <c r="AR373" s="119"/>
      <c r="AS373" s="119"/>
      <c r="AT373" s="119"/>
      <c r="AU373" s="119"/>
      <c r="AV373" s="119"/>
      <c r="AW373" s="119"/>
      <c r="AX373" s="119"/>
      <c r="AY373" s="119"/>
      <c r="AZ373" s="119"/>
      <c r="BA373" s="119"/>
      <c r="BB373" s="119"/>
      <c r="BC373" s="119"/>
      <c r="BD373" s="119"/>
      <c r="BE373" s="119"/>
      <c r="BF373" s="119"/>
      <c r="BG373" s="119"/>
      <c r="BH373" s="119"/>
    </row>
    <row r="374" spans="1:60" outlineLevel="1" x14ac:dyDescent="0.25">
      <c r="A374" s="122"/>
      <c r="B374" s="123"/>
      <c r="C374" s="150" t="s">
        <v>534</v>
      </c>
      <c r="D374" s="125"/>
      <c r="E374" s="126">
        <v>1.6</v>
      </c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19"/>
      <c r="Z374" s="119"/>
      <c r="AA374" s="119"/>
      <c r="AB374" s="119"/>
      <c r="AC374" s="119"/>
      <c r="AD374" s="119"/>
      <c r="AE374" s="119"/>
      <c r="AF374" s="119"/>
      <c r="AG374" s="119" t="s">
        <v>135</v>
      </c>
      <c r="AH374" s="119">
        <v>0</v>
      </c>
      <c r="AI374" s="119"/>
      <c r="AJ374" s="119"/>
      <c r="AK374" s="119"/>
      <c r="AL374" s="119"/>
      <c r="AM374" s="119"/>
      <c r="AN374" s="119"/>
      <c r="AO374" s="119"/>
      <c r="AP374" s="119"/>
      <c r="AQ374" s="119"/>
      <c r="AR374" s="119"/>
      <c r="AS374" s="119"/>
      <c r="AT374" s="119"/>
      <c r="AU374" s="119"/>
      <c r="AV374" s="119"/>
      <c r="AW374" s="119"/>
      <c r="AX374" s="119"/>
      <c r="AY374" s="119"/>
      <c r="AZ374" s="119"/>
      <c r="BA374" s="119"/>
      <c r="BB374" s="119"/>
      <c r="BC374" s="119"/>
      <c r="BD374" s="119"/>
      <c r="BE374" s="119"/>
      <c r="BF374" s="119"/>
      <c r="BG374" s="119"/>
      <c r="BH374" s="119"/>
    </row>
    <row r="375" spans="1:60" outlineLevel="1" x14ac:dyDescent="0.25">
      <c r="A375" s="122"/>
      <c r="B375" s="123"/>
      <c r="C375" s="150" t="s">
        <v>535</v>
      </c>
      <c r="D375" s="125"/>
      <c r="E375" s="126">
        <v>0.7</v>
      </c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19"/>
      <c r="Z375" s="119"/>
      <c r="AA375" s="119"/>
      <c r="AB375" s="119"/>
      <c r="AC375" s="119"/>
      <c r="AD375" s="119"/>
      <c r="AE375" s="119"/>
      <c r="AF375" s="119"/>
      <c r="AG375" s="119" t="s">
        <v>135</v>
      </c>
      <c r="AH375" s="119">
        <v>0</v>
      </c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  <c r="BB375" s="119"/>
      <c r="BC375" s="119"/>
      <c r="BD375" s="119"/>
      <c r="BE375" s="119"/>
      <c r="BF375" s="119"/>
      <c r="BG375" s="119"/>
      <c r="BH375" s="119"/>
    </row>
    <row r="376" spans="1:60" ht="20.399999999999999" outlineLevel="1" x14ac:dyDescent="0.25">
      <c r="A376" s="136">
        <v>138</v>
      </c>
      <c r="B376" s="137" t="s">
        <v>536</v>
      </c>
      <c r="C376" s="149" t="s">
        <v>537</v>
      </c>
      <c r="D376" s="138" t="s">
        <v>149</v>
      </c>
      <c r="E376" s="139">
        <v>19.454999999999998</v>
      </c>
      <c r="F376" s="140"/>
      <c r="G376" s="141">
        <f>ROUND(E376*F376,2)</f>
        <v>0</v>
      </c>
      <c r="H376" s="124">
        <v>9.9700000000000006</v>
      </c>
      <c r="I376" s="124">
        <f>ROUND(E376*H376,2)</f>
        <v>193.97</v>
      </c>
      <c r="J376" s="124">
        <v>38.53</v>
      </c>
      <c r="K376" s="124">
        <f>ROUND(E376*J376,2)</f>
        <v>749.6</v>
      </c>
      <c r="L376" s="124">
        <v>21</v>
      </c>
      <c r="M376" s="124">
        <f>G376*(1+L376/100)</f>
        <v>0</v>
      </c>
      <c r="N376" s="124">
        <v>4.0000000000000003E-5</v>
      </c>
      <c r="O376" s="124">
        <f>ROUND(E376*N376,2)</f>
        <v>0</v>
      </c>
      <c r="P376" s="124">
        <v>0</v>
      </c>
      <c r="Q376" s="124">
        <f>ROUND(E376*P376,2)</f>
        <v>0</v>
      </c>
      <c r="R376" s="124"/>
      <c r="S376" s="124" t="s">
        <v>131</v>
      </c>
      <c r="T376" s="124" t="s">
        <v>163</v>
      </c>
      <c r="U376" s="124">
        <v>7.8200000000000006E-2</v>
      </c>
      <c r="V376" s="124">
        <f>ROUND(E376*U376,2)</f>
        <v>1.52</v>
      </c>
      <c r="W376" s="124"/>
      <c r="X376" s="124" t="s">
        <v>132</v>
      </c>
      <c r="Y376" s="119"/>
      <c r="Z376" s="119"/>
      <c r="AA376" s="119"/>
      <c r="AB376" s="119"/>
      <c r="AC376" s="119"/>
      <c r="AD376" s="119"/>
      <c r="AE376" s="119"/>
      <c r="AF376" s="119"/>
      <c r="AG376" s="119" t="s">
        <v>133</v>
      </c>
      <c r="AH376" s="119"/>
      <c r="AI376" s="119"/>
      <c r="AJ376" s="119"/>
      <c r="AK376" s="119"/>
      <c r="AL376" s="119"/>
      <c r="AM376" s="119"/>
      <c r="AN376" s="119"/>
      <c r="AO376" s="119"/>
      <c r="AP376" s="119"/>
      <c r="AQ376" s="119"/>
      <c r="AR376" s="119"/>
      <c r="AS376" s="119"/>
      <c r="AT376" s="119"/>
      <c r="AU376" s="119"/>
      <c r="AV376" s="119"/>
      <c r="AW376" s="119"/>
      <c r="AX376" s="119"/>
      <c r="AY376" s="119"/>
      <c r="AZ376" s="119"/>
      <c r="BA376" s="119"/>
      <c r="BB376" s="119"/>
      <c r="BC376" s="119"/>
      <c r="BD376" s="119"/>
      <c r="BE376" s="119"/>
      <c r="BF376" s="119"/>
      <c r="BG376" s="119"/>
      <c r="BH376" s="119"/>
    </row>
    <row r="377" spans="1:60" outlineLevel="1" x14ac:dyDescent="0.25">
      <c r="A377" s="122"/>
      <c r="B377" s="123"/>
      <c r="C377" s="152" t="s">
        <v>479</v>
      </c>
      <c r="D377" s="127"/>
      <c r="E377" s="128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19"/>
      <c r="Z377" s="119"/>
      <c r="AA377" s="119"/>
      <c r="AB377" s="119"/>
      <c r="AC377" s="119"/>
      <c r="AD377" s="119"/>
      <c r="AE377" s="119"/>
      <c r="AF377" s="119"/>
      <c r="AG377" s="119" t="s">
        <v>135</v>
      </c>
      <c r="AH377" s="119"/>
      <c r="AI377" s="119"/>
      <c r="AJ377" s="119"/>
      <c r="AK377" s="119"/>
      <c r="AL377" s="119"/>
      <c r="AM377" s="119"/>
      <c r="AN377" s="119"/>
      <c r="AO377" s="119"/>
      <c r="AP377" s="119"/>
      <c r="AQ377" s="119"/>
      <c r="AR377" s="119"/>
      <c r="AS377" s="119"/>
      <c r="AT377" s="119"/>
      <c r="AU377" s="119"/>
      <c r="AV377" s="119"/>
      <c r="AW377" s="119"/>
      <c r="AX377" s="119"/>
      <c r="AY377" s="119"/>
      <c r="AZ377" s="119"/>
      <c r="BA377" s="119"/>
      <c r="BB377" s="119"/>
      <c r="BC377" s="119"/>
      <c r="BD377" s="119"/>
      <c r="BE377" s="119"/>
      <c r="BF377" s="119"/>
      <c r="BG377" s="119"/>
      <c r="BH377" s="119"/>
    </row>
    <row r="378" spans="1:60" outlineLevel="1" x14ac:dyDescent="0.25">
      <c r="A378" s="122"/>
      <c r="B378" s="123"/>
      <c r="C378" s="153" t="s">
        <v>517</v>
      </c>
      <c r="D378" s="127"/>
      <c r="E378" s="128">
        <v>18.399999999999999</v>
      </c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19"/>
      <c r="Z378" s="119"/>
      <c r="AA378" s="119"/>
      <c r="AB378" s="119"/>
      <c r="AC378" s="119"/>
      <c r="AD378" s="119"/>
      <c r="AE378" s="119"/>
      <c r="AF378" s="119"/>
      <c r="AG378" s="119" t="s">
        <v>135</v>
      </c>
      <c r="AH378" s="119">
        <v>2</v>
      </c>
      <c r="AI378" s="119"/>
      <c r="AJ378" s="119"/>
      <c r="AK378" s="119"/>
      <c r="AL378" s="119"/>
      <c r="AM378" s="119"/>
      <c r="AN378" s="119"/>
      <c r="AO378" s="119"/>
      <c r="AP378" s="119"/>
      <c r="AQ378" s="119"/>
      <c r="AR378" s="119"/>
      <c r="AS378" s="119"/>
      <c r="AT378" s="119"/>
      <c r="AU378" s="119"/>
      <c r="AV378" s="119"/>
      <c r="AW378" s="119"/>
      <c r="AX378" s="119"/>
      <c r="AY378" s="119"/>
      <c r="AZ378" s="119"/>
      <c r="BA378" s="119"/>
      <c r="BB378" s="119"/>
      <c r="BC378" s="119"/>
      <c r="BD378" s="119"/>
      <c r="BE378" s="119"/>
      <c r="BF378" s="119"/>
      <c r="BG378" s="119"/>
      <c r="BH378" s="119"/>
    </row>
    <row r="379" spans="1:60" outlineLevel="1" x14ac:dyDescent="0.25">
      <c r="A379" s="122"/>
      <c r="B379" s="123"/>
      <c r="C379" s="153" t="s">
        <v>518</v>
      </c>
      <c r="D379" s="127"/>
      <c r="E379" s="128">
        <v>2.16</v>
      </c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19"/>
      <c r="Z379" s="119"/>
      <c r="AA379" s="119"/>
      <c r="AB379" s="119"/>
      <c r="AC379" s="119"/>
      <c r="AD379" s="119"/>
      <c r="AE379" s="119"/>
      <c r="AF379" s="119"/>
      <c r="AG379" s="119" t="s">
        <v>135</v>
      </c>
      <c r="AH379" s="119">
        <v>2</v>
      </c>
      <c r="AI379" s="119"/>
      <c r="AJ379" s="119"/>
      <c r="AK379" s="119"/>
      <c r="AL379" s="119"/>
      <c r="AM379" s="119"/>
      <c r="AN379" s="119"/>
      <c r="AO379" s="119"/>
      <c r="AP379" s="119"/>
      <c r="AQ379" s="119"/>
      <c r="AR379" s="119"/>
      <c r="AS379" s="119"/>
      <c r="AT379" s="119"/>
      <c r="AU379" s="119"/>
      <c r="AV379" s="119"/>
      <c r="AW379" s="119"/>
      <c r="AX379" s="119"/>
      <c r="AY379" s="119"/>
      <c r="AZ379" s="119"/>
      <c r="BA379" s="119"/>
      <c r="BB379" s="119"/>
      <c r="BC379" s="119"/>
      <c r="BD379" s="119"/>
      <c r="BE379" s="119"/>
      <c r="BF379" s="119"/>
      <c r="BG379" s="119"/>
      <c r="BH379" s="119"/>
    </row>
    <row r="380" spans="1:60" outlineLevel="1" x14ac:dyDescent="0.25">
      <c r="A380" s="122"/>
      <c r="B380" s="123"/>
      <c r="C380" s="153" t="s">
        <v>519</v>
      </c>
      <c r="D380" s="127"/>
      <c r="E380" s="128">
        <v>11.31</v>
      </c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19"/>
      <c r="Z380" s="119"/>
      <c r="AA380" s="119"/>
      <c r="AB380" s="119"/>
      <c r="AC380" s="119"/>
      <c r="AD380" s="119"/>
      <c r="AE380" s="119"/>
      <c r="AF380" s="119"/>
      <c r="AG380" s="119" t="s">
        <v>135</v>
      </c>
      <c r="AH380" s="119">
        <v>2</v>
      </c>
      <c r="AI380" s="119"/>
      <c r="AJ380" s="119"/>
      <c r="AK380" s="119"/>
      <c r="AL380" s="119"/>
      <c r="AM380" s="119"/>
      <c r="AN380" s="119"/>
      <c r="AO380" s="119"/>
      <c r="AP380" s="119"/>
      <c r="AQ380" s="119"/>
      <c r="AR380" s="119"/>
      <c r="AS380" s="119"/>
      <c r="AT380" s="119"/>
      <c r="AU380" s="119"/>
      <c r="AV380" s="119"/>
      <c r="AW380" s="119"/>
      <c r="AX380" s="119"/>
      <c r="AY380" s="119"/>
      <c r="AZ380" s="119"/>
      <c r="BA380" s="119"/>
      <c r="BB380" s="119"/>
      <c r="BC380" s="119"/>
      <c r="BD380" s="119"/>
      <c r="BE380" s="119"/>
      <c r="BF380" s="119"/>
      <c r="BG380" s="119"/>
      <c r="BH380" s="119"/>
    </row>
    <row r="381" spans="1:60" outlineLevel="1" x14ac:dyDescent="0.25">
      <c r="A381" s="122"/>
      <c r="B381" s="123"/>
      <c r="C381" s="153" t="s">
        <v>520</v>
      </c>
      <c r="D381" s="127"/>
      <c r="E381" s="128">
        <v>7.04</v>
      </c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19"/>
      <c r="Z381" s="119"/>
      <c r="AA381" s="119"/>
      <c r="AB381" s="119"/>
      <c r="AC381" s="119"/>
      <c r="AD381" s="119"/>
      <c r="AE381" s="119"/>
      <c r="AF381" s="119"/>
      <c r="AG381" s="119" t="s">
        <v>135</v>
      </c>
      <c r="AH381" s="119">
        <v>2</v>
      </c>
      <c r="AI381" s="119"/>
      <c r="AJ381" s="119"/>
      <c r="AK381" s="119"/>
      <c r="AL381" s="119"/>
      <c r="AM381" s="119"/>
      <c r="AN381" s="119"/>
      <c r="AO381" s="119"/>
      <c r="AP381" s="119"/>
      <c r="AQ381" s="119"/>
      <c r="AR381" s="119"/>
      <c r="AS381" s="119"/>
      <c r="AT381" s="119"/>
      <c r="AU381" s="119"/>
      <c r="AV381" s="119"/>
      <c r="AW381" s="119"/>
      <c r="AX381" s="119"/>
      <c r="AY381" s="119"/>
      <c r="AZ381" s="119"/>
      <c r="BA381" s="119"/>
      <c r="BB381" s="119"/>
      <c r="BC381" s="119"/>
      <c r="BD381" s="119"/>
      <c r="BE381" s="119"/>
      <c r="BF381" s="119"/>
      <c r="BG381" s="119"/>
      <c r="BH381" s="119"/>
    </row>
    <row r="382" spans="1:60" outlineLevel="1" x14ac:dyDescent="0.25">
      <c r="A382" s="122"/>
      <c r="B382" s="123"/>
      <c r="C382" s="152" t="s">
        <v>483</v>
      </c>
      <c r="D382" s="127"/>
      <c r="E382" s="128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19"/>
      <c r="Z382" s="119"/>
      <c r="AA382" s="119"/>
      <c r="AB382" s="119"/>
      <c r="AC382" s="119"/>
      <c r="AD382" s="119"/>
      <c r="AE382" s="119"/>
      <c r="AF382" s="119"/>
      <c r="AG382" s="119" t="s">
        <v>135</v>
      </c>
      <c r="AH382" s="119"/>
      <c r="AI382" s="119"/>
      <c r="AJ382" s="119"/>
      <c r="AK382" s="119"/>
      <c r="AL382" s="119"/>
      <c r="AM382" s="119"/>
      <c r="AN382" s="119"/>
      <c r="AO382" s="119"/>
      <c r="AP382" s="119"/>
      <c r="AQ382" s="119"/>
      <c r="AR382" s="119"/>
      <c r="AS382" s="119"/>
      <c r="AT382" s="119"/>
      <c r="AU382" s="119"/>
      <c r="AV382" s="119"/>
      <c r="AW382" s="119"/>
      <c r="AX382" s="119"/>
      <c r="AY382" s="119"/>
      <c r="AZ382" s="119"/>
      <c r="BA382" s="119"/>
      <c r="BB382" s="119"/>
      <c r="BC382" s="119"/>
      <c r="BD382" s="119"/>
      <c r="BE382" s="119"/>
      <c r="BF382" s="119"/>
      <c r="BG382" s="119"/>
      <c r="BH382" s="119"/>
    </row>
    <row r="383" spans="1:60" outlineLevel="1" x14ac:dyDescent="0.25">
      <c r="A383" s="122"/>
      <c r="B383" s="123"/>
      <c r="C383" s="150" t="s">
        <v>538</v>
      </c>
      <c r="D383" s="125"/>
      <c r="E383" s="126">
        <v>19.454999999999998</v>
      </c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19"/>
      <c r="Z383" s="119"/>
      <c r="AA383" s="119"/>
      <c r="AB383" s="119"/>
      <c r="AC383" s="119"/>
      <c r="AD383" s="119"/>
      <c r="AE383" s="119"/>
      <c r="AF383" s="119"/>
      <c r="AG383" s="119" t="s">
        <v>135</v>
      </c>
      <c r="AH383" s="119">
        <v>0</v>
      </c>
      <c r="AI383" s="119"/>
      <c r="AJ383" s="119"/>
      <c r="AK383" s="119"/>
      <c r="AL383" s="119"/>
      <c r="AM383" s="119"/>
      <c r="AN383" s="119"/>
      <c r="AO383" s="119"/>
      <c r="AP383" s="119"/>
      <c r="AQ383" s="119"/>
      <c r="AR383" s="119"/>
      <c r="AS383" s="119"/>
      <c r="AT383" s="119"/>
      <c r="AU383" s="119"/>
      <c r="AV383" s="119"/>
      <c r="AW383" s="119"/>
      <c r="AX383" s="119"/>
      <c r="AY383" s="119"/>
      <c r="AZ383" s="119"/>
      <c r="BA383" s="119"/>
      <c r="BB383" s="119"/>
      <c r="BC383" s="119"/>
      <c r="BD383" s="119"/>
      <c r="BE383" s="119"/>
      <c r="BF383" s="119"/>
      <c r="BG383" s="119"/>
      <c r="BH383" s="119"/>
    </row>
    <row r="384" spans="1:60" outlineLevel="1" x14ac:dyDescent="0.25">
      <c r="A384" s="142">
        <v>139</v>
      </c>
      <c r="B384" s="143" t="s">
        <v>539</v>
      </c>
      <c r="C384" s="151" t="s">
        <v>540</v>
      </c>
      <c r="D384" s="144" t="s">
        <v>144</v>
      </c>
      <c r="E384" s="145">
        <v>3</v>
      </c>
      <c r="F384" s="146"/>
      <c r="G384" s="147">
        <f>ROUND(E384*F384,2)</f>
        <v>0</v>
      </c>
      <c r="H384" s="124">
        <v>131.5</v>
      </c>
      <c r="I384" s="124">
        <f>ROUND(E384*H384,2)</f>
        <v>394.5</v>
      </c>
      <c r="J384" s="124">
        <v>0</v>
      </c>
      <c r="K384" s="124">
        <f>ROUND(E384*J384,2)</f>
        <v>0</v>
      </c>
      <c r="L384" s="124">
        <v>21</v>
      </c>
      <c r="M384" s="124">
        <f>G384*(1+L384/100)</f>
        <v>0</v>
      </c>
      <c r="N384" s="124">
        <v>1.3999999999999999E-4</v>
      </c>
      <c r="O384" s="124">
        <f>ROUND(E384*N384,2)</f>
        <v>0</v>
      </c>
      <c r="P384" s="124">
        <v>0</v>
      </c>
      <c r="Q384" s="124">
        <f>ROUND(E384*P384,2)</f>
        <v>0</v>
      </c>
      <c r="R384" s="124" t="s">
        <v>168</v>
      </c>
      <c r="S384" s="124" t="s">
        <v>131</v>
      </c>
      <c r="T384" s="124" t="s">
        <v>163</v>
      </c>
      <c r="U384" s="124">
        <v>0</v>
      </c>
      <c r="V384" s="124">
        <f>ROUND(E384*U384,2)</f>
        <v>0</v>
      </c>
      <c r="W384" s="124"/>
      <c r="X384" s="124" t="s">
        <v>164</v>
      </c>
      <c r="Y384" s="119"/>
      <c r="Z384" s="119"/>
      <c r="AA384" s="119"/>
      <c r="AB384" s="119"/>
      <c r="AC384" s="119"/>
      <c r="AD384" s="119"/>
      <c r="AE384" s="119"/>
      <c r="AF384" s="119"/>
      <c r="AG384" s="119" t="s">
        <v>165</v>
      </c>
      <c r="AH384" s="119"/>
      <c r="AI384" s="119"/>
      <c r="AJ384" s="119"/>
      <c r="AK384" s="119"/>
      <c r="AL384" s="119"/>
      <c r="AM384" s="119"/>
      <c r="AN384" s="119"/>
      <c r="AO384" s="119"/>
      <c r="AP384" s="119"/>
      <c r="AQ384" s="119"/>
      <c r="AR384" s="119"/>
      <c r="AS384" s="119"/>
      <c r="AT384" s="119"/>
      <c r="AU384" s="119"/>
      <c r="AV384" s="119"/>
      <c r="AW384" s="119"/>
      <c r="AX384" s="119"/>
      <c r="AY384" s="119"/>
      <c r="AZ384" s="119"/>
      <c r="BA384" s="119"/>
      <c r="BB384" s="119"/>
      <c r="BC384" s="119"/>
      <c r="BD384" s="119"/>
      <c r="BE384" s="119"/>
      <c r="BF384" s="119"/>
      <c r="BG384" s="119"/>
      <c r="BH384" s="119"/>
    </row>
    <row r="385" spans="1:60" ht="20.399999999999999" outlineLevel="1" x14ac:dyDescent="0.25">
      <c r="A385" s="136">
        <v>140</v>
      </c>
      <c r="B385" s="137" t="s">
        <v>541</v>
      </c>
      <c r="C385" s="149" t="s">
        <v>542</v>
      </c>
      <c r="D385" s="138" t="s">
        <v>154</v>
      </c>
      <c r="E385" s="139">
        <v>38.909999999999997</v>
      </c>
      <c r="F385" s="140"/>
      <c r="G385" s="141">
        <f>ROUND(E385*F385,2)</f>
        <v>0</v>
      </c>
      <c r="H385" s="124">
        <v>0</v>
      </c>
      <c r="I385" s="124">
        <f>ROUND(E385*H385,2)</f>
        <v>0</v>
      </c>
      <c r="J385" s="124">
        <v>541</v>
      </c>
      <c r="K385" s="124">
        <f>ROUND(E385*J385,2)</f>
        <v>21050.31</v>
      </c>
      <c r="L385" s="124">
        <v>21</v>
      </c>
      <c r="M385" s="124">
        <f>G385*(1+L385/100)</f>
        <v>0</v>
      </c>
      <c r="N385" s="124">
        <v>3.63E-3</v>
      </c>
      <c r="O385" s="124">
        <f>ROUND(E385*N385,2)</f>
        <v>0.14000000000000001</v>
      </c>
      <c r="P385" s="124">
        <v>0</v>
      </c>
      <c r="Q385" s="124">
        <f>ROUND(E385*P385,2)</f>
        <v>0</v>
      </c>
      <c r="R385" s="124"/>
      <c r="S385" s="124" t="s">
        <v>131</v>
      </c>
      <c r="T385" s="124" t="s">
        <v>188</v>
      </c>
      <c r="U385" s="124">
        <v>0</v>
      </c>
      <c r="V385" s="124">
        <f>ROUND(E385*U385,2)</f>
        <v>0</v>
      </c>
      <c r="W385" s="124"/>
      <c r="X385" s="124" t="s">
        <v>286</v>
      </c>
      <c r="Y385" s="119"/>
      <c r="Z385" s="119"/>
      <c r="AA385" s="119"/>
      <c r="AB385" s="119"/>
      <c r="AC385" s="119"/>
      <c r="AD385" s="119"/>
      <c r="AE385" s="119"/>
      <c r="AF385" s="119"/>
      <c r="AG385" s="119" t="s">
        <v>287</v>
      </c>
      <c r="AH385" s="119"/>
      <c r="AI385" s="119"/>
      <c r="AJ385" s="119"/>
      <c r="AK385" s="119"/>
      <c r="AL385" s="119"/>
      <c r="AM385" s="119"/>
      <c r="AN385" s="119"/>
      <c r="AO385" s="119"/>
      <c r="AP385" s="119"/>
      <c r="AQ385" s="119"/>
      <c r="AR385" s="119"/>
      <c r="AS385" s="119"/>
      <c r="AT385" s="119"/>
      <c r="AU385" s="119"/>
      <c r="AV385" s="119"/>
      <c r="AW385" s="119"/>
      <c r="AX385" s="119"/>
      <c r="AY385" s="119"/>
      <c r="AZ385" s="119"/>
      <c r="BA385" s="119"/>
      <c r="BB385" s="119"/>
      <c r="BC385" s="119"/>
      <c r="BD385" s="119"/>
      <c r="BE385" s="119"/>
      <c r="BF385" s="119"/>
      <c r="BG385" s="119"/>
      <c r="BH385" s="119"/>
    </row>
    <row r="386" spans="1:60" outlineLevel="1" x14ac:dyDescent="0.25">
      <c r="A386" s="122"/>
      <c r="B386" s="123"/>
      <c r="C386" s="150" t="s">
        <v>173</v>
      </c>
      <c r="D386" s="125"/>
      <c r="E386" s="126">
        <v>18.399999999999999</v>
      </c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19"/>
      <c r="Z386" s="119"/>
      <c r="AA386" s="119"/>
      <c r="AB386" s="119"/>
      <c r="AC386" s="119"/>
      <c r="AD386" s="119"/>
      <c r="AE386" s="119"/>
      <c r="AF386" s="119"/>
      <c r="AG386" s="119" t="s">
        <v>135</v>
      </c>
      <c r="AH386" s="119">
        <v>0</v>
      </c>
      <c r="AI386" s="119"/>
      <c r="AJ386" s="119"/>
      <c r="AK386" s="119"/>
      <c r="AL386" s="119"/>
      <c r="AM386" s="119"/>
      <c r="AN386" s="119"/>
      <c r="AO386" s="119"/>
      <c r="AP386" s="119"/>
      <c r="AQ386" s="119"/>
      <c r="AR386" s="119"/>
      <c r="AS386" s="119"/>
      <c r="AT386" s="119"/>
      <c r="AU386" s="119"/>
      <c r="AV386" s="119"/>
      <c r="AW386" s="119"/>
      <c r="AX386" s="119"/>
      <c r="AY386" s="119"/>
      <c r="AZ386" s="119"/>
      <c r="BA386" s="119"/>
      <c r="BB386" s="119"/>
      <c r="BC386" s="119"/>
      <c r="BD386" s="119"/>
      <c r="BE386" s="119"/>
      <c r="BF386" s="119"/>
      <c r="BG386" s="119"/>
      <c r="BH386" s="119"/>
    </row>
    <row r="387" spans="1:60" outlineLevel="1" x14ac:dyDescent="0.25">
      <c r="A387" s="122"/>
      <c r="B387" s="123"/>
      <c r="C387" s="150" t="s">
        <v>200</v>
      </c>
      <c r="D387" s="125"/>
      <c r="E387" s="126">
        <v>2.16</v>
      </c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19"/>
      <c r="Z387" s="119"/>
      <c r="AA387" s="119"/>
      <c r="AB387" s="119"/>
      <c r="AC387" s="119"/>
      <c r="AD387" s="119"/>
      <c r="AE387" s="119"/>
      <c r="AF387" s="119"/>
      <c r="AG387" s="119" t="s">
        <v>135</v>
      </c>
      <c r="AH387" s="119">
        <v>0</v>
      </c>
      <c r="AI387" s="119"/>
      <c r="AJ387" s="119"/>
      <c r="AK387" s="119"/>
      <c r="AL387" s="119"/>
      <c r="AM387" s="119"/>
      <c r="AN387" s="119"/>
      <c r="AO387" s="119"/>
      <c r="AP387" s="119"/>
      <c r="AQ387" s="119"/>
      <c r="AR387" s="119"/>
      <c r="AS387" s="119"/>
      <c r="AT387" s="119"/>
      <c r="AU387" s="119"/>
      <c r="AV387" s="119"/>
      <c r="AW387" s="119"/>
      <c r="AX387" s="119"/>
      <c r="AY387" s="119"/>
      <c r="AZ387" s="119"/>
      <c r="BA387" s="119"/>
      <c r="BB387" s="119"/>
      <c r="BC387" s="119"/>
      <c r="BD387" s="119"/>
      <c r="BE387" s="119"/>
      <c r="BF387" s="119"/>
      <c r="BG387" s="119"/>
      <c r="BH387" s="119"/>
    </row>
    <row r="388" spans="1:60" outlineLevel="1" x14ac:dyDescent="0.25">
      <c r="A388" s="122"/>
      <c r="B388" s="123"/>
      <c r="C388" s="150" t="s">
        <v>201</v>
      </c>
      <c r="D388" s="125"/>
      <c r="E388" s="126">
        <v>11.31</v>
      </c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19"/>
      <c r="Z388" s="119"/>
      <c r="AA388" s="119"/>
      <c r="AB388" s="119"/>
      <c r="AC388" s="119"/>
      <c r="AD388" s="119"/>
      <c r="AE388" s="119"/>
      <c r="AF388" s="119"/>
      <c r="AG388" s="119" t="s">
        <v>135</v>
      </c>
      <c r="AH388" s="119">
        <v>0</v>
      </c>
      <c r="AI388" s="119"/>
      <c r="AJ388" s="119"/>
      <c r="AK388" s="119"/>
      <c r="AL388" s="119"/>
      <c r="AM388" s="119"/>
      <c r="AN388" s="119"/>
      <c r="AO388" s="119"/>
      <c r="AP388" s="119"/>
      <c r="AQ388" s="119"/>
      <c r="AR388" s="119"/>
      <c r="AS388" s="119"/>
      <c r="AT388" s="119"/>
      <c r="AU388" s="119"/>
      <c r="AV388" s="119"/>
      <c r="AW388" s="119"/>
      <c r="AX388" s="119"/>
      <c r="AY388" s="119"/>
      <c r="AZ388" s="119"/>
      <c r="BA388" s="119"/>
      <c r="BB388" s="119"/>
      <c r="BC388" s="119"/>
      <c r="BD388" s="119"/>
      <c r="BE388" s="119"/>
      <c r="BF388" s="119"/>
      <c r="BG388" s="119"/>
      <c r="BH388" s="119"/>
    </row>
    <row r="389" spans="1:60" outlineLevel="1" x14ac:dyDescent="0.25">
      <c r="A389" s="122"/>
      <c r="B389" s="123"/>
      <c r="C389" s="150" t="s">
        <v>419</v>
      </c>
      <c r="D389" s="125"/>
      <c r="E389" s="126">
        <v>7.04</v>
      </c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19"/>
      <c r="Z389" s="119"/>
      <c r="AA389" s="119"/>
      <c r="AB389" s="119"/>
      <c r="AC389" s="119"/>
      <c r="AD389" s="119"/>
      <c r="AE389" s="119"/>
      <c r="AF389" s="119"/>
      <c r="AG389" s="119" t="s">
        <v>135</v>
      </c>
      <c r="AH389" s="119">
        <v>0</v>
      </c>
      <c r="AI389" s="119"/>
      <c r="AJ389" s="119"/>
      <c r="AK389" s="119"/>
      <c r="AL389" s="119"/>
      <c r="AM389" s="119"/>
      <c r="AN389" s="119"/>
      <c r="AO389" s="119"/>
      <c r="AP389" s="119"/>
      <c r="AQ389" s="119"/>
      <c r="AR389" s="119"/>
      <c r="AS389" s="119"/>
      <c r="AT389" s="119"/>
      <c r="AU389" s="119"/>
      <c r="AV389" s="119"/>
      <c r="AW389" s="119"/>
      <c r="AX389" s="119"/>
      <c r="AY389" s="119"/>
      <c r="AZ389" s="119"/>
      <c r="BA389" s="119"/>
      <c r="BB389" s="119"/>
      <c r="BC389" s="119"/>
      <c r="BD389" s="119"/>
      <c r="BE389" s="119"/>
      <c r="BF389" s="119"/>
      <c r="BG389" s="119"/>
      <c r="BH389" s="119"/>
    </row>
    <row r="390" spans="1:60" outlineLevel="1" x14ac:dyDescent="0.25">
      <c r="A390" s="142">
        <v>141</v>
      </c>
      <c r="B390" s="143" t="s">
        <v>543</v>
      </c>
      <c r="C390" s="151" t="s">
        <v>544</v>
      </c>
      <c r="D390" s="144" t="s">
        <v>0</v>
      </c>
      <c r="E390" s="145">
        <v>332.55419999999998</v>
      </c>
      <c r="F390" s="146"/>
      <c r="G390" s="147">
        <f>ROUND(E390*F390,2)</f>
        <v>0</v>
      </c>
      <c r="H390" s="124">
        <v>0</v>
      </c>
      <c r="I390" s="124">
        <f>ROUND(E390*H390,2)</f>
        <v>0</v>
      </c>
      <c r="J390" s="124">
        <v>0.77</v>
      </c>
      <c r="K390" s="124">
        <f>ROUND(E390*J390,2)</f>
        <v>256.07</v>
      </c>
      <c r="L390" s="124">
        <v>21</v>
      </c>
      <c r="M390" s="124">
        <f>G390*(1+L390/100)</f>
        <v>0</v>
      </c>
      <c r="N390" s="124">
        <v>0</v>
      </c>
      <c r="O390" s="124">
        <f>ROUND(E390*N390,2)</f>
        <v>0</v>
      </c>
      <c r="P390" s="124">
        <v>0</v>
      </c>
      <c r="Q390" s="124">
        <f>ROUND(E390*P390,2)</f>
        <v>0</v>
      </c>
      <c r="R390" s="124"/>
      <c r="S390" s="124" t="s">
        <v>131</v>
      </c>
      <c r="T390" s="124" t="s">
        <v>163</v>
      </c>
      <c r="U390" s="124">
        <v>0</v>
      </c>
      <c r="V390" s="124">
        <f>ROUND(E390*U390,2)</f>
        <v>0</v>
      </c>
      <c r="W390" s="124"/>
      <c r="X390" s="124" t="s">
        <v>290</v>
      </c>
      <c r="Y390" s="119"/>
      <c r="Z390" s="119"/>
      <c r="AA390" s="119"/>
      <c r="AB390" s="119"/>
      <c r="AC390" s="119"/>
      <c r="AD390" s="119"/>
      <c r="AE390" s="119"/>
      <c r="AF390" s="119"/>
      <c r="AG390" s="119" t="s">
        <v>291</v>
      </c>
      <c r="AH390" s="119"/>
      <c r="AI390" s="119"/>
      <c r="AJ390" s="119"/>
      <c r="AK390" s="119"/>
      <c r="AL390" s="119"/>
      <c r="AM390" s="119"/>
      <c r="AN390" s="119"/>
      <c r="AO390" s="119"/>
      <c r="AP390" s="119"/>
      <c r="AQ390" s="119"/>
      <c r="AR390" s="119"/>
      <c r="AS390" s="119"/>
      <c r="AT390" s="119"/>
      <c r="AU390" s="119"/>
      <c r="AV390" s="119"/>
      <c r="AW390" s="119"/>
      <c r="AX390" s="119"/>
      <c r="AY390" s="119"/>
      <c r="AZ390" s="119"/>
      <c r="BA390" s="119"/>
      <c r="BB390" s="119"/>
      <c r="BC390" s="119"/>
      <c r="BD390" s="119"/>
      <c r="BE390" s="119"/>
      <c r="BF390" s="119"/>
      <c r="BG390" s="119"/>
      <c r="BH390" s="119"/>
    </row>
    <row r="391" spans="1:60" x14ac:dyDescent="0.25">
      <c r="A391" s="130" t="s">
        <v>126</v>
      </c>
      <c r="B391" s="131" t="s">
        <v>86</v>
      </c>
      <c r="C391" s="148" t="s">
        <v>87</v>
      </c>
      <c r="D391" s="132"/>
      <c r="E391" s="133"/>
      <c r="F391" s="134"/>
      <c r="G391" s="135">
        <f>SUMIF(AG392:AG419,"&lt;&gt;NOR",G392:G419)</f>
        <v>0</v>
      </c>
      <c r="H391" s="129"/>
      <c r="I391" s="129">
        <f>SUM(I392:I419)</f>
        <v>16057.130000000001</v>
      </c>
      <c r="J391" s="129"/>
      <c r="K391" s="129">
        <f>SUM(K392:K419)</f>
        <v>21016.15</v>
      </c>
      <c r="L391" s="129"/>
      <c r="M391" s="129">
        <f>SUM(M392:M419)</f>
        <v>0</v>
      </c>
      <c r="N391" s="129"/>
      <c r="O391" s="129">
        <f>SUM(O392:O419)</f>
        <v>0.17</v>
      </c>
      <c r="P391" s="129"/>
      <c r="Q391" s="129">
        <f>SUM(Q392:Q419)</f>
        <v>0</v>
      </c>
      <c r="R391" s="129"/>
      <c r="S391" s="129"/>
      <c r="T391" s="129"/>
      <c r="U391" s="129"/>
      <c r="V391" s="129">
        <f>SUM(V392:V419)</f>
        <v>38.53</v>
      </c>
      <c r="W391" s="129"/>
      <c r="X391" s="129"/>
      <c r="AG391" t="s">
        <v>127</v>
      </c>
    </row>
    <row r="392" spans="1:60" outlineLevel="1" x14ac:dyDescent="0.25">
      <c r="A392" s="136">
        <v>142</v>
      </c>
      <c r="B392" s="137" t="s">
        <v>545</v>
      </c>
      <c r="C392" s="149" t="s">
        <v>546</v>
      </c>
      <c r="D392" s="138" t="s">
        <v>154</v>
      </c>
      <c r="E392" s="139">
        <v>26.25</v>
      </c>
      <c r="F392" s="140"/>
      <c r="G392" s="141">
        <f>ROUND(E392*F392,2)</f>
        <v>0</v>
      </c>
      <c r="H392" s="124">
        <v>24.5</v>
      </c>
      <c r="I392" s="124">
        <f>ROUND(E392*H392,2)</f>
        <v>643.13</v>
      </c>
      <c r="J392" s="124">
        <v>25.6</v>
      </c>
      <c r="K392" s="124">
        <f>ROUND(E392*J392,2)</f>
        <v>672</v>
      </c>
      <c r="L392" s="124">
        <v>21</v>
      </c>
      <c r="M392" s="124">
        <f>G392*(1+L392/100)</f>
        <v>0</v>
      </c>
      <c r="N392" s="124">
        <v>2.1000000000000001E-4</v>
      </c>
      <c r="O392" s="124">
        <f>ROUND(E392*N392,2)</f>
        <v>0.01</v>
      </c>
      <c r="P392" s="124">
        <v>0</v>
      </c>
      <c r="Q392" s="124">
        <f>ROUND(E392*P392,2)</f>
        <v>0</v>
      </c>
      <c r="R392" s="124"/>
      <c r="S392" s="124" t="s">
        <v>131</v>
      </c>
      <c r="T392" s="124" t="s">
        <v>163</v>
      </c>
      <c r="U392" s="124">
        <v>0.05</v>
      </c>
      <c r="V392" s="124">
        <f>ROUND(E392*U392,2)</f>
        <v>1.31</v>
      </c>
      <c r="W392" s="124"/>
      <c r="X392" s="124" t="s">
        <v>132</v>
      </c>
      <c r="Y392" s="119"/>
      <c r="Z392" s="119"/>
      <c r="AA392" s="119"/>
      <c r="AB392" s="119"/>
      <c r="AC392" s="119"/>
      <c r="AD392" s="119"/>
      <c r="AE392" s="119"/>
      <c r="AF392" s="119"/>
      <c r="AG392" s="119" t="s">
        <v>133</v>
      </c>
      <c r="AH392" s="119"/>
      <c r="AI392" s="119"/>
      <c r="AJ392" s="119"/>
      <c r="AK392" s="119"/>
      <c r="AL392" s="119"/>
      <c r="AM392" s="119"/>
      <c r="AN392" s="119"/>
      <c r="AO392" s="119"/>
      <c r="AP392" s="119"/>
      <c r="AQ392" s="119"/>
      <c r="AR392" s="119"/>
      <c r="AS392" s="119"/>
      <c r="AT392" s="119"/>
      <c r="AU392" s="119"/>
      <c r="AV392" s="119"/>
      <c r="AW392" s="119"/>
      <c r="AX392" s="119"/>
      <c r="AY392" s="119"/>
      <c r="AZ392" s="119"/>
      <c r="BA392" s="119"/>
      <c r="BB392" s="119"/>
      <c r="BC392" s="119"/>
      <c r="BD392" s="119"/>
      <c r="BE392" s="119"/>
      <c r="BF392" s="119"/>
      <c r="BG392" s="119"/>
      <c r="BH392" s="119"/>
    </row>
    <row r="393" spans="1:60" outlineLevel="1" x14ac:dyDescent="0.25">
      <c r="A393" s="122"/>
      <c r="B393" s="123"/>
      <c r="C393" s="150" t="s">
        <v>547</v>
      </c>
      <c r="D393" s="125"/>
      <c r="E393" s="126">
        <v>2.4500000000000002</v>
      </c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19"/>
      <c r="Z393" s="119"/>
      <c r="AA393" s="119"/>
      <c r="AB393" s="119"/>
      <c r="AC393" s="119"/>
      <c r="AD393" s="119"/>
      <c r="AE393" s="119"/>
      <c r="AF393" s="119"/>
      <c r="AG393" s="119" t="s">
        <v>135</v>
      </c>
      <c r="AH393" s="119">
        <v>0</v>
      </c>
      <c r="AI393" s="119"/>
      <c r="AJ393" s="119"/>
      <c r="AK393" s="119"/>
      <c r="AL393" s="119"/>
      <c r="AM393" s="119"/>
      <c r="AN393" s="119"/>
      <c r="AO393" s="119"/>
      <c r="AP393" s="119"/>
      <c r="AQ393" s="119"/>
      <c r="AR393" s="119"/>
      <c r="AS393" s="119"/>
      <c r="AT393" s="119"/>
      <c r="AU393" s="119"/>
      <c r="AV393" s="119"/>
      <c r="AW393" s="119"/>
      <c r="AX393" s="119"/>
      <c r="AY393" s="119"/>
      <c r="AZ393" s="119"/>
      <c r="BA393" s="119"/>
      <c r="BB393" s="119"/>
      <c r="BC393" s="119"/>
      <c r="BD393" s="119"/>
      <c r="BE393" s="119"/>
      <c r="BF393" s="119"/>
      <c r="BG393" s="119"/>
      <c r="BH393" s="119"/>
    </row>
    <row r="394" spans="1:60" outlineLevel="1" x14ac:dyDescent="0.25">
      <c r="A394" s="122"/>
      <c r="B394" s="123"/>
      <c r="C394" s="150" t="s">
        <v>224</v>
      </c>
      <c r="D394" s="125"/>
      <c r="E394" s="126">
        <v>25.2</v>
      </c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19"/>
      <c r="Z394" s="119"/>
      <c r="AA394" s="119"/>
      <c r="AB394" s="119"/>
      <c r="AC394" s="119"/>
      <c r="AD394" s="119"/>
      <c r="AE394" s="119"/>
      <c r="AF394" s="119"/>
      <c r="AG394" s="119" t="s">
        <v>135</v>
      </c>
      <c r="AH394" s="119">
        <v>0</v>
      </c>
      <c r="AI394" s="119"/>
      <c r="AJ394" s="119"/>
      <c r="AK394" s="119"/>
      <c r="AL394" s="119"/>
      <c r="AM394" s="119"/>
      <c r="AN394" s="119"/>
      <c r="AO394" s="119"/>
      <c r="AP394" s="119"/>
      <c r="AQ394" s="119"/>
      <c r="AR394" s="119"/>
      <c r="AS394" s="119"/>
      <c r="AT394" s="119"/>
      <c r="AU394" s="119"/>
      <c r="AV394" s="119"/>
      <c r="AW394" s="119"/>
      <c r="AX394" s="119"/>
      <c r="AY394" s="119"/>
      <c r="AZ394" s="119"/>
      <c r="BA394" s="119"/>
      <c r="BB394" s="119"/>
      <c r="BC394" s="119"/>
      <c r="BD394" s="119"/>
      <c r="BE394" s="119"/>
      <c r="BF394" s="119"/>
      <c r="BG394" s="119"/>
      <c r="BH394" s="119"/>
    </row>
    <row r="395" spans="1:60" outlineLevel="1" x14ac:dyDescent="0.25">
      <c r="A395" s="122"/>
      <c r="B395" s="123"/>
      <c r="C395" s="150" t="s">
        <v>185</v>
      </c>
      <c r="D395" s="125"/>
      <c r="E395" s="126">
        <v>-1.4</v>
      </c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19"/>
      <c r="Z395" s="119"/>
      <c r="AA395" s="119"/>
      <c r="AB395" s="119"/>
      <c r="AC395" s="119"/>
      <c r="AD395" s="119"/>
      <c r="AE395" s="119"/>
      <c r="AF395" s="119"/>
      <c r="AG395" s="119" t="s">
        <v>135</v>
      </c>
      <c r="AH395" s="119">
        <v>0</v>
      </c>
      <c r="AI395" s="119"/>
      <c r="AJ395" s="119"/>
      <c r="AK395" s="119"/>
      <c r="AL395" s="119"/>
      <c r="AM395" s="119"/>
      <c r="AN395" s="119"/>
      <c r="AO395" s="119"/>
      <c r="AP395" s="119"/>
      <c r="AQ395" s="119"/>
      <c r="AR395" s="119"/>
      <c r="AS395" s="119"/>
      <c r="AT395" s="119"/>
      <c r="AU395" s="119"/>
      <c r="AV395" s="119"/>
      <c r="AW395" s="119"/>
      <c r="AX395" s="119"/>
      <c r="AY395" s="119"/>
      <c r="AZ395" s="119"/>
      <c r="BA395" s="119"/>
      <c r="BB395" s="119"/>
      <c r="BC395" s="119"/>
      <c r="BD395" s="119"/>
      <c r="BE395" s="119"/>
      <c r="BF395" s="119"/>
      <c r="BG395" s="119"/>
      <c r="BH395" s="119"/>
    </row>
    <row r="396" spans="1:60" outlineLevel="1" x14ac:dyDescent="0.25">
      <c r="A396" s="136">
        <v>143</v>
      </c>
      <c r="B396" s="137" t="s">
        <v>548</v>
      </c>
      <c r="C396" s="149" t="s">
        <v>549</v>
      </c>
      <c r="D396" s="138" t="s">
        <v>154</v>
      </c>
      <c r="E396" s="139">
        <v>26.25</v>
      </c>
      <c r="F396" s="140"/>
      <c r="G396" s="141">
        <f>ROUND(E396*F396,2)</f>
        <v>0</v>
      </c>
      <c r="H396" s="124">
        <v>0</v>
      </c>
      <c r="I396" s="124">
        <f>ROUND(E396*H396,2)</f>
        <v>0</v>
      </c>
      <c r="J396" s="124">
        <v>49.1</v>
      </c>
      <c r="K396" s="124">
        <f>ROUND(E396*J396,2)</f>
        <v>1288.8800000000001</v>
      </c>
      <c r="L396" s="124">
        <v>21</v>
      </c>
      <c r="M396" s="124">
        <f>G396*(1+L396/100)</f>
        <v>0</v>
      </c>
      <c r="N396" s="124">
        <v>0</v>
      </c>
      <c r="O396" s="124">
        <f>ROUND(E396*N396,2)</f>
        <v>0</v>
      </c>
      <c r="P396" s="124">
        <v>0</v>
      </c>
      <c r="Q396" s="124">
        <f>ROUND(E396*P396,2)</f>
        <v>0</v>
      </c>
      <c r="R396" s="124"/>
      <c r="S396" s="124" t="s">
        <v>131</v>
      </c>
      <c r="T396" s="124" t="s">
        <v>163</v>
      </c>
      <c r="U396" s="124">
        <v>0.1</v>
      </c>
      <c r="V396" s="124">
        <f>ROUND(E396*U396,2)</f>
        <v>2.63</v>
      </c>
      <c r="W396" s="124"/>
      <c r="X396" s="124" t="s">
        <v>132</v>
      </c>
      <c r="Y396" s="119"/>
      <c r="Z396" s="119"/>
      <c r="AA396" s="119"/>
      <c r="AB396" s="119"/>
      <c r="AC396" s="119"/>
      <c r="AD396" s="119"/>
      <c r="AE396" s="119"/>
      <c r="AF396" s="119"/>
      <c r="AG396" s="119" t="s">
        <v>133</v>
      </c>
      <c r="AH396" s="119"/>
      <c r="AI396" s="119"/>
      <c r="AJ396" s="119"/>
      <c r="AK396" s="119"/>
      <c r="AL396" s="119"/>
      <c r="AM396" s="119"/>
      <c r="AN396" s="119"/>
      <c r="AO396" s="119"/>
      <c r="AP396" s="119"/>
      <c r="AQ396" s="119"/>
      <c r="AR396" s="119"/>
      <c r="AS396" s="119"/>
      <c r="AT396" s="119"/>
      <c r="AU396" s="119"/>
      <c r="AV396" s="119"/>
      <c r="AW396" s="119"/>
      <c r="AX396" s="119"/>
      <c r="AY396" s="119"/>
      <c r="AZ396" s="119"/>
      <c r="BA396" s="119"/>
      <c r="BB396" s="119"/>
      <c r="BC396" s="119"/>
      <c r="BD396" s="119"/>
      <c r="BE396" s="119"/>
      <c r="BF396" s="119"/>
      <c r="BG396" s="119"/>
      <c r="BH396" s="119"/>
    </row>
    <row r="397" spans="1:60" outlineLevel="1" x14ac:dyDescent="0.25">
      <c r="A397" s="122"/>
      <c r="B397" s="123"/>
      <c r="C397" s="150" t="s">
        <v>547</v>
      </c>
      <c r="D397" s="125"/>
      <c r="E397" s="126">
        <v>2.4500000000000002</v>
      </c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19"/>
      <c r="Z397" s="119"/>
      <c r="AA397" s="119"/>
      <c r="AB397" s="119"/>
      <c r="AC397" s="119"/>
      <c r="AD397" s="119"/>
      <c r="AE397" s="119"/>
      <c r="AF397" s="119"/>
      <c r="AG397" s="119" t="s">
        <v>135</v>
      </c>
      <c r="AH397" s="119">
        <v>0</v>
      </c>
      <c r="AI397" s="119"/>
      <c r="AJ397" s="119"/>
      <c r="AK397" s="119"/>
      <c r="AL397" s="119"/>
      <c r="AM397" s="119"/>
      <c r="AN397" s="119"/>
      <c r="AO397" s="119"/>
      <c r="AP397" s="119"/>
      <c r="AQ397" s="119"/>
      <c r="AR397" s="119"/>
      <c r="AS397" s="119"/>
      <c r="AT397" s="119"/>
      <c r="AU397" s="119"/>
      <c r="AV397" s="119"/>
      <c r="AW397" s="119"/>
      <c r="AX397" s="119"/>
      <c r="AY397" s="119"/>
      <c r="AZ397" s="119"/>
      <c r="BA397" s="119"/>
      <c r="BB397" s="119"/>
      <c r="BC397" s="119"/>
      <c r="BD397" s="119"/>
      <c r="BE397" s="119"/>
      <c r="BF397" s="119"/>
      <c r="BG397" s="119"/>
      <c r="BH397" s="119"/>
    </row>
    <row r="398" spans="1:60" outlineLevel="1" x14ac:dyDescent="0.25">
      <c r="A398" s="122"/>
      <c r="B398" s="123"/>
      <c r="C398" s="150" t="s">
        <v>224</v>
      </c>
      <c r="D398" s="125"/>
      <c r="E398" s="126">
        <v>25.2</v>
      </c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19"/>
      <c r="Z398" s="119"/>
      <c r="AA398" s="119"/>
      <c r="AB398" s="119"/>
      <c r="AC398" s="119"/>
      <c r="AD398" s="119"/>
      <c r="AE398" s="119"/>
      <c r="AF398" s="119"/>
      <c r="AG398" s="119" t="s">
        <v>135</v>
      </c>
      <c r="AH398" s="119">
        <v>0</v>
      </c>
      <c r="AI398" s="119"/>
      <c r="AJ398" s="119"/>
      <c r="AK398" s="119"/>
      <c r="AL398" s="119"/>
      <c r="AM398" s="119"/>
      <c r="AN398" s="119"/>
      <c r="AO398" s="119"/>
      <c r="AP398" s="119"/>
      <c r="AQ398" s="119"/>
      <c r="AR398" s="119"/>
      <c r="AS398" s="119"/>
      <c r="AT398" s="119"/>
      <c r="AU398" s="119"/>
      <c r="AV398" s="119"/>
      <c r="AW398" s="119"/>
      <c r="AX398" s="119"/>
      <c r="AY398" s="119"/>
      <c r="AZ398" s="119"/>
      <c r="BA398" s="119"/>
      <c r="BB398" s="119"/>
      <c r="BC398" s="119"/>
      <c r="BD398" s="119"/>
      <c r="BE398" s="119"/>
      <c r="BF398" s="119"/>
      <c r="BG398" s="119"/>
      <c r="BH398" s="119"/>
    </row>
    <row r="399" spans="1:60" outlineLevel="1" x14ac:dyDescent="0.25">
      <c r="A399" s="122"/>
      <c r="B399" s="123"/>
      <c r="C399" s="150" t="s">
        <v>185</v>
      </c>
      <c r="D399" s="125"/>
      <c r="E399" s="126">
        <v>-1.4</v>
      </c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19"/>
      <c r="Z399" s="119"/>
      <c r="AA399" s="119"/>
      <c r="AB399" s="119"/>
      <c r="AC399" s="119"/>
      <c r="AD399" s="119"/>
      <c r="AE399" s="119"/>
      <c r="AF399" s="119"/>
      <c r="AG399" s="119" t="s">
        <v>135</v>
      </c>
      <c r="AH399" s="119">
        <v>0</v>
      </c>
      <c r="AI399" s="119"/>
      <c r="AJ399" s="119"/>
      <c r="AK399" s="119"/>
      <c r="AL399" s="119"/>
      <c r="AM399" s="119"/>
      <c r="AN399" s="119"/>
      <c r="AO399" s="119"/>
      <c r="AP399" s="119"/>
      <c r="AQ399" s="119"/>
      <c r="AR399" s="119"/>
      <c r="AS399" s="119"/>
      <c r="AT399" s="119"/>
      <c r="AU399" s="119"/>
      <c r="AV399" s="119"/>
      <c r="AW399" s="119"/>
      <c r="AX399" s="119"/>
      <c r="AY399" s="119"/>
      <c r="AZ399" s="119"/>
      <c r="BA399" s="119"/>
      <c r="BB399" s="119"/>
      <c r="BC399" s="119"/>
      <c r="BD399" s="119"/>
      <c r="BE399" s="119"/>
      <c r="BF399" s="119"/>
      <c r="BG399" s="119"/>
      <c r="BH399" s="119"/>
    </row>
    <row r="400" spans="1:60" outlineLevel="1" x14ac:dyDescent="0.25">
      <c r="A400" s="136">
        <v>144</v>
      </c>
      <c r="B400" s="137" t="s">
        <v>550</v>
      </c>
      <c r="C400" s="149" t="s">
        <v>551</v>
      </c>
      <c r="D400" s="138" t="s">
        <v>154</v>
      </c>
      <c r="E400" s="139">
        <v>26.25</v>
      </c>
      <c r="F400" s="140"/>
      <c r="G400" s="141">
        <f>ROUND(E400*F400,2)</f>
        <v>0</v>
      </c>
      <c r="H400" s="124">
        <v>134.80000000000001</v>
      </c>
      <c r="I400" s="124">
        <f>ROUND(E400*H400,2)</f>
        <v>3538.5</v>
      </c>
      <c r="J400" s="124">
        <v>661.2</v>
      </c>
      <c r="K400" s="124">
        <f>ROUND(E400*J400,2)</f>
        <v>17356.5</v>
      </c>
      <c r="L400" s="124">
        <v>21</v>
      </c>
      <c r="M400" s="124">
        <f>G400*(1+L400/100)</f>
        <v>0</v>
      </c>
      <c r="N400" s="124">
        <v>5.3499999999999997E-3</v>
      </c>
      <c r="O400" s="124">
        <f>ROUND(E400*N400,2)</f>
        <v>0.14000000000000001</v>
      </c>
      <c r="P400" s="124">
        <v>0</v>
      </c>
      <c r="Q400" s="124">
        <f>ROUND(E400*P400,2)</f>
        <v>0</v>
      </c>
      <c r="R400" s="124"/>
      <c r="S400" s="124" t="s">
        <v>131</v>
      </c>
      <c r="T400" s="124" t="s">
        <v>163</v>
      </c>
      <c r="U400" s="124">
        <v>1.288</v>
      </c>
      <c r="V400" s="124">
        <f>ROUND(E400*U400,2)</f>
        <v>33.81</v>
      </c>
      <c r="W400" s="124"/>
      <c r="X400" s="124" t="s">
        <v>132</v>
      </c>
      <c r="Y400" s="119"/>
      <c r="Z400" s="119"/>
      <c r="AA400" s="119"/>
      <c r="AB400" s="119"/>
      <c r="AC400" s="119"/>
      <c r="AD400" s="119"/>
      <c r="AE400" s="119"/>
      <c r="AF400" s="119"/>
      <c r="AG400" s="119" t="s">
        <v>133</v>
      </c>
      <c r="AH400" s="119"/>
      <c r="AI400" s="119"/>
      <c r="AJ400" s="119"/>
      <c r="AK400" s="119"/>
      <c r="AL400" s="119"/>
      <c r="AM400" s="119"/>
      <c r="AN400" s="119"/>
      <c r="AO400" s="119"/>
      <c r="AP400" s="119"/>
      <c r="AQ400" s="119"/>
      <c r="AR400" s="119"/>
      <c r="AS400" s="119"/>
      <c r="AT400" s="119"/>
      <c r="AU400" s="119"/>
      <c r="AV400" s="119"/>
      <c r="AW400" s="119"/>
      <c r="AX400" s="119"/>
      <c r="AY400" s="119"/>
      <c r="AZ400" s="119"/>
      <c r="BA400" s="119"/>
      <c r="BB400" s="119"/>
      <c r="BC400" s="119"/>
      <c r="BD400" s="119"/>
      <c r="BE400" s="119"/>
      <c r="BF400" s="119"/>
      <c r="BG400" s="119"/>
      <c r="BH400" s="119"/>
    </row>
    <row r="401" spans="1:60" outlineLevel="1" x14ac:dyDescent="0.25">
      <c r="A401" s="122"/>
      <c r="B401" s="123"/>
      <c r="C401" s="150" t="s">
        <v>547</v>
      </c>
      <c r="D401" s="125"/>
      <c r="E401" s="126">
        <v>2.4500000000000002</v>
      </c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19"/>
      <c r="Z401" s="119"/>
      <c r="AA401" s="119"/>
      <c r="AB401" s="119"/>
      <c r="AC401" s="119"/>
      <c r="AD401" s="119"/>
      <c r="AE401" s="119"/>
      <c r="AF401" s="119"/>
      <c r="AG401" s="119" t="s">
        <v>135</v>
      </c>
      <c r="AH401" s="119">
        <v>0</v>
      </c>
      <c r="AI401" s="119"/>
      <c r="AJ401" s="119"/>
      <c r="AK401" s="119"/>
      <c r="AL401" s="119"/>
      <c r="AM401" s="119"/>
      <c r="AN401" s="119"/>
      <c r="AO401" s="119"/>
      <c r="AP401" s="119"/>
      <c r="AQ401" s="119"/>
      <c r="AR401" s="119"/>
      <c r="AS401" s="119"/>
      <c r="AT401" s="119"/>
      <c r="AU401" s="119"/>
      <c r="AV401" s="119"/>
      <c r="AW401" s="119"/>
      <c r="AX401" s="119"/>
      <c r="AY401" s="119"/>
      <c r="AZ401" s="119"/>
      <c r="BA401" s="119"/>
      <c r="BB401" s="119"/>
      <c r="BC401" s="119"/>
      <c r="BD401" s="119"/>
      <c r="BE401" s="119"/>
      <c r="BF401" s="119"/>
      <c r="BG401" s="119"/>
      <c r="BH401" s="119"/>
    </row>
    <row r="402" spans="1:60" outlineLevel="1" x14ac:dyDescent="0.25">
      <c r="A402" s="122"/>
      <c r="B402" s="123"/>
      <c r="C402" s="150" t="s">
        <v>224</v>
      </c>
      <c r="D402" s="125"/>
      <c r="E402" s="126">
        <v>25.2</v>
      </c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19"/>
      <c r="Z402" s="119"/>
      <c r="AA402" s="119"/>
      <c r="AB402" s="119"/>
      <c r="AC402" s="119"/>
      <c r="AD402" s="119"/>
      <c r="AE402" s="119"/>
      <c r="AF402" s="119"/>
      <c r="AG402" s="119" t="s">
        <v>135</v>
      </c>
      <c r="AH402" s="119">
        <v>0</v>
      </c>
      <c r="AI402" s="119"/>
      <c r="AJ402" s="119"/>
      <c r="AK402" s="119"/>
      <c r="AL402" s="119"/>
      <c r="AM402" s="119"/>
      <c r="AN402" s="119"/>
      <c r="AO402" s="119"/>
      <c r="AP402" s="119"/>
      <c r="AQ402" s="119"/>
      <c r="AR402" s="119"/>
      <c r="AS402" s="119"/>
      <c r="AT402" s="119"/>
      <c r="AU402" s="119"/>
      <c r="AV402" s="119"/>
      <c r="AW402" s="119"/>
      <c r="AX402" s="119"/>
      <c r="AY402" s="119"/>
      <c r="AZ402" s="119"/>
      <c r="BA402" s="119"/>
      <c r="BB402" s="119"/>
      <c r="BC402" s="119"/>
      <c r="BD402" s="119"/>
      <c r="BE402" s="119"/>
      <c r="BF402" s="119"/>
      <c r="BG402" s="119"/>
      <c r="BH402" s="119"/>
    </row>
    <row r="403" spans="1:60" outlineLevel="1" x14ac:dyDescent="0.25">
      <c r="A403" s="122"/>
      <c r="B403" s="123"/>
      <c r="C403" s="150" t="s">
        <v>185</v>
      </c>
      <c r="D403" s="125"/>
      <c r="E403" s="126">
        <v>-1.4</v>
      </c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19"/>
      <c r="Z403" s="119"/>
      <c r="AA403" s="119"/>
      <c r="AB403" s="119"/>
      <c r="AC403" s="119"/>
      <c r="AD403" s="119"/>
      <c r="AE403" s="119"/>
      <c r="AF403" s="119"/>
      <c r="AG403" s="119" t="s">
        <v>135</v>
      </c>
      <c r="AH403" s="119">
        <v>0</v>
      </c>
      <c r="AI403" s="119"/>
      <c r="AJ403" s="119"/>
      <c r="AK403" s="119"/>
      <c r="AL403" s="119"/>
      <c r="AM403" s="119"/>
      <c r="AN403" s="119"/>
      <c r="AO403" s="119"/>
      <c r="AP403" s="119"/>
      <c r="AQ403" s="119"/>
      <c r="AR403" s="119"/>
      <c r="AS403" s="119"/>
      <c r="AT403" s="119"/>
      <c r="AU403" s="119"/>
      <c r="AV403" s="119"/>
      <c r="AW403" s="119"/>
      <c r="AX403" s="119"/>
      <c r="AY403" s="119"/>
      <c r="AZ403" s="119"/>
      <c r="BA403" s="119"/>
      <c r="BB403" s="119"/>
      <c r="BC403" s="119"/>
      <c r="BD403" s="119"/>
      <c r="BE403" s="119"/>
      <c r="BF403" s="119"/>
      <c r="BG403" s="119"/>
      <c r="BH403" s="119"/>
    </row>
    <row r="404" spans="1:60" outlineLevel="1" x14ac:dyDescent="0.25">
      <c r="A404" s="136">
        <v>145</v>
      </c>
      <c r="B404" s="137" t="s">
        <v>552</v>
      </c>
      <c r="C404" s="149" t="s">
        <v>553</v>
      </c>
      <c r="D404" s="138" t="s">
        <v>154</v>
      </c>
      <c r="E404" s="139">
        <v>26.25</v>
      </c>
      <c r="F404" s="140"/>
      <c r="G404" s="141">
        <f>ROUND(E404*F404,2)</f>
        <v>0</v>
      </c>
      <c r="H404" s="124">
        <v>9.1999999999999993</v>
      </c>
      <c r="I404" s="124">
        <f>ROUND(E404*H404,2)</f>
        <v>241.5</v>
      </c>
      <c r="J404" s="124">
        <v>0</v>
      </c>
      <c r="K404" s="124">
        <f>ROUND(E404*J404,2)</f>
        <v>0</v>
      </c>
      <c r="L404" s="124">
        <v>21</v>
      </c>
      <c r="M404" s="124">
        <f>G404*(1+L404/100)</f>
        <v>0</v>
      </c>
      <c r="N404" s="124">
        <v>8.9999999999999998E-4</v>
      </c>
      <c r="O404" s="124">
        <f>ROUND(E404*N404,2)</f>
        <v>0.02</v>
      </c>
      <c r="P404" s="124">
        <v>0</v>
      </c>
      <c r="Q404" s="124">
        <f>ROUND(E404*P404,2)</f>
        <v>0</v>
      </c>
      <c r="R404" s="124"/>
      <c r="S404" s="124" t="s">
        <v>131</v>
      </c>
      <c r="T404" s="124" t="s">
        <v>163</v>
      </c>
      <c r="U404" s="124">
        <v>0</v>
      </c>
      <c r="V404" s="124">
        <f>ROUND(E404*U404,2)</f>
        <v>0</v>
      </c>
      <c r="W404" s="124"/>
      <c r="X404" s="124" t="s">
        <v>132</v>
      </c>
      <c r="Y404" s="119"/>
      <c r="Z404" s="119"/>
      <c r="AA404" s="119"/>
      <c r="AB404" s="119"/>
      <c r="AC404" s="119"/>
      <c r="AD404" s="119"/>
      <c r="AE404" s="119"/>
      <c r="AF404" s="119"/>
      <c r="AG404" s="119" t="s">
        <v>133</v>
      </c>
      <c r="AH404" s="119"/>
      <c r="AI404" s="119"/>
      <c r="AJ404" s="119"/>
      <c r="AK404" s="119"/>
      <c r="AL404" s="119"/>
      <c r="AM404" s="119"/>
      <c r="AN404" s="119"/>
      <c r="AO404" s="119"/>
      <c r="AP404" s="119"/>
      <c r="AQ404" s="119"/>
      <c r="AR404" s="119"/>
      <c r="AS404" s="119"/>
      <c r="AT404" s="119"/>
      <c r="AU404" s="119"/>
      <c r="AV404" s="119"/>
      <c r="AW404" s="119"/>
      <c r="AX404" s="119"/>
      <c r="AY404" s="119"/>
      <c r="AZ404" s="119"/>
      <c r="BA404" s="119"/>
      <c r="BB404" s="119"/>
      <c r="BC404" s="119"/>
      <c r="BD404" s="119"/>
      <c r="BE404" s="119"/>
      <c r="BF404" s="119"/>
      <c r="BG404" s="119"/>
      <c r="BH404" s="119"/>
    </row>
    <row r="405" spans="1:60" outlineLevel="1" x14ac:dyDescent="0.25">
      <c r="A405" s="122"/>
      <c r="B405" s="123"/>
      <c r="C405" s="150" t="s">
        <v>547</v>
      </c>
      <c r="D405" s="125"/>
      <c r="E405" s="126">
        <v>2.4500000000000002</v>
      </c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19"/>
      <c r="Z405" s="119"/>
      <c r="AA405" s="119"/>
      <c r="AB405" s="119"/>
      <c r="AC405" s="119"/>
      <c r="AD405" s="119"/>
      <c r="AE405" s="119"/>
      <c r="AF405" s="119"/>
      <c r="AG405" s="119" t="s">
        <v>135</v>
      </c>
      <c r="AH405" s="119">
        <v>0</v>
      </c>
      <c r="AI405" s="119"/>
      <c r="AJ405" s="119"/>
      <c r="AK405" s="119"/>
      <c r="AL405" s="119"/>
      <c r="AM405" s="119"/>
      <c r="AN405" s="119"/>
      <c r="AO405" s="119"/>
      <c r="AP405" s="119"/>
      <c r="AQ405" s="119"/>
      <c r="AR405" s="119"/>
      <c r="AS405" s="119"/>
      <c r="AT405" s="119"/>
      <c r="AU405" s="119"/>
      <c r="AV405" s="119"/>
      <c r="AW405" s="119"/>
      <c r="AX405" s="119"/>
      <c r="AY405" s="119"/>
      <c r="AZ405" s="119"/>
      <c r="BA405" s="119"/>
      <c r="BB405" s="119"/>
      <c r="BC405" s="119"/>
      <c r="BD405" s="119"/>
      <c r="BE405" s="119"/>
      <c r="BF405" s="119"/>
      <c r="BG405" s="119"/>
      <c r="BH405" s="119"/>
    </row>
    <row r="406" spans="1:60" outlineLevel="1" x14ac:dyDescent="0.25">
      <c r="A406" s="122"/>
      <c r="B406" s="123"/>
      <c r="C406" s="150" t="s">
        <v>224</v>
      </c>
      <c r="D406" s="125"/>
      <c r="E406" s="126">
        <v>25.2</v>
      </c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19"/>
      <c r="Z406" s="119"/>
      <c r="AA406" s="119"/>
      <c r="AB406" s="119"/>
      <c r="AC406" s="119"/>
      <c r="AD406" s="119"/>
      <c r="AE406" s="119"/>
      <c r="AF406" s="119"/>
      <c r="AG406" s="119" t="s">
        <v>135</v>
      </c>
      <c r="AH406" s="119">
        <v>0</v>
      </c>
      <c r="AI406" s="119"/>
      <c r="AJ406" s="119"/>
      <c r="AK406" s="119"/>
      <c r="AL406" s="119"/>
      <c r="AM406" s="119"/>
      <c r="AN406" s="119"/>
      <c r="AO406" s="119"/>
      <c r="AP406" s="119"/>
      <c r="AQ406" s="119"/>
      <c r="AR406" s="119"/>
      <c r="AS406" s="119"/>
      <c r="AT406" s="119"/>
      <c r="AU406" s="119"/>
      <c r="AV406" s="119"/>
      <c r="AW406" s="119"/>
      <c r="AX406" s="119"/>
      <c r="AY406" s="119"/>
      <c r="AZ406" s="119"/>
      <c r="BA406" s="119"/>
      <c r="BB406" s="119"/>
      <c r="BC406" s="119"/>
      <c r="BD406" s="119"/>
      <c r="BE406" s="119"/>
      <c r="BF406" s="119"/>
      <c r="BG406" s="119"/>
      <c r="BH406" s="119"/>
    </row>
    <row r="407" spans="1:60" outlineLevel="1" x14ac:dyDescent="0.25">
      <c r="A407" s="122"/>
      <c r="B407" s="123"/>
      <c r="C407" s="150" t="s">
        <v>185</v>
      </c>
      <c r="D407" s="125"/>
      <c r="E407" s="126">
        <v>-1.4</v>
      </c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19"/>
      <c r="Z407" s="119"/>
      <c r="AA407" s="119"/>
      <c r="AB407" s="119"/>
      <c r="AC407" s="119"/>
      <c r="AD407" s="119"/>
      <c r="AE407" s="119"/>
      <c r="AF407" s="119"/>
      <c r="AG407" s="119" t="s">
        <v>135</v>
      </c>
      <c r="AH407" s="119">
        <v>0</v>
      </c>
      <c r="AI407" s="119"/>
      <c r="AJ407" s="119"/>
      <c r="AK407" s="119"/>
      <c r="AL407" s="119"/>
      <c r="AM407" s="119"/>
      <c r="AN407" s="119"/>
      <c r="AO407" s="119"/>
      <c r="AP407" s="119"/>
      <c r="AQ407" s="119"/>
      <c r="AR407" s="119"/>
      <c r="AS407" s="119"/>
      <c r="AT407" s="119"/>
      <c r="AU407" s="119"/>
      <c r="AV407" s="119"/>
      <c r="AW407" s="119"/>
      <c r="AX407" s="119"/>
      <c r="AY407" s="119"/>
      <c r="AZ407" s="119"/>
      <c r="BA407" s="119"/>
      <c r="BB407" s="119"/>
      <c r="BC407" s="119"/>
      <c r="BD407" s="119"/>
      <c r="BE407" s="119"/>
      <c r="BF407" s="119"/>
      <c r="BG407" s="119"/>
      <c r="BH407" s="119"/>
    </row>
    <row r="408" spans="1:60" outlineLevel="1" x14ac:dyDescent="0.25">
      <c r="A408" s="136">
        <v>146</v>
      </c>
      <c r="B408" s="137" t="s">
        <v>554</v>
      </c>
      <c r="C408" s="149" t="s">
        <v>555</v>
      </c>
      <c r="D408" s="138" t="s">
        <v>149</v>
      </c>
      <c r="E408" s="139">
        <v>6.5</v>
      </c>
      <c r="F408" s="140"/>
      <c r="G408" s="141">
        <f>ROUND(E408*F408,2)</f>
        <v>0</v>
      </c>
      <c r="H408" s="124">
        <v>0</v>
      </c>
      <c r="I408" s="124">
        <f>ROUND(E408*H408,2)</f>
        <v>0</v>
      </c>
      <c r="J408" s="124">
        <v>60.5</v>
      </c>
      <c r="K408" s="124">
        <f>ROUND(E408*J408,2)</f>
        <v>393.25</v>
      </c>
      <c r="L408" s="124">
        <v>21</v>
      </c>
      <c r="M408" s="124">
        <f>G408*(1+L408/100)</f>
        <v>0</v>
      </c>
      <c r="N408" s="124">
        <v>0</v>
      </c>
      <c r="O408" s="124">
        <f>ROUND(E408*N408,2)</f>
        <v>0</v>
      </c>
      <c r="P408" s="124">
        <v>0</v>
      </c>
      <c r="Q408" s="124">
        <f>ROUND(E408*P408,2)</f>
        <v>0</v>
      </c>
      <c r="R408" s="124"/>
      <c r="S408" s="124" t="s">
        <v>131</v>
      </c>
      <c r="T408" s="124" t="s">
        <v>163</v>
      </c>
      <c r="U408" s="124">
        <v>0.12</v>
      </c>
      <c r="V408" s="124">
        <f>ROUND(E408*U408,2)</f>
        <v>0.78</v>
      </c>
      <c r="W408" s="124"/>
      <c r="X408" s="124" t="s">
        <v>132</v>
      </c>
      <c r="Y408" s="119"/>
      <c r="Z408" s="119"/>
      <c r="AA408" s="119"/>
      <c r="AB408" s="119"/>
      <c r="AC408" s="119"/>
      <c r="AD408" s="119"/>
      <c r="AE408" s="119"/>
      <c r="AF408" s="119"/>
      <c r="AG408" s="119" t="s">
        <v>133</v>
      </c>
      <c r="AH408" s="119"/>
      <c r="AI408" s="119"/>
      <c r="AJ408" s="119"/>
      <c r="AK408" s="119"/>
      <c r="AL408" s="119"/>
      <c r="AM408" s="119"/>
      <c r="AN408" s="119"/>
      <c r="AO408" s="119"/>
      <c r="AP408" s="119"/>
      <c r="AQ408" s="119"/>
      <c r="AR408" s="119"/>
      <c r="AS408" s="119"/>
      <c r="AT408" s="119"/>
      <c r="AU408" s="119"/>
      <c r="AV408" s="119"/>
      <c r="AW408" s="119"/>
      <c r="AX408" s="119"/>
      <c r="AY408" s="119"/>
      <c r="AZ408" s="119"/>
      <c r="BA408" s="119"/>
      <c r="BB408" s="119"/>
      <c r="BC408" s="119"/>
      <c r="BD408" s="119"/>
      <c r="BE408" s="119"/>
      <c r="BF408" s="119"/>
      <c r="BG408" s="119"/>
      <c r="BH408" s="119"/>
    </row>
    <row r="409" spans="1:60" outlineLevel="1" x14ac:dyDescent="0.25">
      <c r="A409" s="122"/>
      <c r="B409" s="123"/>
      <c r="C409" s="150" t="s">
        <v>556</v>
      </c>
      <c r="D409" s="125"/>
      <c r="E409" s="126">
        <v>2.2999999999999998</v>
      </c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19"/>
      <c r="Z409" s="119"/>
      <c r="AA409" s="119"/>
      <c r="AB409" s="119"/>
      <c r="AC409" s="119"/>
      <c r="AD409" s="119"/>
      <c r="AE409" s="119"/>
      <c r="AF409" s="119"/>
      <c r="AG409" s="119" t="s">
        <v>135</v>
      </c>
      <c r="AH409" s="119">
        <v>0</v>
      </c>
      <c r="AI409" s="119"/>
      <c r="AJ409" s="119"/>
      <c r="AK409" s="119"/>
      <c r="AL409" s="119"/>
      <c r="AM409" s="119"/>
      <c r="AN409" s="119"/>
      <c r="AO409" s="119"/>
      <c r="AP409" s="119"/>
      <c r="AQ409" s="119"/>
      <c r="AR409" s="119"/>
      <c r="AS409" s="119"/>
      <c r="AT409" s="119"/>
      <c r="AU409" s="119"/>
      <c r="AV409" s="119"/>
      <c r="AW409" s="119"/>
      <c r="AX409" s="119"/>
      <c r="AY409" s="119"/>
      <c r="AZ409" s="119"/>
      <c r="BA409" s="119"/>
      <c r="BB409" s="119"/>
      <c r="BC409" s="119"/>
      <c r="BD409" s="119"/>
      <c r="BE409" s="119"/>
      <c r="BF409" s="119"/>
      <c r="BG409" s="119"/>
      <c r="BH409" s="119"/>
    </row>
    <row r="410" spans="1:60" outlineLevel="1" x14ac:dyDescent="0.25">
      <c r="A410" s="122"/>
      <c r="B410" s="123"/>
      <c r="C410" s="150" t="s">
        <v>557</v>
      </c>
      <c r="D410" s="125"/>
      <c r="E410" s="126">
        <v>4.2</v>
      </c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19"/>
      <c r="Z410" s="119"/>
      <c r="AA410" s="119"/>
      <c r="AB410" s="119"/>
      <c r="AC410" s="119"/>
      <c r="AD410" s="119"/>
      <c r="AE410" s="119"/>
      <c r="AF410" s="119"/>
      <c r="AG410" s="119" t="s">
        <v>135</v>
      </c>
      <c r="AH410" s="119">
        <v>0</v>
      </c>
      <c r="AI410" s="119"/>
      <c r="AJ410" s="119"/>
      <c r="AK410" s="119"/>
      <c r="AL410" s="119"/>
      <c r="AM410" s="119"/>
      <c r="AN410" s="119"/>
      <c r="AO410" s="119"/>
      <c r="AP410" s="119"/>
      <c r="AQ410" s="119"/>
      <c r="AR410" s="119"/>
      <c r="AS410" s="119"/>
      <c r="AT410" s="119"/>
      <c r="AU410" s="119"/>
      <c r="AV410" s="119"/>
      <c r="AW410" s="119"/>
      <c r="AX410" s="119"/>
      <c r="AY410" s="119"/>
      <c r="AZ410" s="119"/>
      <c r="BA410" s="119"/>
      <c r="BB410" s="119"/>
      <c r="BC410" s="119"/>
      <c r="BD410" s="119"/>
      <c r="BE410" s="119"/>
      <c r="BF410" s="119"/>
      <c r="BG410" s="119"/>
      <c r="BH410" s="119"/>
    </row>
    <row r="411" spans="1:60" outlineLevel="1" x14ac:dyDescent="0.25">
      <c r="A411" s="136">
        <v>147</v>
      </c>
      <c r="B411" s="137" t="s">
        <v>558</v>
      </c>
      <c r="C411" s="149" t="s">
        <v>559</v>
      </c>
      <c r="D411" s="138" t="s">
        <v>154</v>
      </c>
      <c r="E411" s="139">
        <v>27.5625</v>
      </c>
      <c r="F411" s="140"/>
      <c r="G411" s="141">
        <f>ROUND(E411*F411,2)</f>
        <v>0</v>
      </c>
      <c r="H411" s="124">
        <v>400</v>
      </c>
      <c r="I411" s="124">
        <f>ROUND(E411*H411,2)</f>
        <v>11025</v>
      </c>
      <c r="J411" s="124">
        <v>0</v>
      </c>
      <c r="K411" s="124">
        <f>ROUND(E411*J411,2)</f>
        <v>0</v>
      </c>
      <c r="L411" s="124">
        <v>21</v>
      </c>
      <c r="M411" s="124">
        <f>G411*(1+L411/100)</f>
        <v>0</v>
      </c>
      <c r="N411" s="124">
        <v>0</v>
      </c>
      <c r="O411" s="124">
        <f>ROUND(E411*N411,2)</f>
        <v>0</v>
      </c>
      <c r="P411" s="124">
        <v>0</v>
      </c>
      <c r="Q411" s="124">
        <f>ROUND(E411*P411,2)</f>
        <v>0</v>
      </c>
      <c r="R411" s="124"/>
      <c r="S411" s="124" t="s">
        <v>162</v>
      </c>
      <c r="T411" s="124" t="s">
        <v>163</v>
      </c>
      <c r="U411" s="124">
        <v>0</v>
      </c>
      <c r="V411" s="124">
        <f>ROUND(E411*U411,2)</f>
        <v>0</v>
      </c>
      <c r="W411" s="124"/>
      <c r="X411" s="124" t="s">
        <v>286</v>
      </c>
      <c r="Y411" s="119"/>
      <c r="Z411" s="119"/>
      <c r="AA411" s="119"/>
      <c r="AB411" s="119"/>
      <c r="AC411" s="119"/>
      <c r="AD411" s="119"/>
      <c r="AE411" s="119"/>
      <c r="AF411" s="119"/>
      <c r="AG411" s="119" t="s">
        <v>398</v>
      </c>
      <c r="AH411" s="119"/>
      <c r="AI411" s="119"/>
      <c r="AJ411" s="119"/>
      <c r="AK411" s="119"/>
      <c r="AL411" s="119"/>
      <c r="AM411" s="119"/>
      <c r="AN411" s="119"/>
      <c r="AO411" s="119"/>
      <c r="AP411" s="119"/>
      <c r="AQ411" s="119"/>
      <c r="AR411" s="119"/>
      <c r="AS411" s="119"/>
      <c r="AT411" s="119"/>
      <c r="AU411" s="119"/>
      <c r="AV411" s="119"/>
      <c r="AW411" s="119"/>
      <c r="AX411" s="119"/>
      <c r="AY411" s="119"/>
      <c r="AZ411" s="119"/>
      <c r="BA411" s="119"/>
      <c r="BB411" s="119"/>
      <c r="BC411" s="119"/>
      <c r="BD411" s="119"/>
      <c r="BE411" s="119"/>
      <c r="BF411" s="119"/>
      <c r="BG411" s="119"/>
      <c r="BH411" s="119"/>
    </row>
    <row r="412" spans="1:60" outlineLevel="1" x14ac:dyDescent="0.25">
      <c r="A412" s="122"/>
      <c r="B412" s="123"/>
      <c r="C412" s="152" t="s">
        <v>479</v>
      </c>
      <c r="D412" s="127"/>
      <c r="E412" s="128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19"/>
      <c r="Z412" s="119"/>
      <c r="AA412" s="119"/>
      <c r="AB412" s="119"/>
      <c r="AC412" s="119"/>
      <c r="AD412" s="119"/>
      <c r="AE412" s="119"/>
      <c r="AF412" s="119"/>
      <c r="AG412" s="119" t="s">
        <v>135</v>
      </c>
      <c r="AH412" s="119"/>
      <c r="AI412" s="119"/>
      <c r="AJ412" s="119"/>
      <c r="AK412" s="119"/>
      <c r="AL412" s="119"/>
      <c r="AM412" s="119"/>
      <c r="AN412" s="119"/>
      <c r="AO412" s="119"/>
      <c r="AP412" s="119"/>
      <c r="AQ412" s="119"/>
      <c r="AR412" s="119"/>
      <c r="AS412" s="119"/>
      <c r="AT412" s="119"/>
      <c r="AU412" s="119"/>
      <c r="AV412" s="119"/>
      <c r="AW412" s="119"/>
      <c r="AX412" s="119"/>
      <c r="AY412" s="119"/>
      <c r="AZ412" s="119"/>
      <c r="BA412" s="119"/>
      <c r="BB412" s="119"/>
      <c r="BC412" s="119"/>
      <c r="BD412" s="119"/>
      <c r="BE412" s="119"/>
      <c r="BF412" s="119"/>
      <c r="BG412" s="119"/>
      <c r="BH412" s="119"/>
    </row>
    <row r="413" spans="1:60" outlineLevel="1" x14ac:dyDescent="0.25">
      <c r="A413" s="122"/>
      <c r="B413" s="123"/>
      <c r="C413" s="153" t="s">
        <v>560</v>
      </c>
      <c r="D413" s="127"/>
      <c r="E413" s="128">
        <v>2.4500000000000002</v>
      </c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19"/>
      <c r="Z413" s="119"/>
      <c r="AA413" s="119"/>
      <c r="AB413" s="119"/>
      <c r="AC413" s="119"/>
      <c r="AD413" s="119"/>
      <c r="AE413" s="119"/>
      <c r="AF413" s="119"/>
      <c r="AG413" s="119" t="s">
        <v>135</v>
      </c>
      <c r="AH413" s="119">
        <v>2</v>
      </c>
      <c r="AI413" s="119"/>
      <c r="AJ413" s="119"/>
      <c r="AK413" s="119"/>
      <c r="AL413" s="119"/>
      <c r="AM413" s="119"/>
      <c r="AN413" s="119"/>
      <c r="AO413" s="119"/>
      <c r="AP413" s="119"/>
      <c r="AQ413" s="119"/>
      <c r="AR413" s="119"/>
      <c r="AS413" s="119"/>
      <c r="AT413" s="119"/>
      <c r="AU413" s="119"/>
      <c r="AV413" s="119"/>
      <c r="AW413" s="119"/>
      <c r="AX413" s="119"/>
      <c r="AY413" s="119"/>
      <c r="AZ413" s="119"/>
      <c r="BA413" s="119"/>
      <c r="BB413" s="119"/>
      <c r="BC413" s="119"/>
      <c r="BD413" s="119"/>
      <c r="BE413" s="119"/>
      <c r="BF413" s="119"/>
      <c r="BG413" s="119"/>
      <c r="BH413" s="119"/>
    </row>
    <row r="414" spans="1:60" outlineLevel="1" x14ac:dyDescent="0.25">
      <c r="A414" s="122"/>
      <c r="B414" s="123"/>
      <c r="C414" s="153" t="s">
        <v>561</v>
      </c>
      <c r="D414" s="127"/>
      <c r="E414" s="128">
        <v>25.2</v>
      </c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19"/>
      <c r="Z414" s="119"/>
      <c r="AA414" s="119"/>
      <c r="AB414" s="119"/>
      <c r="AC414" s="119"/>
      <c r="AD414" s="119"/>
      <c r="AE414" s="119"/>
      <c r="AF414" s="119"/>
      <c r="AG414" s="119" t="s">
        <v>135</v>
      </c>
      <c r="AH414" s="119">
        <v>2</v>
      </c>
      <c r="AI414" s="119"/>
      <c r="AJ414" s="119"/>
      <c r="AK414" s="119"/>
      <c r="AL414" s="119"/>
      <c r="AM414" s="119"/>
      <c r="AN414" s="119"/>
      <c r="AO414" s="119"/>
      <c r="AP414" s="119"/>
      <c r="AQ414" s="119"/>
      <c r="AR414" s="119"/>
      <c r="AS414" s="119"/>
      <c r="AT414" s="119"/>
      <c r="AU414" s="119"/>
      <c r="AV414" s="119"/>
      <c r="AW414" s="119"/>
      <c r="AX414" s="119"/>
      <c r="AY414" s="119"/>
      <c r="AZ414" s="119"/>
      <c r="BA414" s="119"/>
      <c r="BB414" s="119"/>
      <c r="BC414" s="119"/>
      <c r="BD414" s="119"/>
      <c r="BE414" s="119"/>
      <c r="BF414" s="119"/>
      <c r="BG414" s="119"/>
      <c r="BH414" s="119"/>
    </row>
    <row r="415" spans="1:60" outlineLevel="1" x14ac:dyDescent="0.25">
      <c r="A415" s="122"/>
      <c r="B415" s="123"/>
      <c r="C415" s="153" t="s">
        <v>562</v>
      </c>
      <c r="D415" s="127"/>
      <c r="E415" s="128">
        <v>-1.4</v>
      </c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19"/>
      <c r="Z415" s="119"/>
      <c r="AA415" s="119"/>
      <c r="AB415" s="119"/>
      <c r="AC415" s="119"/>
      <c r="AD415" s="119"/>
      <c r="AE415" s="119"/>
      <c r="AF415" s="119"/>
      <c r="AG415" s="119" t="s">
        <v>135</v>
      </c>
      <c r="AH415" s="119">
        <v>2</v>
      </c>
      <c r="AI415" s="119"/>
      <c r="AJ415" s="119"/>
      <c r="AK415" s="119"/>
      <c r="AL415" s="119"/>
      <c r="AM415" s="119"/>
      <c r="AN415" s="119"/>
      <c r="AO415" s="119"/>
      <c r="AP415" s="119"/>
      <c r="AQ415" s="119"/>
      <c r="AR415" s="119"/>
      <c r="AS415" s="119"/>
      <c r="AT415" s="119"/>
      <c r="AU415" s="119"/>
      <c r="AV415" s="119"/>
      <c r="AW415" s="119"/>
      <c r="AX415" s="119"/>
      <c r="AY415" s="119"/>
      <c r="AZ415" s="119"/>
      <c r="BA415" s="119"/>
      <c r="BB415" s="119"/>
      <c r="BC415" s="119"/>
      <c r="BD415" s="119"/>
      <c r="BE415" s="119"/>
      <c r="BF415" s="119"/>
      <c r="BG415" s="119"/>
      <c r="BH415" s="119"/>
    </row>
    <row r="416" spans="1:60" outlineLevel="1" x14ac:dyDescent="0.25">
      <c r="A416" s="122"/>
      <c r="B416" s="123"/>
      <c r="C416" s="152" t="s">
        <v>483</v>
      </c>
      <c r="D416" s="127"/>
      <c r="E416" s="128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19"/>
      <c r="Z416" s="119"/>
      <c r="AA416" s="119"/>
      <c r="AB416" s="119"/>
      <c r="AC416" s="119"/>
      <c r="AD416" s="119"/>
      <c r="AE416" s="119"/>
      <c r="AF416" s="119"/>
      <c r="AG416" s="119" t="s">
        <v>135</v>
      </c>
      <c r="AH416" s="119"/>
      <c r="AI416" s="119"/>
      <c r="AJ416" s="119"/>
      <c r="AK416" s="119"/>
      <c r="AL416" s="119"/>
      <c r="AM416" s="119"/>
      <c r="AN416" s="119"/>
      <c r="AO416" s="119"/>
      <c r="AP416" s="119"/>
      <c r="AQ416" s="119"/>
      <c r="AR416" s="119"/>
      <c r="AS416" s="119"/>
      <c r="AT416" s="119"/>
      <c r="AU416" s="119"/>
      <c r="AV416" s="119"/>
      <c r="AW416" s="119"/>
      <c r="AX416" s="119"/>
      <c r="AY416" s="119"/>
      <c r="AZ416" s="119"/>
      <c r="BA416" s="119"/>
      <c r="BB416" s="119"/>
      <c r="BC416" s="119"/>
      <c r="BD416" s="119"/>
      <c r="BE416" s="119"/>
      <c r="BF416" s="119"/>
      <c r="BG416" s="119"/>
      <c r="BH416" s="119"/>
    </row>
    <row r="417" spans="1:60" outlineLevel="1" x14ac:dyDescent="0.25">
      <c r="A417" s="122"/>
      <c r="B417" s="123"/>
      <c r="C417" s="150" t="s">
        <v>563</v>
      </c>
      <c r="D417" s="125"/>
      <c r="E417" s="126">
        <v>27.5625</v>
      </c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19"/>
      <c r="Z417" s="119"/>
      <c r="AA417" s="119"/>
      <c r="AB417" s="119"/>
      <c r="AC417" s="119"/>
      <c r="AD417" s="119"/>
      <c r="AE417" s="119"/>
      <c r="AF417" s="119"/>
      <c r="AG417" s="119" t="s">
        <v>135</v>
      </c>
      <c r="AH417" s="119">
        <v>0</v>
      </c>
      <c r="AI417" s="119"/>
      <c r="AJ417" s="119"/>
      <c r="AK417" s="119"/>
      <c r="AL417" s="119"/>
      <c r="AM417" s="119"/>
      <c r="AN417" s="119"/>
      <c r="AO417" s="119"/>
      <c r="AP417" s="119"/>
      <c r="AQ417" s="119"/>
      <c r="AR417" s="119"/>
      <c r="AS417" s="119"/>
      <c r="AT417" s="119"/>
      <c r="AU417" s="119"/>
      <c r="AV417" s="119"/>
      <c r="AW417" s="119"/>
      <c r="AX417" s="119"/>
      <c r="AY417" s="119"/>
      <c r="AZ417" s="119"/>
      <c r="BA417" s="119"/>
      <c r="BB417" s="119"/>
      <c r="BC417" s="119"/>
      <c r="BD417" s="119"/>
      <c r="BE417" s="119"/>
      <c r="BF417" s="119"/>
      <c r="BG417" s="119"/>
      <c r="BH417" s="119"/>
    </row>
    <row r="418" spans="1:60" outlineLevel="1" x14ac:dyDescent="0.25">
      <c r="A418" s="142">
        <v>148</v>
      </c>
      <c r="B418" s="143" t="s">
        <v>564</v>
      </c>
      <c r="C418" s="151" t="s">
        <v>565</v>
      </c>
      <c r="D418" s="144" t="s">
        <v>149</v>
      </c>
      <c r="E418" s="145">
        <v>7</v>
      </c>
      <c r="F418" s="146"/>
      <c r="G418" s="147">
        <f>ROUND(E418*F418,2)</f>
        <v>0</v>
      </c>
      <c r="H418" s="124">
        <v>87</v>
      </c>
      <c r="I418" s="124">
        <f>ROUND(E418*H418,2)</f>
        <v>609</v>
      </c>
      <c r="J418" s="124">
        <v>0</v>
      </c>
      <c r="K418" s="124">
        <f>ROUND(E418*J418,2)</f>
        <v>0</v>
      </c>
      <c r="L418" s="124">
        <v>21</v>
      </c>
      <c r="M418" s="124">
        <f>G418*(1+L418/100)</f>
        <v>0</v>
      </c>
      <c r="N418" s="124">
        <v>2.2000000000000001E-4</v>
      </c>
      <c r="O418" s="124">
        <f>ROUND(E418*N418,2)</f>
        <v>0</v>
      </c>
      <c r="P418" s="124">
        <v>0</v>
      </c>
      <c r="Q418" s="124">
        <f>ROUND(E418*P418,2)</f>
        <v>0</v>
      </c>
      <c r="R418" s="124"/>
      <c r="S418" s="124" t="s">
        <v>162</v>
      </c>
      <c r="T418" s="124" t="s">
        <v>163</v>
      </c>
      <c r="U418" s="124">
        <v>0</v>
      </c>
      <c r="V418" s="124">
        <f>ROUND(E418*U418,2)</f>
        <v>0</v>
      </c>
      <c r="W418" s="124"/>
      <c r="X418" s="124" t="s">
        <v>286</v>
      </c>
      <c r="Y418" s="119"/>
      <c r="Z418" s="119"/>
      <c r="AA418" s="119"/>
      <c r="AB418" s="119"/>
      <c r="AC418" s="119"/>
      <c r="AD418" s="119"/>
      <c r="AE418" s="119"/>
      <c r="AF418" s="119"/>
      <c r="AG418" s="119" t="s">
        <v>398</v>
      </c>
      <c r="AH418" s="119"/>
      <c r="AI418" s="119"/>
      <c r="AJ418" s="119"/>
      <c r="AK418" s="119"/>
      <c r="AL418" s="119"/>
      <c r="AM418" s="119"/>
      <c r="AN418" s="119"/>
      <c r="AO418" s="119"/>
      <c r="AP418" s="119"/>
      <c r="AQ418" s="119"/>
      <c r="AR418" s="119"/>
      <c r="AS418" s="119"/>
      <c r="AT418" s="119"/>
      <c r="AU418" s="119"/>
      <c r="AV418" s="119"/>
      <c r="AW418" s="119"/>
      <c r="AX418" s="119"/>
      <c r="AY418" s="119"/>
      <c r="AZ418" s="119"/>
      <c r="BA418" s="119"/>
      <c r="BB418" s="119"/>
      <c r="BC418" s="119"/>
      <c r="BD418" s="119"/>
      <c r="BE418" s="119"/>
      <c r="BF418" s="119"/>
      <c r="BG418" s="119"/>
      <c r="BH418" s="119"/>
    </row>
    <row r="419" spans="1:60" outlineLevel="1" x14ac:dyDescent="0.25">
      <c r="A419" s="142">
        <v>149</v>
      </c>
      <c r="B419" s="143" t="s">
        <v>566</v>
      </c>
      <c r="C419" s="151" t="s">
        <v>567</v>
      </c>
      <c r="D419" s="144" t="s">
        <v>0</v>
      </c>
      <c r="E419" s="145">
        <v>357.67759999999998</v>
      </c>
      <c r="F419" s="146"/>
      <c r="G419" s="147">
        <f>ROUND(E419*F419,2)</f>
        <v>0</v>
      </c>
      <c r="H419" s="124">
        <v>0</v>
      </c>
      <c r="I419" s="124">
        <f>ROUND(E419*H419,2)</f>
        <v>0</v>
      </c>
      <c r="J419" s="124">
        <v>3.65</v>
      </c>
      <c r="K419" s="124">
        <f>ROUND(E419*J419,2)</f>
        <v>1305.52</v>
      </c>
      <c r="L419" s="124">
        <v>21</v>
      </c>
      <c r="M419" s="124">
        <f>G419*(1+L419/100)</f>
        <v>0</v>
      </c>
      <c r="N419" s="124">
        <v>0</v>
      </c>
      <c r="O419" s="124">
        <f>ROUND(E419*N419,2)</f>
        <v>0</v>
      </c>
      <c r="P419" s="124">
        <v>0</v>
      </c>
      <c r="Q419" s="124">
        <f>ROUND(E419*P419,2)</f>
        <v>0</v>
      </c>
      <c r="R419" s="124"/>
      <c r="S419" s="124" t="s">
        <v>131</v>
      </c>
      <c r="T419" s="124" t="s">
        <v>163</v>
      </c>
      <c r="U419" s="124">
        <v>0</v>
      </c>
      <c r="V419" s="124">
        <f>ROUND(E419*U419,2)</f>
        <v>0</v>
      </c>
      <c r="W419" s="124"/>
      <c r="X419" s="124" t="s">
        <v>290</v>
      </c>
      <c r="Y419" s="119"/>
      <c r="Z419" s="119"/>
      <c r="AA419" s="119"/>
      <c r="AB419" s="119"/>
      <c r="AC419" s="119"/>
      <c r="AD419" s="119"/>
      <c r="AE419" s="119"/>
      <c r="AF419" s="119"/>
      <c r="AG419" s="119" t="s">
        <v>291</v>
      </c>
      <c r="AH419" s="119"/>
      <c r="AI419" s="119"/>
      <c r="AJ419" s="119"/>
      <c r="AK419" s="119"/>
      <c r="AL419" s="119"/>
      <c r="AM419" s="119"/>
      <c r="AN419" s="119"/>
      <c r="AO419" s="119"/>
      <c r="AP419" s="119"/>
      <c r="AQ419" s="119"/>
      <c r="AR419" s="119"/>
      <c r="AS419" s="119"/>
      <c r="AT419" s="119"/>
      <c r="AU419" s="119"/>
      <c r="AV419" s="119"/>
      <c r="AW419" s="119"/>
      <c r="AX419" s="119"/>
      <c r="AY419" s="119"/>
      <c r="AZ419" s="119"/>
      <c r="BA419" s="119"/>
      <c r="BB419" s="119"/>
      <c r="BC419" s="119"/>
      <c r="BD419" s="119"/>
      <c r="BE419" s="119"/>
      <c r="BF419" s="119"/>
      <c r="BG419" s="119"/>
      <c r="BH419" s="119"/>
    </row>
    <row r="420" spans="1:60" x14ac:dyDescent="0.25">
      <c r="A420" s="130" t="s">
        <v>126</v>
      </c>
      <c r="B420" s="131" t="s">
        <v>88</v>
      </c>
      <c r="C420" s="148" t="s">
        <v>89</v>
      </c>
      <c r="D420" s="132"/>
      <c r="E420" s="133"/>
      <c r="F420" s="134"/>
      <c r="G420" s="135">
        <f>SUMIF(AG421:AG427,"&lt;&gt;NOR",G421:G427)</f>
        <v>0</v>
      </c>
      <c r="H420" s="129"/>
      <c r="I420" s="129">
        <f>SUM(I421:I427)</f>
        <v>1584.9500000000003</v>
      </c>
      <c r="J420" s="129"/>
      <c r="K420" s="129">
        <f>SUM(K421:K427)</f>
        <v>6685.3</v>
      </c>
      <c r="L420" s="129"/>
      <c r="M420" s="129">
        <f>SUM(M421:M427)</f>
        <v>0</v>
      </c>
      <c r="N420" s="129"/>
      <c r="O420" s="129">
        <f>SUM(O421:O427)</f>
        <v>0</v>
      </c>
      <c r="P420" s="129"/>
      <c r="Q420" s="129">
        <f>SUM(Q421:Q427)</f>
        <v>0</v>
      </c>
      <c r="R420" s="129"/>
      <c r="S420" s="129"/>
      <c r="T420" s="129"/>
      <c r="U420" s="129"/>
      <c r="V420" s="129">
        <f>SUM(V421:V427)</f>
        <v>13.59</v>
      </c>
      <c r="W420" s="129"/>
      <c r="X420" s="129"/>
      <c r="AG420" t="s">
        <v>127</v>
      </c>
    </row>
    <row r="421" spans="1:60" outlineLevel="1" x14ac:dyDescent="0.25">
      <c r="A421" s="136">
        <v>150</v>
      </c>
      <c r="B421" s="137" t="s">
        <v>568</v>
      </c>
      <c r="C421" s="149" t="s">
        <v>569</v>
      </c>
      <c r="D421" s="138" t="s">
        <v>149</v>
      </c>
      <c r="E421" s="139">
        <v>51</v>
      </c>
      <c r="F421" s="140"/>
      <c r="G421" s="141">
        <f>ROUND(E421*F421,2)</f>
        <v>0</v>
      </c>
      <c r="H421" s="124">
        <v>15.69</v>
      </c>
      <c r="I421" s="124">
        <f>ROUND(E421*H421,2)</f>
        <v>800.19</v>
      </c>
      <c r="J421" s="124">
        <v>58.91</v>
      </c>
      <c r="K421" s="124">
        <f>ROUND(E421*J421,2)</f>
        <v>3004.41</v>
      </c>
      <c r="L421" s="124">
        <v>21</v>
      </c>
      <c r="M421" s="124">
        <f>G421*(1+L421/100)</f>
        <v>0</v>
      </c>
      <c r="N421" s="124">
        <v>9.0000000000000006E-5</v>
      </c>
      <c r="O421" s="124">
        <f>ROUND(E421*N421,2)</f>
        <v>0</v>
      </c>
      <c r="P421" s="124">
        <v>0</v>
      </c>
      <c r="Q421" s="124">
        <f>ROUND(E421*P421,2)</f>
        <v>0</v>
      </c>
      <c r="R421" s="124"/>
      <c r="S421" s="124" t="s">
        <v>131</v>
      </c>
      <c r="T421" s="124" t="s">
        <v>163</v>
      </c>
      <c r="U421" s="124">
        <v>0.11600000000000001</v>
      </c>
      <c r="V421" s="124">
        <f>ROUND(E421*U421,2)</f>
        <v>5.92</v>
      </c>
      <c r="W421" s="124"/>
      <c r="X421" s="124" t="s">
        <v>132</v>
      </c>
      <c r="Y421" s="119"/>
      <c r="Z421" s="119"/>
      <c r="AA421" s="119"/>
      <c r="AB421" s="119"/>
      <c r="AC421" s="119"/>
      <c r="AD421" s="119"/>
      <c r="AE421" s="119"/>
      <c r="AF421" s="119"/>
      <c r="AG421" s="119" t="s">
        <v>133</v>
      </c>
      <c r="AH421" s="119"/>
      <c r="AI421" s="119"/>
      <c r="AJ421" s="119"/>
      <c r="AK421" s="119"/>
      <c r="AL421" s="119"/>
      <c r="AM421" s="119"/>
      <c r="AN421" s="119"/>
      <c r="AO421" s="119"/>
      <c r="AP421" s="119"/>
      <c r="AQ421" s="119"/>
      <c r="AR421" s="119"/>
      <c r="AS421" s="119"/>
      <c r="AT421" s="119"/>
      <c r="AU421" s="119"/>
      <c r="AV421" s="119"/>
      <c r="AW421" s="119"/>
      <c r="AX421" s="119"/>
      <c r="AY421" s="119"/>
      <c r="AZ421" s="119"/>
      <c r="BA421" s="119"/>
      <c r="BB421" s="119"/>
      <c r="BC421" s="119"/>
      <c r="BD421" s="119"/>
      <c r="BE421" s="119"/>
      <c r="BF421" s="119"/>
      <c r="BG421" s="119"/>
      <c r="BH421" s="119"/>
    </row>
    <row r="422" spans="1:60" outlineLevel="1" x14ac:dyDescent="0.25">
      <c r="A422" s="122"/>
      <c r="B422" s="123"/>
      <c r="C422" s="150" t="s">
        <v>570</v>
      </c>
      <c r="D422" s="125"/>
      <c r="E422" s="126">
        <v>51</v>
      </c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19"/>
      <c r="Z422" s="119"/>
      <c r="AA422" s="119"/>
      <c r="AB422" s="119"/>
      <c r="AC422" s="119"/>
      <c r="AD422" s="119"/>
      <c r="AE422" s="119"/>
      <c r="AF422" s="119"/>
      <c r="AG422" s="119" t="s">
        <v>135</v>
      </c>
      <c r="AH422" s="119">
        <v>0</v>
      </c>
      <c r="AI422" s="119"/>
      <c r="AJ422" s="119"/>
      <c r="AK422" s="119"/>
      <c r="AL422" s="119"/>
      <c r="AM422" s="119"/>
      <c r="AN422" s="119"/>
      <c r="AO422" s="119"/>
      <c r="AP422" s="119"/>
      <c r="AQ422" s="119"/>
      <c r="AR422" s="119"/>
      <c r="AS422" s="119"/>
      <c r="AT422" s="119"/>
      <c r="AU422" s="119"/>
      <c r="AV422" s="119"/>
      <c r="AW422" s="119"/>
      <c r="AX422" s="119"/>
      <c r="AY422" s="119"/>
      <c r="AZ422" s="119"/>
      <c r="BA422" s="119"/>
      <c r="BB422" s="119"/>
      <c r="BC422" s="119"/>
      <c r="BD422" s="119"/>
      <c r="BE422" s="119"/>
      <c r="BF422" s="119"/>
      <c r="BG422" s="119"/>
      <c r="BH422" s="119"/>
    </row>
    <row r="423" spans="1:60" ht="20.399999999999999" outlineLevel="1" x14ac:dyDescent="0.25">
      <c r="A423" s="136">
        <v>151</v>
      </c>
      <c r="B423" s="137" t="s">
        <v>571</v>
      </c>
      <c r="C423" s="149" t="s">
        <v>572</v>
      </c>
      <c r="D423" s="138" t="s">
        <v>154</v>
      </c>
      <c r="E423" s="139">
        <v>7.2</v>
      </c>
      <c r="F423" s="140"/>
      <c r="G423" s="141">
        <f>ROUND(E423*F423,2)</f>
        <v>0</v>
      </c>
      <c r="H423" s="124">
        <v>51.37</v>
      </c>
      <c r="I423" s="124">
        <f>ROUND(E423*H423,2)</f>
        <v>369.86</v>
      </c>
      <c r="J423" s="124">
        <v>274.63</v>
      </c>
      <c r="K423" s="124">
        <f>ROUND(E423*J423,2)</f>
        <v>1977.34</v>
      </c>
      <c r="L423" s="124">
        <v>21</v>
      </c>
      <c r="M423" s="124">
        <f>G423*(1+L423/100)</f>
        <v>0</v>
      </c>
      <c r="N423" s="124">
        <v>3.6999999999999999E-4</v>
      </c>
      <c r="O423" s="124">
        <f>ROUND(E423*N423,2)</f>
        <v>0</v>
      </c>
      <c r="P423" s="124">
        <v>0</v>
      </c>
      <c r="Q423" s="124">
        <f>ROUND(E423*P423,2)</f>
        <v>0</v>
      </c>
      <c r="R423" s="124"/>
      <c r="S423" s="124" t="s">
        <v>131</v>
      </c>
      <c r="T423" s="124" t="s">
        <v>131</v>
      </c>
      <c r="U423" s="124">
        <v>0.56599999999999995</v>
      </c>
      <c r="V423" s="124">
        <f>ROUND(E423*U423,2)</f>
        <v>4.08</v>
      </c>
      <c r="W423" s="124"/>
      <c r="X423" s="124" t="s">
        <v>132</v>
      </c>
      <c r="Y423" s="119"/>
      <c r="Z423" s="119"/>
      <c r="AA423" s="119"/>
      <c r="AB423" s="119"/>
      <c r="AC423" s="119"/>
      <c r="AD423" s="119"/>
      <c r="AE423" s="119"/>
      <c r="AF423" s="119"/>
      <c r="AG423" s="119" t="s">
        <v>133</v>
      </c>
      <c r="AH423" s="119"/>
      <c r="AI423" s="119"/>
      <c r="AJ423" s="119"/>
      <c r="AK423" s="119"/>
      <c r="AL423" s="119"/>
      <c r="AM423" s="119"/>
      <c r="AN423" s="119"/>
      <c r="AO423" s="119"/>
      <c r="AP423" s="119"/>
      <c r="AQ423" s="119"/>
      <c r="AR423" s="119"/>
      <c r="AS423" s="119"/>
      <c r="AT423" s="119"/>
      <c r="AU423" s="119"/>
      <c r="AV423" s="119"/>
      <c r="AW423" s="119"/>
      <c r="AX423" s="119"/>
      <c r="AY423" s="119"/>
      <c r="AZ423" s="119"/>
      <c r="BA423" s="119"/>
      <c r="BB423" s="119"/>
      <c r="BC423" s="119"/>
      <c r="BD423" s="119"/>
      <c r="BE423" s="119"/>
      <c r="BF423" s="119"/>
      <c r="BG423" s="119"/>
      <c r="BH423" s="119"/>
    </row>
    <row r="424" spans="1:60" ht="20.399999999999999" outlineLevel="1" x14ac:dyDescent="0.25">
      <c r="A424" s="122"/>
      <c r="B424" s="123"/>
      <c r="C424" s="150" t="s">
        <v>573</v>
      </c>
      <c r="D424" s="125"/>
      <c r="E424" s="126">
        <v>7.2</v>
      </c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19"/>
      <c r="Z424" s="119"/>
      <c r="AA424" s="119"/>
      <c r="AB424" s="119"/>
      <c r="AC424" s="119"/>
      <c r="AD424" s="119"/>
      <c r="AE424" s="119"/>
      <c r="AF424" s="119"/>
      <c r="AG424" s="119" t="s">
        <v>135</v>
      </c>
      <c r="AH424" s="119">
        <v>0</v>
      </c>
      <c r="AI424" s="119"/>
      <c r="AJ424" s="119"/>
      <c r="AK424" s="119"/>
      <c r="AL424" s="119"/>
      <c r="AM424" s="119"/>
      <c r="AN424" s="119"/>
      <c r="AO424" s="119"/>
      <c r="AP424" s="119"/>
      <c r="AQ424" s="119"/>
      <c r="AR424" s="119"/>
      <c r="AS424" s="119"/>
      <c r="AT424" s="119"/>
      <c r="AU424" s="119"/>
      <c r="AV424" s="119"/>
      <c r="AW424" s="119"/>
      <c r="AX424" s="119"/>
      <c r="AY424" s="119"/>
      <c r="AZ424" s="119"/>
      <c r="BA424" s="119"/>
      <c r="BB424" s="119"/>
      <c r="BC424" s="119"/>
      <c r="BD424" s="119"/>
      <c r="BE424" s="119"/>
      <c r="BF424" s="119"/>
      <c r="BG424" s="119"/>
      <c r="BH424" s="119"/>
    </row>
    <row r="425" spans="1:60" outlineLevel="1" x14ac:dyDescent="0.25">
      <c r="A425" s="136">
        <v>152</v>
      </c>
      <c r="B425" s="137" t="s">
        <v>574</v>
      </c>
      <c r="C425" s="149" t="s">
        <v>575</v>
      </c>
      <c r="D425" s="138" t="s">
        <v>154</v>
      </c>
      <c r="E425" s="139">
        <v>8.6999999999999993</v>
      </c>
      <c r="F425" s="140"/>
      <c r="G425" s="141">
        <f>ROUND(E425*F425,2)</f>
        <v>0</v>
      </c>
      <c r="H425" s="124">
        <v>47.69</v>
      </c>
      <c r="I425" s="124">
        <f>ROUND(E425*H425,2)</f>
        <v>414.9</v>
      </c>
      <c r="J425" s="124">
        <v>195.81</v>
      </c>
      <c r="K425" s="124">
        <f>ROUND(E425*J425,2)</f>
        <v>1703.55</v>
      </c>
      <c r="L425" s="124">
        <v>21</v>
      </c>
      <c r="M425" s="124">
        <f>G425*(1+L425/100)</f>
        <v>0</v>
      </c>
      <c r="N425" s="124">
        <v>3.6000000000000002E-4</v>
      </c>
      <c r="O425" s="124">
        <f>ROUND(E425*N425,2)</f>
        <v>0</v>
      </c>
      <c r="P425" s="124">
        <v>0</v>
      </c>
      <c r="Q425" s="124">
        <f>ROUND(E425*P425,2)</f>
        <v>0</v>
      </c>
      <c r="R425" s="124"/>
      <c r="S425" s="124" t="s">
        <v>162</v>
      </c>
      <c r="T425" s="124" t="s">
        <v>163</v>
      </c>
      <c r="U425" s="124">
        <v>0.41299999999999998</v>
      </c>
      <c r="V425" s="124">
        <f>ROUND(E425*U425,2)</f>
        <v>3.59</v>
      </c>
      <c r="W425" s="124"/>
      <c r="X425" s="124" t="s">
        <v>132</v>
      </c>
      <c r="Y425" s="119"/>
      <c r="Z425" s="119"/>
      <c r="AA425" s="119"/>
      <c r="AB425" s="119"/>
      <c r="AC425" s="119"/>
      <c r="AD425" s="119"/>
      <c r="AE425" s="119"/>
      <c r="AF425" s="119"/>
      <c r="AG425" s="119" t="s">
        <v>133</v>
      </c>
      <c r="AH425" s="119"/>
      <c r="AI425" s="119"/>
      <c r="AJ425" s="119"/>
      <c r="AK425" s="119"/>
      <c r="AL425" s="119"/>
      <c r="AM425" s="119"/>
      <c r="AN425" s="119"/>
      <c r="AO425" s="119"/>
      <c r="AP425" s="119"/>
      <c r="AQ425" s="119"/>
      <c r="AR425" s="119"/>
      <c r="AS425" s="119"/>
      <c r="AT425" s="119"/>
      <c r="AU425" s="119"/>
      <c r="AV425" s="119"/>
      <c r="AW425" s="119"/>
      <c r="AX425" s="119"/>
      <c r="AY425" s="119"/>
      <c r="AZ425" s="119"/>
      <c r="BA425" s="119"/>
      <c r="BB425" s="119"/>
      <c r="BC425" s="119"/>
      <c r="BD425" s="119"/>
      <c r="BE425" s="119"/>
      <c r="BF425" s="119"/>
      <c r="BG425" s="119"/>
      <c r="BH425" s="119"/>
    </row>
    <row r="426" spans="1:60" outlineLevel="1" x14ac:dyDescent="0.25">
      <c r="A426" s="122"/>
      <c r="B426" s="123"/>
      <c r="C426" s="150" t="s">
        <v>576</v>
      </c>
      <c r="D426" s="125"/>
      <c r="E426" s="126">
        <v>2.4500000000000002</v>
      </c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19"/>
      <c r="Z426" s="119"/>
      <c r="AA426" s="119"/>
      <c r="AB426" s="119"/>
      <c r="AC426" s="119"/>
      <c r="AD426" s="119"/>
      <c r="AE426" s="119"/>
      <c r="AF426" s="119"/>
      <c r="AG426" s="119" t="s">
        <v>135</v>
      </c>
      <c r="AH426" s="119">
        <v>0</v>
      </c>
      <c r="AI426" s="119"/>
      <c r="AJ426" s="119"/>
      <c r="AK426" s="119"/>
      <c r="AL426" s="119"/>
      <c r="AM426" s="119"/>
      <c r="AN426" s="119"/>
      <c r="AO426" s="119"/>
      <c r="AP426" s="119"/>
      <c r="AQ426" s="119"/>
      <c r="AR426" s="119"/>
      <c r="AS426" s="119"/>
      <c r="AT426" s="119"/>
      <c r="AU426" s="119"/>
      <c r="AV426" s="119"/>
      <c r="AW426" s="119"/>
      <c r="AX426" s="119"/>
      <c r="AY426" s="119"/>
      <c r="AZ426" s="119"/>
      <c r="BA426" s="119"/>
      <c r="BB426" s="119"/>
      <c r="BC426" s="119"/>
      <c r="BD426" s="119"/>
      <c r="BE426" s="119"/>
      <c r="BF426" s="119"/>
      <c r="BG426" s="119"/>
      <c r="BH426" s="119"/>
    </row>
    <row r="427" spans="1:60" outlineLevel="1" x14ac:dyDescent="0.25">
      <c r="A427" s="122"/>
      <c r="B427" s="123"/>
      <c r="C427" s="150" t="s">
        <v>577</v>
      </c>
      <c r="D427" s="125"/>
      <c r="E427" s="126">
        <v>6.25</v>
      </c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19"/>
      <c r="Z427" s="119"/>
      <c r="AA427" s="119"/>
      <c r="AB427" s="119"/>
      <c r="AC427" s="119"/>
      <c r="AD427" s="119"/>
      <c r="AE427" s="119"/>
      <c r="AF427" s="119"/>
      <c r="AG427" s="119" t="s">
        <v>135</v>
      </c>
      <c r="AH427" s="119">
        <v>0</v>
      </c>
      <c r="AI427" s="119"/>
      <c r="AJ427" s="119"/>
      <c r="AK427" s="119"/>
      <c r="AL427" s="119"/>
      <c r="AM427" s="119"/>
      <c r="AN427" s="119"/>
      <c r="AO427" s="119"/>
      <c r="AP427" s="119"/>
      <c r="AQ427" s="119"/>
      <c r="AR427" s="119"/>
      <c r="AS427" s="119"/>
      <c r="AT427" s="119"/>
      <c r="AU427" s="119"/>
      <c r="AV427" s="119"/>
      <c r="AW427" s="119"/>
      <c r="AX427" s="119"/>
      <c r="AY427" s="119"/>
      <c r="AZ427" s="119"/>
      <c r="BA427" s="119"/>
      <c r="BB427" s="119"/>
      <c r="BC427" s="119"/>
      <c r="BD427" s="119"/>
      <c r="BE427" s="119"/>
      <c r="BF427" s="119"/>
      <c r="BG427" s="119"/>
      <c r="BH427" s="119"/>
    </row>
    <row r="428" spans="1:60" x14ac:dyDescent="0.25">
      <c r="A428" s="130" t="s">
        <v>126</v>
      </c>
      <c r="B428" s="131" t="s">
        <v>90</v>
      </c>
      <c r="C428" s="148" t="s">
        <v>91</v>
      </c>
      <c r="D428" s="132"/>
      <c r="E428" s="133"/>
      <c r="F428" s="134"/>
      <c r="G428" s="135">
        <f>SUMIF(AG429:AG484,"&lt;&gt;NOR",G429:G484)</f>
        <v>0</v>
      </c>
      <c r="H428" s="129"/>
      <c r="I428" s="129">
        <f>SUM(I429:I484)</f>
        <v>3490.42</v>
      </c>
      <c r="J428" s="129"/>
      <c r="K428" s="129">
        <f>SUM(K429:K484)</f>
        <v>39128.720000000001</v>
      </c>
      <c r="L428" s="129"/>
      <c r="M428" s="129">
        <f>SUM(M429:M484)</f>
        <v>0</v>
      </c>
      <c r="N428" s="129"/>
      <c r="O428" s="129">
        <f>SUM(O429:O484)</f>
        <v>0.11</v>
      </c>
      <c r="P428" s="129"/>
      <c r="Q428" s="129">
        <f>SUM(Q429:Q484)</f>
        <v>0</v>
      </c>
      <c r="R428" s="129"/>
      <c r="S428" s="129"/>
      <c r="T428" s="129"/>
      <c r="U428" s="129"/>
      <c r="V428" s="129">
        <f>SUM(V429:V484)</f>
        <v>79.84</v>
      </c>
      <c r="W428" s="129"/>
      <c r="X428" s="129"/>
      <c r="AG428" t="s">
        <v>127</v>
      </c>
    </row>
    <row r="429" spans="1:60" outlineLevel="1" x14ac:dyDescent="0.25">
      <c r="A429" s="136">
        <v>153</v>
      </c>
      <c r="B429" s="137" t="s">
        <v>578</v>
      </c>
      <c r="C429" s="149" t="s">
        <v>579</v>
      </c>
      <c r="D429" s="138" t="s">
        <v>154</v>
      </c>
      <c r="E429" s="139">
        <v>414.49</v>
      </c>
      <c r="F429" s="140"/>
      <c r="G429" s="141">
        <f>ROUND(E429*F429,2)</f>
        <v>0</v>
      </c>
      <c r="H429" s="124">
        <v>0.1</v>
      </c>
      <c r="I429" s="124">
        <f>ROUND(E429*H429,2)</f>
        <v>41.45</v>
      </c>
      <c r="J429" s="124">
        <v>34</v>
      </c>
      <c r="K429" s="124">
        <f>ROUND(E429*J429,2)</f>
        <v>14092.66</v>
      </c>
      <c r="L429" s="124">
        <v>21</v>
      </c>
      <c r="M429" s="124">
        <f>G429*(1+L429/100)</f>
        <v>0</v>
      </c>
      <c r="N429" s="124">
        <v>0</v>
      </c>
      <c r="O429" s="124">
        <f>ROUND(E429*N429,2)</f>
        <v>0</v>
      </c>
      <c r="P429" s="124">
        <v>0</v>
      </c>
      <c r="Q429" s="124">
        <f>ROUND(E429*P429,2)</f>
        <v>0</v>
      </c>
      <c r="R429" s="124"/>
      <c r="S429" s="124" t="s">
        <v>131</v>
      </c>
      <c r="T429" s="124" t="s">
        <v>131</v>
      </c>
      <c r="U429" s="124">
        <v>6.9709999999999994E-2</v>
      </c>
      <c r="V429" s="124">
        <f>ROUND(E429*U429,2)</f>
        <v>28.89</v>
      </c>
      <c r="W429" s="124"/>
      <c r="X429" s="124" t="s">
        <v>132</v>
      </c>
      <c r="Y429" s="119"/>
      <c r="Z429" s="119"/>
      <c r="AA429" s="119"/>
      <c r="AB429" s="119"/>
      <c r="AC429" s="119"/>
      <c r="AD429" s="119"/>
      <c r="AE429" s="119"/>
      <c r="AF429" s="119"/>
      <c r="AG429" s="119" t="s">
        <v>133</v>
      </c>
      <c r="AH429" s="119"/>
      <c r="AI429" s="119"/>
      <c r="AJ429" s="119"/>
      <c r="AK429" s="119"/>
      <c r="AL429" s="119"/>
      <c r="AM429" s="119"/>
      <c r="AN429" s="119"/>
      <c r="AO429" s="119"/>
      <c r="AP429" s="119"/>
      <c r="AQ429" s="119"/>
      <c r="AR429" s="119"/>
      <c r="AS429" s="119"/>
      <c r="AT429" s="119"/>
      <c r="AU429" s="119"/>
      <c r="AV429" s="119"/>
      <c r="AW429" s="119"/>
      <c r="AX429" s="119"/>
      <c r="AY429" s="119"/>
      <c r="AZ429" s="119"/>
      <c r="BA429" s="119"/>
      <c r="BB429" s="119"/>
      <c r="BC429" s="119"/>
      <c r="BD429" s="119"/>
      <c r="BE429" s="119"/>
      <c r="BF429" s="119"/>
      <c r="BG429" s="119"/>
      <c r="BH429" s="119"/>
    </row>
    <row r="430" spans="1:60" outlineLevel="1" x14ac:dyDescent="0.25">
      <c r="A430" s="122"/>
      <c r="B430" s="123"/>
      <c r="C430" s="150" t="s">
        <v>580</v>
      </c>
      <c r="D430" s="125"/>
      <c r="E430" s="126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19"/>
      <c r="Z430" s="119"/>
      <c r="AA430" s="119"/>
      <c r="AB430" s="119"/>
      <c r="AC430" s="119"/>
      <c r="AD430" s="119"/>
      <c r="AE430" s="119"/>
      <c r="AF430" s="119"/>
      <c r="AG430" s="119" t="s">
        <v>135</v>
      </c>
      <c r="AH430" s="119">
        <v>0</v>
      </c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119"/>
      <c r="BB430" s="119"/>
      <c r="BC430" s="119"/>
      <c r="BD430" s="119"/>
      <c r="BE430" s="119"/>
      <c r="BF430" s="119"/>
      <c r="BG430" s="119"/>
      <c r="BH430" s="119"/>
    </row>
    <row r="431" spans="1:60" outlineLevel="1" x14ac:dyDescent="0.25">
      <c r="A431" s="122"/>
      <c r="B431" s="123"/>
      <c r="C431" s="150" t="s">
        <v>205</v>
      </c>
      <c r="D431" s="125"/>
      <c r="E431" s="126">
        <v>71.680000000000007</v>
      </c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19"/>
      <c r="Z431" s="119"/>
      <c r="AA431" s="119"/>
      <c r="AB431" s="119"/>
      <c r="AC431" s="119"/>
      <c r="AD431" s="119"/>
      <c r="AE431" s="119"/>
      <c r="AF431" s="119"/>
      <c r="AG431" s="119" t="s">
        <v>135</v>
      </c>
      <c r="AH431" s="119">
        <v>0</v>
      </c>
      <c r="AI431" s="119"/>
      <c r="AJ431" s="119"/>
      <c r="AK431" s="119"/>
      <c r="AL431" s="119"/>
      <c r="AM431" s="119"/>
      <c r="AN431" s="119"/>
      <c r="AO431" s="119"/>
      <c r="AP431" s="119"/>
      <c r="AQ431" s="119"/>
      <c r="AR431" s="119"/>
      <c r="AS431" s="119"/>
      <c r="AT431" s="119"/>
      <c r="AU431" s="119"/>
      <c r="AV431" s="119"/>
      <c r="AW431" s="119"/>
      <c r="AX431" s="119"/>
      <c r="AY431" s="119"/>
      <c r="AZ431" s="119"/>
      <c r="BA431" s="119"/>
      <c r="BB431" s="119"/>
      <c r="BC431" s="119"/>
      <c r="BD431" s="119"/>
      <c r="BE431" s="119"/>
      <c r="BF431" s="119"/>
      <c r="BG431" s="119"/>
      <c r="BH431" s="119"/>
    </row>
    <row r="432" spans="1:60" outlineLevel="1" x14ac:dyDescent="0.25">
      <c r="A432" s="122"/>
      <c r="B432" s="123"/>
      <c r="C432" s="150" t="s">
        <v>208</v>
      </c>
      <c r="D432" s="125"/>
      <c r="E432" s="126">
        <v>43.52</v>
      </c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19"/>
      <c r="Z432" s="119"/>
      <c r="AA432" s="119"/>
      <c r="AB432" s="119"/>
      <c r="AC432" s="119"/>
      <c r="AD432" s="119"/>
      <c r="AE432" s="119"/>
      <c r="AF432" s="119"/>
      <c r="AG432" s="119" t="s">
        <v>135</v>
      </c>
      <c r="AH432" s="119">
        <v>0</v>
      </c>
      <c r="AI432" s="119"/>
      <c r="AJ432" s="119"/>
      <c r="AK432" s="119"/>
      <c r="AL432" s="119"/>
      <c r="AM432" s="119"/>
      <c r="AN432" s="119"/>
      <c r="AO432" s="119"/>
      <c r="AP432" s="119"/>
      <c r="AQ432" s="119"/>
      <c r="AR432" s="119"/>
      <c r="AS432" s="119"/>
      <c r="AT432" s="119"/>
      <c r="AU432" s="119"/>
      <c r="AV432" s="119"/>
      <c r="AW432" s="119"/>
      <c r="AX432" s="119"/>
      <c r="AY432" s="119"/>
      <c r="AZ432" s="119"/>
      <c r="BA432" s="119"/>
      <c r="BB432" s="119"/>
      <c r="BC432" s="119"/>
      <c r="BD432" s="119"/>
      <c r="BE432" s="119"/>
      <c r="BF432" s="119"/>
      <c r="BG432" s="119"/>
      <c r="BH432" s="119"/>
    </row>
    <row r="433" spans="1:60" outlineLevel="1" x14ac:dyDescent="0.25">
      <c r="A433" s="122"/>
      <c r="B433" s="123"/>
      <c r="C433" s="150" t="s">
        <v>210</v>
      </c>
      <c r="D433" s="125"/>
      <c r="E433" s="126">
        <v>13.86</v>
      </c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19"/>
      <c r="Z433" s="119"/>
      <c r="AA433" s="119"/>
      <c r="AB433" s="119"/>
      <c r="AC433" s="119"/>
      <c r="AD433" s="119"/>
      <c r="AE433" s="119"/>
      <c r="AF433" s="119"/>
      <c r="AG433" s="119" t="s">
        <v>135</v>
      </c>
      <c r="AH433" s="119">
        <v>0</v>
      </c>
      <c r="AI433" s="119"/>
      <c r="AJ433" s="119"/>
      <c r="AK433" s="119"/>
      <c r="AL433" s="119"/>
      <c r="AM433" s="119"/>
      <c r="AN433" s="119"/>
      <c r="AO433" s="119"/>
      <c r="AP433" s="119"/>
      <c r="AQ433" s="119"/>
      <c r="AR433" s="119"/>
      <c r="AS433" s="119"/>
      <c r="AT433" s="119"/>
      <c r="AU433" s="119"/>
      <c r="AV433" s="119"/>
      <c r="AW433" s="119"/>
      <c r="AX433" s="119"/>
      <c r="AY433" s="119"/>
      <c r="AZ433" s="119"/>
      <c r="BA433" s="119"/>
      <c r="BB433" s="119"/>
      <c r="BC433" s="119"/>
      <c r="BD433" s="119"/>
      <c r="BE433" s="119"/>
      <c r="BF433" s="119"/>
      <c r="BG433" s="119"/>
      <c r="BH433" s="119"/>
    </row>
    <row r="434" spans="1:60" outlineLevel="1" x14ac:dyDescent="0.25">
      <c r="A434" s="122"/>
      <c r="B434" s="123"/>
      <c r="C434" s="150" t="s">
        <v>212</v>
      </c>
      <c r="D434" s="125"/>
      <c r="E434" s="126">
        <v>5.04</v>
      </c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19"/>
      <c r="Z434" s="119"/>
      <c r="AA434" s="119"/>
      <c r="AB434" s="119"/>
      <c r="AC434" s="119"/>
      <c r="AD434" s="119"/>
      <c r="AE434" s="119"/>
      <c r="AF434" s="119"/>
      <c r="AG434" s="119" t="s">
        <v>135</v>
      </c>
      <c r="AH434" s="119">
        <v>0</v>
      </c>
      <c r="AI434" s="119"/>
      <c r="AJ434" s="119"/>
      <c r="AK434" s="119"/>
      <c r="AL434" s="119"/>
      <c r="AM434" s="119"/>
      <c r="AN434" s="119"/>
      <c r="AO434" s="119"/>
      <c r="AP434" s="119"/>
      <c r="AQ434" s="119"/>
      <c r="AR434" s="119"/>
      <c r="AS434" s="119"/>
      <c r="AT434" s="119"/>
      <c r="AU434" s="119"/>
      <c r="AV434" s="119"/>
      <c r="AW434" s="119"/>
      <c r="AX434" s="119"/>
      <c r="AY434" s="119"/>
      <c r="AZ434" s="119"/>
      <c r="BA434" s="119"/>
      <c r="BB434" s="119"/>
      <c r="BC434" s="119"/>
      <c r="BD434" s="119"/>
      <c r="BE434" s="119"/>
      <c r="BF434" s="119"/>
      <c r="BG434" s="119"/>
      <c r="BH434" s="119"/>
    </row>
    <row r="435" spans="1:60" outlineLevel="1" x14ac:dyDescent="0.25">
      <c r="A435" s="122"/>
      <c r="B435" s="123"/>
      <c r="C435" s="150" t="s">
        <v>176</v>
      </c>
      <c r="D435" s="125"/>
      <c r="E435" s="126">
        <v>38.4</v>
      </c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19"/>
      <c r="Z435" s="119"/>
      <c r="AA435" s="119"/>
      <c r="AB435" s="119"/>
      <c r="AC435" s="119"/>
      <c r="AD435" s="119"/>
      <c r="AE435" s="119"/>
      <c r="AF435" s="119"/>
      <c r="AG435" s="119" t="s">
        <v>135</v>
      </c>
      <c r="AH435" s="119">
        <v>0</v>
      </c>
      <c r="AI435" s="119"/>
      <c r="AJ435" s="119"/>
      <c r="AK435" s="119"/>
      <c r="AL435" s="119"/>
      <c r="AM435" s="119"/>
      <c r="AN435" s="119"/>
      <c r="AO435" s="119"/>
      <c r="AP435" s="119"/>
      <c r="AQ435" s="119"/>
      <c r="AR435" s="119"/>
      <c r="AS435" s="119"/>
      <c r="AT435" s="119"/>
      <c r="AU435" s="119"/>
      <c r="AV435" s="119"/>
      <c r="AW435" s="119"/>
      <c r="AX435" s="119"/>
      <c r="AY435" s="119"/>
      <c r="AZ435" s="119"/>
      <c r="BA435" s="119"/>
      <c r="BB435" s="119"/>
      <c r="BC435" s="119"/>
      <c r="BD435" s="119"/>
      <c r="BE435" s="119"/>
      <c r="BF435" s="119"/>
      <c r="BG435" s="119"/>
      <c r="BH435" s="119"/>
    </row>
    <row r="436" spans="1:60" outlineLevel="1" x14ac:dyDescent="0.25">
      <c r="A436" s="122"/>
      <c r="B436" s="123"/>
      <c r="C436" s="150" t="s">
        <v>179</v>
      </c>
      <c r="D436" s="125"/>
      <c r="E436" s="126">
        <v>13.64</v>
      </c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19"/>
      <c r="Z436" s="119"/>
      <c r="AA436" s="119"/>
      <c r="AB436" s="119"/>
      <c r="AC436" s="119"/>
      <c r="AD436" s="119"/>
      <c r="AE436" s="119"/>
      <c r="AF436" s="119"/>
      <c r="AG436" s="119" t="s">
        <v>135</v>
      </c>
      <c r="AH436" s="119">
        <v>0</v>
      </c>
      <c r="AI436" s="119"/>
      <c r="AJ436" s="119"/>
      <c r="AK436" s="119"/>
      <c r="AL436" s="119"/>
      <c r="AM436" s="119"/>
      <c r="AN436" s="119"/>
      <c r="AO436" s="119"/>
      <c r="AP436" s="119"/>
      <c r="AQ436" s="119"/>
      <c r="AR436" s="119"/>
      <c r="AS436" s="119"/>
      <c r="AT436" s="119"/>
      <c r="AU436" s="119"/>
      <c r="AV436" s="119"/>
      <c r="AW436" s="119"/>
      <c r="AX436" s="119"/>
      <c r="AY436" s="119"/>
      <c r="AZ436" s="119"/>
      <c r="BA436" s="119"/>
      <c r="BB436" s="119"/>
      <c r="BC436" s="119"/>
      <c r="BD436" s="119"/>
      <c r="BE436" s="119"/>
      <c r="BF436" s="119"/>
      <c r="BG436" s="119"/>
      <c r="BH436" s="119"/>
    </row>
    <row r="437" spans="1:60" outlineLevel="1" x14ac:dyDescent="0.25">
      <c r="A437" s="122"/>
      <c r="B437" s="123"/>
      <c r="C437" s="150" t="s">
        <v>180</v>
      </c>
      <c r="D437" s="125"/>
      <c r="E437" s="126">
        <v>58.88</v>
      </c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19"/>
      <c r="Z437" s="119"/>
      <c r="AA437" s="119"/>
      <c r="AB437" s="119"/>
      <c r="AC437" s="119"/>
      <c r="AD437" s="119"/>
      <c r="AE437" s="119"/>
      <c r="AF437" s="119"/>
      <c r="AG437" s="119" t="s">
        <v>135</v>
      </c>
      <c r="AH437" s="119">
        <v>0</v>
      </c>
      <c r="AI437" s="119"/>
      <c r="AJ437" s="119"/>
      <c r="AK437" s="119"/>
      <c r="AL437" s="119"/>
      <c r="AM437" s="119"/>
      <c r="AN437" s="119"/>
      <c r="AO437" s="119"/>
      <c r="AP437" s="119"/>
      <c r="AQ437" s="119"/>
      <c r="AR437" s="119"/>
      <c r="AS437" s="119"/>
      <c r="AT437" s="119"/>
      <c r="AU437" s="119"/>
      <c r="AV437" s="119"/>
      <c r="AW437" s="119"/>
      <c r="AX437" s="119"/>
      <c r="AY437" s="119"/>
      <c r="AZ437" s="119"/>
      <c r="BA437" s="119"/>
      <c r="BB437" s="119"/>
      <c r="BC437" s="119"/>
      <c r="BD437" s="119"/>
      <c r="BE437" s="119"/>
      <c r="BF437" s="119"/>
      <c r="BG437" s="119"/>
      <c r="BH437" s="119"/>
    </row>
    <row r="438" spans="1:60" outlineLevel="1" x14ac:dyDescent="0.25">
      <c r="A438" s="122"/>
      <c r="B438" s="123"/>
      <c r="C438" s="150" t="s">
        <v>182</v>
      </c>
      <c r="D438" s="125"/>
      <c r="E438" s="126">
        <v>71.680000000000007</v>
      </c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19"/>
      <c r="Z438" s="119"/>
      <c r="AA438" s="119"/>
      <c r="AB438" s="119"/>
      <c r="AC438" s="119"/>
      <c r="AD438" s="119"/>
      <c r="AE438" s="119"/>
      <c r="AF438" s="119"/>
      <c r="AG438" s="119" t="s">
        <v>135</v>
      </c>
      <c r="AH438" s="119">
        <v>0</v>
      </c>
      <c r="AI438" s="119"/>
      <c r="AJ438" s="119"/>
      <c r="AK438" s="119"/>
      <c r="AL438" s="119"/>
      <c r="AM438" s="119"/>
      <c r="AN438" s="119"/>
      <c r="AO438" s="119"/>
      <c r="AP438" s="119"/>
      <c r="AQ438" s="119"/>
      <c r="AR438" s="119"/>
      <c r="AS438" s="119"/>
      <c r="AT438" s="119"/>
      <c r="AU438" s="119"/>
      <c r="AV438" s="119"/>
      <c r="AW438" s="119"/>
      <c r="AX438" s="119"/>
      <c r="AY438" s="119"/>
      <c r="AZ438" s="119"/>
      <c r="BA438" s="119"/>
      <c r="BB438" s="119"/>
      <c r="BC438" s="119"/>
      <c r="BD438" s="119"/>
      <c r="BE438" s="119"/>
      <c r="BF438" s="119"/>
      <c r="BG438" s="119"/>
      <c r="BH438" s="119"/>
    </row>
    <row r="439" spans="1:60" outlineLevel="1" x14ac:dyDescent="0.25">
      <c r="A439" s="122"/>
      <c r="B439" s="123"/>
      <c r="C439" s="150" t="s">
        <v>581</v>
      </c>
      <c r="D439" s="125"/>
      <c r="E439" s="126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19"/>
      <c r="Z439" s="119"/>
      <c r="AA439" s="119"/>
      <c r="AB439" s="119"/>
      <c r="AC439" s="119"/>
      <c r="AD439" s="119"/>
      <c r="AE439" s="119"/>
      <c r="AF439" s="119"/>
      <c r="AG439" s="119" t="s">
        <v>135</v>
      </c>
      <c r="AH439" s="119">
        <v>0</v>
      </c>
      <c r="AI439" s="119"/>
      <c r="AJ439" s="119"/>
      <c r="AK439" s="119"/>
      <c r="AL439" s="119"/>
      <c r="AM439" s="119"/>
      <c r="AN439" s="119"/>
      <c r="AO439" s="119"/>
      <c r="AP439" s="119"/>
      <c r="AQ439" s="119"/>
      <c r="AR439" s="119"/>
      <c r="AS439" s="119"/>
      <c r="AT439" s="119"/>
      <c r="AU439" s="119"/>
      <c r="AV439" s="119"/>
      <c r="AW439" s="119"/>
      <c r="AX439" s="119"/>
      <c r="AY439" s="119"/>
      <c r="AZ439" s="119"/>
      <c r="BA439" s="119"/>
      <c r="BB439" s="119"/>
      <c r="BC439" s="119"/>
      <c r="BD439" s="119"/>
      <c r="BE439" s="119"/>
      <c r="BF439" s="119"/>
      <c r="BG439" s="119"/>
      <c r="BH439" s="119"/>
    </row>
    <row r="440" spans="1:60" outlineLevel="1" x14ac:dyDescent="0.25">
      <c r="A440" s="122"/>
      <c r="B440" s="123"/>
      <c r="C440" s="150" t="s">
        <v>196</v>
      </c>
      <c r="D440" s="125"/>
      <c r="E440" s="126">
        <v>30.72</v>
      </c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19"/>
      <c r="Z440" s="119"/>
      <c r="AA440" s="119"/>
      <c r="AB440" s="119"/>
      <c r="AC440" s="119"/>
      <c r="AD440" s="119"/>
      <c r="AE440" s="119"/>
      <c r="AF440" s="119"/>
      <c r="AG440" s="119" t="s">
        <v>135</v>
      </c>
      <c r="AH440" s="119">
        <v>0</v>
      </c>
      <c r="AI440" s="119"/>
      <c r="AJ440" s="119"/>
      <c r="AK440" s="119"/>
      <c r="AL440" s="119"/>
      <c r="AM440" s="119"/>
      <c r="AN440" s="119"/>
      <c r="AO440" s="119"/>
      <c r="AP440" s="119"/>
      <c r="AQ440" s="119"/>
      <c r="AR440" s="119"/>
      <c r="AS440" s="119"/>
      <c r="AT440" s="119"/>
      <c r="AU440" s="119"/>
      <c r="AV440" s="119"/>
      <c r="AW440" s="119"/>
      <c r="AX440" s="119"/>
      <c r="AY440" s="119"/>
      <c r="AZ440" s="119"/>
      <c r="BA440" s="119"/>
      <c r="BB440" s="119"/>
      <c r="BC440" s="119"/>
      <c r="BD440" s="119"/>
      <c r="BE440" s="119"/>
      <c r="BF440" s="119"/>
      <c r="BG440" s="119"/>
      <c r="BH440" s="119"/>
    </row>
    <row r="441" spans="1:60" outlineLevel="1" x14ac:dyDescent="0.25">
      <c r="A441" s="122"/>
      <c r="B441" s="123"/>
      <c r="C441" s="150" t="s">
        <v>197</v>
      </c>
      <c r="D441" s="125"/>
      <c r="E441" s="126">
        <v>19.2</v>
      </c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19"/>
      <c r="Z441" s="119"/>
      <c r="AA441" s="119"/>
      <c r="AB441" s="119"/>
      <c r="AC441" s="119"/>
      <c r="AD441" s="119"/>
      <c r="AE441" s="119"/>
      <c r="AF441" s="119"/>
      <c r="AG441" s="119" t="s">
        <v>135</v>
      </c>
      <c r="AH441" s="119">
        <v>0</v>
      </c>
      <c r="AI441" s="119"/>
      <c r="AJ441" s="119"/>
      <c r="AK441" s="119"/>
      <c r="AL441" s="119"/>
      <c r="AM441" s="119"/>
      <c r="AN441" s="119"/>
      <c r="AO441" s="119"/>
      <c r="AP441" s="119"/>
      <c r="AQ441" s="119"/>
      <c r="AR441" s="119"/>
      <c r="AS441" s="119"/>
      <c r="AT441" s="119"/>
      <c r="AU441" s="119"/>
      <c r="AV441" s="119"/>
      <c r="AW441" s="119"/>
      <c r="AX441" s="119"/>
      <c r="AY441" s="119"/>
      <c r="AZ441" s="119"/>
      <c r="BA441" s="119"/>
      <c r="BB441" s="119"/>
      <c r="BC441" s="119"/>
      <c r="BD441" s="119"/>
      <c r="BE441" s="119"/>
      <c r="BF441" s="119"/>
      <c r="BG441" s="119"/>
      <c r="BH441" s="119"/>
    </row>
    <row r="442" spans="1:60" outlineLevel="1" x14ac:dyDescent="0.25">
      <c r="A442" s="122"/>
      <c r="B442" s="123"/>
      <c r="C442" s="150" t="s">
        <v>198</v>
      </c>
      <c r="D442" s="125"/>
      <c r="E442" s="126">
        <v>7.04</v>
      </c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19"/>
      <c r="Z442" s="119"/>
      <c r="AA442" s="119"/>
      <c r="AB442" s="119"/>
      <c r="AC442" s="119"/>
      <c r="AD442" s="119"/>
      <c r="AE442" s="119"/>
      <c r="AF442" s="119"/>
      <c r="AG442" s="119" t="s">
        <v>135</v>
      </c>
      <c r="AH442" s="119">
        <v>0</v>
      </c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119"/>
      <c r="BB442" s="119"/>
      <c r="BC442" s="119"/>
      <c r="BD442" s="119"/>
      <c r="BE442" s="119"/>
      <c r="BF442" s="119"/>
      <c r="BG442" s="119"/>
      <c r="BH442" s="119"/>
    </row>
    <row r="443" spans="1:60" outlineLevel="1" x14ac:dyDescent="0.25">
      <c r="A443" s="122"/>
      <c r="B443" s="123"/>
      <c r="C443" s="150" t="s">
        <v>199</v>
      </c>
      <c r="D443" s="125"/>
      <c r="E443" s="126">
        <v>7.92</v>
      </c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19"/>
      <c r="Z443" s="119"/>
      <c r="AA443" s="119"/>
      <c r="AB443" s="119"/>
      <c r="AC443" s="119"/>
      <c r="AD443" s="119"/>
      <c r="AE443" s="119"/>
      <c r="AF443" s="119"/>
      <c r="AG443" s="119" t="s">
        <v>135</v>
      </c>
      <c r="AH443" s="119">
        <v>0</v>
      </c>
      <c r="AI443" s="119"/>
      <c r="AJ443" s="119"/>
      <c r="AK443" s="119"/>
      <c r="AL443" s="119"/>
      <c r="AM443" s="119"/>
      <c r="AN443" s="119"/>
      <c r="AO443" s="119"/>
      <c r="AP443" s="119"/>
      <c r="AQ443" s="119"/>
      <c r="AR443" s="119"/>
      <c r="AS443" s="119"/>
      <c r="AT443" s="119"/>
      <c r="AU443" s="119"/>
      <c r="AV443" s="119"/>
      <c r="AW443" s="119"/>
      <c r="AX443" s="119"/>
      <c r="AY443" s="119"/>
      <c r="AZ443" s="119"/>
      <c r="BA443" s="119"/>
      <c r="BB443" s="119"/>
      <c r="BC443" s="119"/>
      <c r="BD443" s="119"/>
      <c r="BE443" s="119"/>
      <c r="BF443" s="119"/>
      <c r="BG443" s="119"/>
      <c r="BH443" s="119"/>
    </row>
    <row r="444" spans="1:60" outlineLevel="1" x14ac:dyDescent="0.25">
      <c r="A444" s="122"/>
      <c r="B444" s="123"/>
      <c r="C444" s="150" t="s">
        <v>200</v>
      </c>
      <c r="D444" s="125"/>
      <c r="E444" s="126">
        <v>2.16</v>
      </c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19"/>
      <c r="Z444" s="119"/>
      <c r="AA444" s="119"/>
      <c r="AB444" s="119"/>
      <c r="AC444" s="119"/>
      <c r="AD444" s="119"/>
      <c r="AE444" s="119"/>
      <c r="AF444" s="119"/>
      <c r="AG444" s="119" t="s">
        <v>135</v>
      </c>
      <c r="AH444" s="119">
        <v>0</v>
      </c>
      <c r="AI444" s="119"/>
      <c r="AJ444" s="119"/>
      <c r="AK444" s="119"/>
      <c r="AL444" s="119"/>
      <c r="AM444" s="119"/>
      <c r="AN444" s="119"/>
      <c r="AO444" s="119"/>
      <c r="AP444" s="119"/>
      <c r="AQ444" s="119"/>
      <c r="AR444" s="119"/>
      <c r="AS444" s="119"/>
      <c r="AT444" s="119"/>
      <c r="AU444" s="119"/>
      <c r="AV444" s="119"/>
      <c r="AW444" s="119"/>
      <c r="AX444" s="119"/>
      <c r="AY444" s="119"/>
      <c r="AZ444" s="119"/>
      <c r="BA444" s="119"/>
      <c r="BB444" s="119"/>
      <c r="BC444" s="119"/>
      <c r="BD444" s="119"/>
      <c r="BE444" s="119"/>
      <c r="BF444" s="119"/>
      <c r="BG444" s="119"/>
      <c r="BH444" s="119"/>
    </row>
    <row r="445" spans="1:60" outlineLevel="1" x14ac:dyDescent="0.25">
      <c r="A445" s="122"/>
      <c r="B445" s="123"/>
      <c r="C445" s="150" t="s">
        <v>201</v>
      </c>
      <c r="D445" s="125"/>
      <c r="E445" s="126">
        <v>11.31</v>
      </c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19"/>
      <c r="Z445" s="119"/>
      <c r="AA445" s="119"/>
      <c r="AB445" s="119"/>
      <c r="AC445" s="119"/>
      <c r="AD445" s="119"/>
      <c r="AE445" s="119"/>
      <c r="AF445" s="119"/>
      <c r="AG445" s="119" t="s">
        <v>135</v>
      </c>
      <c r="AH445" s="119">
        <v>0</v>
      </c>
      <c r="AI445" s="119"/>
      <c r="AJ445" s="119"/>
      <c r="AK445" s="119"/>
      <c r="AL445" s="119"/>
      <c r="AM445" s="119"/>
      <c r="AN445" s="119"/>
      <c r="AO445" s="119"/>
      <c r="AP445" s="119"/>
      <c r="AQ445" s="119"/>
      <c r="AR445" s="119"/>
      <c r="AS445" s="119"/>
      <c r="AT445" s="119"/>
      <c r="AU445" s="119"/>
      <c r="AV445" s="119"/>
      <c r="AW445" s="119"/>
      <c r="AX445" s="119"/>
      <c r="AY445" s="119"/>
      <c r="AZ445" s="119"/>
      <c r="BA445" s="119"/>
      <c r="BB445" s="119"/>
      <c r="BC445" s="119"/>
      <c r="BD445" s="119"/>
      <c r="BE445" s="119"/>
      <c r="BF445" s="119"/>
      <c r="BG445" s="119"/>
      <c r="BH445" s="119"/>
    </row>
    <row r="446" spans="1:60" outlineLevel="1" x14ac:dyDescent="0.25">
      <c r="A446" s="122"/>
      <c r="B446" s="123"/>
      <c r="C446" s="150" t="s">
        <v>202</v>
      </c>
      <c r="D446" s="125"/>
      <c r="E446" s="126">
        <v>1.04</v>
      </c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19"/>
      <c r="Z446" s="119"/>
      <c r="AA446" s="119"/>
      <c r="AB446" s="119"/>
      <c r="AC446" s="119"/>
      <c r="AD446" s="119"/>
      <c r="AE446" s="119"/>
      <c r="AF446" s="119"/>
      <c r="AG446" s="119" t="s">
        <v>135</v>
      </c>
      <c r="AH446" s="119">
        <v>0</v>
      </c>
      <c r="AI446" s="119"/>
      <c r="AJ446" s="119"/>
      <c r="AK446" s="119"/>
      <c r="AL446" s="119"/>
      <c r="AM446" s="119"/>
      <c r="AN446" s="119"/>
      <c r="AO446" s="119"/>
      <c r="AP446" s="119"/>
      <c r="AQ446" s="119"/>
      <c r="AR446" s="119"/>
      <c r="AS446" s="119"/>
      <c r="AT446" s="119"/>
      <c r="AU446" s="119"/>
      <c r="AV446" s="119"/>
      <c r="AW446" s="119"/>
      <c r="AX446" s="119"/>
      <c r="AY446" s="119"/>
      <c r="AZ446" s="119"/>
      <c r="BA446" s="119"/>
      <c r="BB446" s="119"/>
      <c r="BC446" s="119"/>
      <c r="BD446" s="119"/>
      <c r="BE446" s="119"/>
      <c r="BF446" s="119"/>
      <c r="BG446" s="119"/>
      <c r="BH446" s="119"/>
    </row>
    <row r="447" spans="1:60" outlineLevel="1" x14ac:dyDescent="0.25">
      <c r="A447" s="122"/>
      <c r="B447" s="123"/>
      <c r="C447" s="150" t="s">
        <v>173</v>
      </c>
      <c r="D447" s="125"/>
      <c r="E447" s="126">
        <v>18.399999999999999</v>
      </c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19"/>
      <c r="Z447" s="119"/>
      <c r="AA447" s="119"/>
      <c r="AB447" s="119"/>
      <c r="AC447" s="119"/>
      <c r="AD447" s="119"/>
      <c r="AE447" s="119"/>
      <c r="AF447" s="119"/>
      <c r="AG447" s="119" t="s">
        <v>135</v>
      </c>
      <c r="AH447" s="119">
        <v>0</v>
      </c>
      <c r="AI447" s="119"/>
      <c r="AJ447" s="119"/>
      <c r="AK447" s="119"/>
      <c r="AL447" s="119"/>
      <c r="AM447" s="119"/>
      <c r="AN447" s="119"/>
      <c r="AO447" s="119"/>
      <c r="AP447" s="119"/>
      <c r="AQ447" s="119"/>
      <c r="AR447" s="119"/>
      <c r="AS447" s="119"/>
      <c r="AT447" s="119"/>
      <c r="AU447" s="119"/>
      <c r="AV447" s="119"/>
      <c r="AW447" s="119"/>
      <c r="AX447" s="119"/>
      <c r="AY447" s="119"/>
      <c r="AZ447" s="119"/>
      <c r="BA447" s="119"/>
      <c r="BB447" s="119"/>
      <c r="BC447" s="119"/>
      <c r="BD447" s="119"/>
      <c r="BE447" s="119"/>
      <c r="BF447" s="119"/>
      <c r="BG447" s="119"/>
      <c r="BH447" s="119"/>
    </row>
    <row r="448" spans="1:60" outlineLevel="1" x14ac:dyDescent="0.25">
      <c r="A448" s="136">
        <v>154</v>
      </c>
      <c r="B448" s="137" t="s">
        <v>582</v>
      </c>
      <c r="C448" s="149" t="s">
        <v>583</v>
      </c>
      <c r="D448" s="138" t="s">
        <v>154</v>
      </c>
      <c r="E448" s="139">
        <v>215.08</v>
      </c>
      <c r="F448" s="140"/>
      <c r="G448" s="141">
        <f>ROUND(E448*F448,2)</f>
        <v>0</v>
      </c>
      <c r="H448" s="124">
        <v>4.68</v>
      </c>
      <c r="I448" s="124">
        <f>ROUND(E448*H448,2)</f>
        <v>1006.57</v>
      </c>
      <c r="J448" s="124">
        <v>16.420000000000002</v>
      </c>
      <c r="K448" s="124">
        <f>ROUND(E448*J448,2)</f>
        <v>3531.61</v>
      </c>
      <c r="L448" s="124">
        <v>21</v>
      </c>
      <c r="M448" s="124">
        <f>G448*(1+L448/100)</f>
        <v>0</v>
      </c>
      <c r="N448" s="124">
        <v>6.9999999999999994E-5</v>
      </c>
      <c r="O448" s="124">
        <f>ROUND(E448*N448,2)</f>
        <v>0.02</v>
      </c>
      <c r="P448" s="124">
        <v>0</v>
      </c>
      <c r="Q448" s="124">
        <f>ROUND(E448*P448,2)</f>
        <v>0</v>
      </c>
      <c r="R448" s="124"/>
      <c r="S448" s="124" t="s">
        <v>131</v>
      </c>
      <c r="T448" s="124" t="s">
        <v>131</v>
      </c>
      <c r="U448" s="124">
        <v>3.2480000000000002E-2</v>
      </c>
      <c r="V448" s="124">
        <f>ROUND(E448*U448,2)</f>
        <v>6.99</v>
      </c>
      <c r="W448" s="124"/>
      <c r="X448" s="124" t="s">
        <v>132</v>
      </c>
      <c r="Y448" s="119"/>
      <c r="Z448" s="119"/>
      <c r="AA448" s="119"/>
      <c r="AB448" s="119"/>
      <c r="AC448" s="119"/>
      <c r="AD448" s="119"/>
      <c r="AE448" s="119"/>
      <c r="AF448" s="119"/>
      <c r="AG448" s="119" t="s">
        <v>133</v>
      </c>
      <c r="AH448" s="119"/>
      <c r="AI448" s="119"/>
      <c r="AJ448" s="119"/>
      <c r="AK448" s="119"/>
      <c r="AL448" s="119"/>
      <c r="AM448" s="119"/>
      <c r="AN448" s="119"/>
      <c r="AO448" s="119"/>
      <c r="AP448" s="119"/>
      <c r="AQ448" s="119"/>
      <c r="AR448" s="119"/>
      <c r="AS448" s="119"/>
      <c r="AT448" s="119"/>
      <c r="AU448" s="119"/>
      <c r="AV448" s="119"/>
      <c r="AW448" s="119"/>
      <c r="AX448" s="119"/>
      <c r="AY448" s="119"/>
      <c r="AZ448" s="119"/>
      <c r="BA448" s="119"/>
      <c r="BB448" s="119"/>
      <c r="BC448" s="119"/>
      <c r="BD448" s="119"/>
      <c r="BE448" s="119"/>
      <c r="BF448" s="119"/>
      <c r="BG448" s="119"/>
      <c r="BH448" s="119"/>
    </row>
    <row r="449" spans="1:60" outlineLevel="1" x14ac:dyDescent="0.25">
      <c r="A449" s="122"/>
      <c r="B449" s="123"/>
      <c r="C449" s="150" t="s">
        <v>581</v>
      </c>
      <c r="D449" s="125"/>
      <c r="E449" s="126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19"/>
      <c r="Z449" s="119"/>
      <c r="AA449" s="119"/>
      <c r="AB449" s="119"/>
      <c r="AC449" s="119"/>
      <c r="AD449" s="119"/>
      <c r="AE449" s="119"/>
      <c r="AF449" s="119"/>
      <c r="AG449" s="119" t="s">
        <v>135</v>
      </c>
      <c r="AH449" s="119">
        <v>0</v>
      </c>
      <c r="AI449" s="119"/>
      <c r="AJ449" s="119"/>
      <c r="AK449" s="119"/>
      <c r="AL449" s="119"/>
      <c r="AM449" s="119"/>
      <c r="AN449" s="119"/>
      <c r="AO449" s="119"/>
      <c r="AP449" s="119"/>
      <c r="AQ449" s="119"/>
      <c r="AR449" s="119"/>
      <c r="AS449" s="119"/>
      <c r="AT449" s="119"/>
      <c r="AU449" s="119"/>
      <c r="AV449" s="119"/>
      <c r="AW449" s="119"/>
      <c r="AX449" s="119"/>
      <c r="AY449" s="119"/>
      <c r="AZ449" s="119"/>
      <c r="BA449" s="119"/>
      <c r="BB449" s="119"/>
      <c r="BC449" s="119"/>
      <c r="BD449" s="119"/>
      <c r="BE449" s="119"/>
      <c r="BF449" s="119"/>
      <c r="BG449" s="119"/>
      <c r="BH449" s="119"/>
    </row>
    <row r="450" spans="1:60" outlineLevel="1" x14ac:dyDescent="0.25">
      <c r="A450" s="122"/>
      <c r="B450" s="123"/>
      <c r="C450" s="150" t="s">
        <v>173</v>
      </c>
      <c r="D450" s="125"/>
      <c r="E450" s="126">
        <v>18.399999999999999</v>
      </c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19"/>
      <c r="Z450" s="119"/>
      <c r="AA450" s="119"/>
      <c r="AB450" s="119"/>
      <c r="AC450" s="119"/>
      <c r="AD450" s="119"/>
      <c r="AE450" s="119"/>
      <c r="AF450" s="119"/>
      <c r="AG450" s="119" t="s">
        <v>135</v>
      </c>
      <c r="AH450" s="119">
        <v>0</v>
      </c>
      <c r="AI450" s="119"/>
      <c r="AJ450" s="119"/>
      <c r="AK450" s="119"/>
      <c r="AL450" s="119"/>
      <c r="AM450" s="119"/>
      <c r="AN450" s="119"/>
      <c r="AO450" s="119"/>
      <c r="AP450" s="119"/>
      <c r="AQ450" s="119"/>
      <c r="AR450" s="119"/>
      <c r="AS450" s="119"/>
      <c r="AT450" s="119"/>
      <c r="AU450" s="119"/>
      <c r="AV450" s="119"/>
      <c r="AW450" s="119"/>
      <c r="AX450" s="119"/>
      <c r="AY450" s="119"/>
      <c r="AZ450" s="119"/>
      <c r="BA450" s="119"/>
      <c r="BB450" s="119"/>
      <c r="BC450" s="119"/>
      <c r="BD450" s="119"/>
      <c r="BE450" s="119"/>
      <c r="BF450" s="119"/>
      <c r="BG450" s="119"/>
      <c r="BH450" s="119"/>
    </row>
    <row r="451" spans="1:60" outlineLevel="1" x14ac:dyDescent="0.25">
      <c r="A451" s="122"/>
      <c r="B451" s="123"/>
      <c r="C451" s="150" t="s">
        <v>584</v>
      </c>
      <c r="D451" s="125"/>
      <c r="E451" s="126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19"/>
      <c r="Z451" s="119"/>
      <c r="AA451" s="119"/>
      <c r="AB451" s="119"/>
      <c r="AC451" s="119"/>
      <c r="AD451" s="119"/>
      <c r="AE451" s="119"/>
      <c r="AF451" s="119"/>
      <c r="AG451" s="119" t="s">
        <v>135</v>
      </c>
      <c r="AH451" s="119">
        <v>0</v>
      </c>
      <c r="AI451" s="119"/>
      <c r="AJ451" s="119"/>
      <c r="AK451" s="119"/>
      <c r="AL451" s="119"/>
      <c r="AM451" s="119"/>
      <c r="AN451" s="119"/>
      <c r="AO451" s="119"/>
      <c r="AP451" s="119"/>
      <c r="AQ451" s="119"/>
      <c r="AR451" s="119"/>
      <c r="AS451" s="119"/>
      <c r="AT451" s="119"/>
      <c r="AU451" s="119"/>
      <c r="AV451" s="119"/>
      <c r="AW451" s="119"/>
      <c r="AX451" s="119"/>
      <c r="AY451" s="119"/>
      <c r="AZ451" s="119"/>
      <c r="BA451" s="119"/>
      <c r="BB451" s="119"/>
      <c r="BC451" s="119"/>
      <c r="BD451" s="119"/>
      <c r="BE451" s="119"/>
      <c r="BF451" s="119"/>
      <c r="BG451" s="119"/>
      <c r="BH451" s="119"/>
    </row>
    <row r="452" spans="1:60" outlineLevel="1" x14ac:dyDescent="0.25">
      <c r="A452" s="122"/>
      <c r="B452" s="123"/>
      <c r="C452" s="150" t="s">
        <v>176</v>
      </c>
      <c r="D452" s="125"/>
      <c r="E452" s="126">
        <v>38.4</v>
      </c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19"/>
      <c r="Z452" s="119"/>
      <c r="AA452" s="119"/>
      <c r="AB452" s="119"/>
      <c r="AC452" s="119"/>
      <c r="AD452" s="119"/>
      <c r="AE452" s="119"/>
      <c r="AF452" s="119"/>
      <c r="AG452" s="119" t="s">
        <v>135</v>
      </c>
      <c r="AH452" s="119">
        <v>0</v>
      </c>
      <c r="AI452" s="119"/>
      <c r="AJ452" s="119"/>
      <c r="AK452" s="119"/>
      <c r="AL452" s="119"/>
      <c r="AM452" s="119"/>
      <c r="AN452" s="119"/>
      <c r="AO452" s="119"/>
      <c r="AP452" s="119"/>
      <c r="AQ452" s="119"/>
      <c r="AR452" s="119"/>
      <c r="AS452" s="119"/>
      <c r="AT452" s="119"/>
      <c r="AU452" s="119"/>
      <c r="AV452" s="119"/>
      <c r="AW452" s="119"/>
      <c r="AX452" s="119"/>
      <c r="AY452" s="119"/>
      <c r="AZ452" s="119"/>
      <c r="BA452" s="119"/>
      <c r="BB452" s="119"/>
      <c r="BC452" s="119"/>
      <c r="BD452" s="119"/>
      <c r="BE452" s="119"/>
      <c r="BF452" s="119"/>
      <c r="BG452" s="119"/>
      <c r="BH452" s="119"/>
    </row>
    <row r="453" spans="1:60" outlineLevel="1" x14ac:dyDescent="0.25">
      <c r="A453" s="122"/>
      <c r="B453" s="123"/>
      <c r="C453" s="150" t="s">
        <v>179</v>
      </c>
      <c r="D453" s="125"/>
      <c r="E453" s="126">
        <v>13.64</v>
      </c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19"/>
      <c r="Z453" s="119"/>
      <c r="AA453" s="119"/>
      <c r="AB453" s="119"/>
      <c r="AC453" s="119"/>
      <c r="AD453" s="119"/>
      <c r="AE453" s="119"/>
      <c r="AF453" s="119"/>
      <c r="AG453" s="119" t="s">
        <v>135</v>
      </c>
      <c r="AH453" s="119">
        <v>0</v>
      </c>
      <c r="AI453" s="119"/>
      <c r="AJ453" s="119"/>
      <c r="AK453" s="119"/>
      <c r="AL453" s="119"/>
      <c r="AM453" s="119"/>
      <c r="AN453" s="119"/>
      <c r="AO453" s="119"/>
      <c r="AP453" s="119"/>
      <c r="AQ453" s="119"/>
      <c r="AR453" s="119"/>
      <c r="AS453" s="119"/>
      <c r="AT453" s="119"/>
      <c r="AU453" s="119"/>
      <c r="AV453" s="119"/>
      <c r="AW453" s="119"/>
      <c r="AX453" s="119"/>
      <c r="AY453" s="119"/>
      <c r="AZ453" s="119"/>
      <c r="BA453" s="119"/>
      <c r="BB453" s="119"/>
      <c r="BC453" s="119"/>
      <c r="BD453" s="119"/>
      <c r="BE453" s="119"/>
      <c r="BF453" s="119"/>
      <c r="BG453" s="119"/>
      <c r="BH453" s="119"/>
    </row>
    <row r="454" spans="1:60" outlineLevel="1" x14ac:dyDescent="0.25">
      <c r="A454" s="122"/>
      <c r="B454" s="123"/>
      <c r="C454" s="150" t="s">
        <v>180</v>
      </c>
      <c r="D454" s="125"/>
      <c r="E454" s="126">
        <v>58.88</v>
      </c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19"/>
      <c r="Z454" s="119"/>
      <c r="AA454" s="119"/>
      <c r="AB454" s="119"/>
      <c r="AC454" s="119"/>
      <c r="AD454" s="119"/>
      <c r="AE454" s="119"/>
      <c r="AF454" s="119"/>
      <c r="AG454" s="119" t="s">
        <v>135</v>
      </c>
      <c r="AH454" s="119">
        <v>0</v>
      </c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119"/>
      <c r="BB454" s="119"/>
      <c r="BC454" s="119"/>
      <c r="BD454" s="119"/>
      <c r="BE454" s="119"/>
      <c r="BF454" s="119"/>
      <c r="BG454" s="119"/>
      <c r="BH454" s="119"/>
    </row>
    <row r="455" spans="1:60" outlineLevel="1" x14ac:dyDescent="0.25">
      <c r="A455" s="122"/>
      <c r="B455" s="123"/>
      <c r="C455" s="150" t="s">
        <v>182</v>
      </c>
      <c r="D455" s="125"/>
      <c r="E455" s="126">
        <v>71.680000000000007</v>
      </c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19"/>
      <c r="Z455" s="119"/>
      <c r="AA455" s="119"/>
      <c r="AB455" s="119"/>
      <c r="AC455" s="119"/>
      <c r="AD455" s="119"/>
      <c r="AE455" s="119"/>
      <c r="AF455" s="119"/>
      <c r="AG455" s="119" t="s">
        <v>135</v>
      </c>
      <c r="AH455" s="119">
        <v>0</v>
      </c>
      <c r="AI455" s="119"/>
      <c r="AJ455" s="119"/>
      <c r="AK455" s="119"/>
      <c r="AL455" s="119"/>
      <c r="AM455" s="119"/>
      <c r="AN455" s="119"/>
      <c r="AO455" s="119"/>
      <c r="AP455" s="119"/>
      <c r="AQ455" s="119"/>
      <c r="AR455" s="119"/>
      <c r="AS455" s="119"/>
      <c r="AT455" s="119"/>
      <c r="AU455" s="119"/>
      <c r="AV455" s="119"/>
      <c r="AW455" s="119"/>
      <c r="AX455" s="119"/>
      <c r="AY455" s="119"/>
      <c r="AZ455" s="119"/>
      <c r="BA455" s="119"/>
      <c r="BB455" s="119"/>
      <c r="BC455" s="119"/>
      <c r="BD455" s="119"/>
      <c r="BE455" s="119"/>
      <c r="BF455" s="119"/>
      <c r="BG455" s="119"/>
      <c r="BH455" s="119"/>
    </row>
    <row r="456" spans="1:60" outlineLevel="1" x14ac:dyDescent="0.25">
      <c r="A456" s="122"/>
      <c r="B456" s="123"/>
      <c r="C456" s="150" t="s">
        <v>184</v>
      </c>
      <c r="D456" s="125"/>
      <c r="E456" s="126">
        <v>14.08</v>
      </c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19"/>
      <c r="Z456" s="119"/>
      <c r="AA456" s="119"/>
      <c r="AB456" s="119"/>
      <c r="AC456" s="119"/>
      <c r="AD456" s="119"/>
      <c r="AE456" s="119"/>
      <c r="AF456" s="119"/>
      <c r="AG456" s="119" t="s">
        <v>135</v>
      </c>
      <c r="AH456" s="119">
        <v>0</v>
      </c>
      <c r="AI456" s="119"/>
      <c r="AJ456" s="119"/>
      <c r="AK456" s="119"/>
      <c r="AL456" s="119"/>
      <c r="AM456" s="119"/>
      <c r="AN456" s="119"/>
      <c r="AO456" s="119"/>
      <c r="AP456" s="119"/>
      <c r="AQ456" s="119"/>
      <c r="AR456" s="119"/>
      <c r="AS456" s="119"/>
      <c r="AT456" s="119"/>
      <c r="AU456" s="119"/>
      <c r="AV456" s="119"/>
      <c r="AW456" s="119"/>
      <c r="AX456" s="119"/>
      <c r="AY456" s="119"/>
      <c r="AZ456" s="119"/>
      <c r="BA456" s="119"/>
      <c r="BB456" s="119"/>
      <c r="BC456" s="119"/>
      <c r="BD456" s="119"/>
      <c r="BE456" s="119"/>
      <c r="BF456" s="119"/>
      <c r="BG456" s="119"/>
      <c r="BH456" s="119"/>
    </row>
    <row r="457" spans="1:60" outlineLevel="1" x14ac:dyDescent="0.25">
      <c r="A457" s="136">
        <v>155</v>
      </c>
      <c r="B457" s="137" t="s">
        <v>585</v>
      </c>
      <c r="C457" s="149" t="s">
        <v>586</v>
      </c>
      <c r="D457" s="138" t="s">
        <v>154</v>
      </c>
      <c r="E457" s="139">
        <v>418.41</v>
      </c>
      <c r="F457" s="140"/>
      <c r="G457" s="141">
        <f>ROUND(E457*F457,2)</f>
        <v>0</v>
      </c>
      <c r="H457" s="124">
        <v>3.61</v>
      </c>
      <c r="I457" s="124">
        <f>ROUND(E457*H457,2)</f>
        <v>1510.46</v>
      </c>
      <c r="J457" s="124">
        <v>49.79</v>
      </c>
      <c r="K457" s="124">
        <f>ROUND(E457*J457,2)</f>
        <v>20832.63</v>
      </c>
      <c r="L457" s="124">
        <v>21</v>
      </c>
      <c r="M457" s="124">
        <f>G457*(1+L457/100)</f>
        <v>0</v>
      </c>
      <c r="N457" s="124">
        <v>1.3999999999999999E-4</v>
      </c>
      <c r="O457" s="124">
        <f>ROUND(E457*N457,2)</f>
        <v>0.06</v>
      </c>
      <c r="P457" s="124">
        <v>0</v>
      </c>
      <c r="Q457" s="124">
        <f>ROUND(E457*P457,2)</f>
        <v>0</v>
      </c>
      <c r="R457" s="124"/>
      <c r="S457" s="124" t="s">
        <v>131</v>
      </c>
      <c r="T457" s="124" t="s">
        <v>163</v>
      </c>
      <c r="U457" s="124">
        <v>0.10191</v>
      </c>
      <c r="V457" s="124">
        <f>ROUND(E457*U457,2)</f>
        <v>42.64</v>
      </c>
      <c r="W457" s="124"/>
      <c r="X457" s="124" t="s">
        <v>132</v>
      </c>
      <c r="Y457" s="119"/>
      <c r="Z457" s="119"/>
      <c r="AA457" s="119"/>
      <c r="AB457" s="119"/>
      <c r="AC457" s="119"/>
      <c r="AD457" s="119"/>
      <c r="AE457" s="119"/>
      <c r="AF457" s="119"/>
      <c r="AG457" s="119" t="s">
        <v>133</v>
      </c>
      <c r="AH457" s="119"/>
      <c r="AI457" s="119"/>
      <c r="AJ457" s="119"/>
      <c r="AK457" s="119"/>
      <c r="AL457" s="119"/>
      <c r="AM457" s="119"/>
      <c r="AN457" s="119"/>
      <c r="AO457" s="119"/>
      <c r="AP457" s="119"/>
      <c r="AQ457" s="119"/>
      <c r="AR457" s="119"/>
      <c r="AS457" s="119"/>
      <c r="AT457" s="119"/>
      <c r="AU457" s="119"/>
      <c r="AV457" s="119"/>
      <c r="AW457" s="119"/>
      <c r="AX457" s="119"/>
      <c r="AY457" s="119"/>
      <c r="AZ457" s="119"/>
      <c r="BA457" s="119"/>
      <c r="BB457" s="119"/>
      <c r="BC457" s="119"/>
      <c r="BD457" s="119"/>
      <c r="BE457" s="119"/>
      <c r="BF457" s="119"/>
      <c r="BG457" s="119"/>
      <c r="BH457" s="119"/>
    </row>
    <row r="458" spans="1:60" outlineLevel="1" x14ac:dyDescent="0.25">
      <c r="A458" s="122"/>
      <c r="B458" s="123"/>
      <c r="C458" s="150" t="s">
        <v>580</v>
      </c>
      <c r="D458" s="125"/>
      <c r="E458" s="126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19"/>
      <c r="Z458" s="119"/>
      <c r="AA458" s="119"/>
      <c r="AB458" s="119"/>
      <c r="AC458" s="119"/>
      <c r="AD458" s="119"/>
      <c r="AE458" s="119"/>
      <c r="AF458" s="119"/>
      <c r="AG458" s="119" t="s">
        <v>135</v>
      </c>
      <c r="AH458" s="119">
        <v>0</v>
      </c>
      <c r="AI458" s="119"/>
      <c r="AJ458" s="119"/>
      <c r="AK458" s="119"/>
      <c r="AL458" s="119"/>
      <c r="AM458" s="119"/>
      <c r="AN458" s="119"/>
      <c r="AO458" s="119"/>
      <c r="AP458" s="119"/>
      <c r="AQ458" s="119"/>
      <c r="AR458" s="119"/>
      <c r="AS458" s="119"/>
      <c r="AT458" s="119"/>
      <c r="AU458" s="119"/>
      <c r="AV458" s="119"/>
      <c r="AW458" s="119"/>
      <c r="AX458" s="119"/>
      <c r="AY458" s="119"/>
      <c r="AZ458" s="119"/>
      <c r="BA458" s="119"/>
      <c r="BB458" s="119"/>
      <c r="BC458" s="119"/>
      <c r="BD458" s="119"/>
      <c r="BE458" s="119"/>
      <c r="BF458" s="119"/>
      <c r="BG458" s="119"/>
      <c r="BH458" s="119"/>
    </row>
    <row r="459" spans="1:60" outlineLevel="1" x14ac:dyDescent="0.25">
      <c r="A459" s="122"/>
      <c r="B459" s="123"/>
      <c r="C459" s="150" t="s">
        <v>587</v>
      </c>
      <c r="D459" s="125"/>
      <c r="E459" s="126">
        <v>67.2</v>
      </c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19"/>
      <c r="Z459" s="119"/>
      <c r="AA459" s="119"/>
      <c r="AB459" s="119"/>
      <c r="AC459" s="119"/>
      <c r="AD459" s="119"/>
      <c r="AE459" s="119"/>
      <c r="AF459" s="119"/>
      <c r="AG459" s="119" t="s">
        <v>135</v>
      </c>
      <c r="AH459" s="119">
        <v>0</v>
      </c>
      <c r="AI459" s="119"/>
      <c r="AJ459" s="119"/>
      <c r="AK459" s="119"/>
      <c r="AL459" s="119"/>
      <c r="AM459" s="119"/>
      <c r="AN459" s="119"/>
      <c r="AO459" s="119"/>
      <c r="AP459" s="119"/>
      <c r="AQ459" s="119"/>
      <c r="AR459" s="119"/>
      <c r="AS459" s="119"/>
      <c r="AT459" s="119"/>
      <c r="AU459" s="119"/>
      <c r="AV459" s="119"/>
      <c r="AW459" s="119"/>
      <c r="AX459" s="119"/>
      <c r="AY459" s="119"/>
      <c r="AZ459" s="119"/>
      <c r="BA459" s="119"/>
      <c r="BB459" s="119"/>
      <c r="BC459" s="119"/>
      <c r="BD459" s="119"/>
      <c r="BE459" s="119"/>
      <c r="BF459" s="119"/>
      <c r="BG459" s="119"/>
      <c r="BH459" s="119"/>
    </row>
    <row r="460" spans="1:60" outlineLevel="1" x14ac:dyDescent="0.25">
      <c r="A460" s="122"/>
      <c r="B460" s="123"/>
      <c r="C460" s="150" t="s">
        <v>208</v>
      </c>
      <c r="D460" s="125"/>
      <c r="E460" s="126">
        <v>43.52</v>
      </c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19"/>
      <c r="Z460" s="119"/>
      <c r="AA460" s="119"/>
      <c r="AB460" s="119"/>
      <c r="AC460" s="119"/>
      <c r="AD460" s="119"/>
      <c r="AE460" s="119"/>
      <c r="AF460" s="119"/>
      <c r="AG460" s="119" t="s">
        <v>135</v>
      </c>
      <c r="AH460" s="119">
        <v>0</v>
      </c>
      <c r="AI460" s="119"/>
      <c r="AJ460" s="119"/>
      <c r="AK460" s="119"/>
      <c r="AL460" s="119"/>
      <c r="AM460" s="119"/>
      <c r="AN460" s="119"/>
      <c r="AO460" s="119"/>
      <c r="AP460" s="119"/>
      <c r="AQ460" s="119"/>
      <c r="AR460" s="119"/>
      <c r="AS460" s="119"/>
      <c r="AT460" s="119"/>
      <c r="AU460" s="119"/>
      <c r="AV460" s="119"/>
      <c r="AW460" s="119"/>
      <c r="AX460" s="119"/>
      <c r="AY460" s="119"/>
      <c r="AZ460" s="119"/>
      <c r="BA460" s="119"/>
      <c r="BB460" s="119"/>
      <c r="BC460" s="119"/>
      <c r="BD460" s="119"/>
      <c r="BE460" s="119"/>
      <c r="BF460" s="119"/>
      <c r="BG460" s="119"/>
      <c r="BH460" s="119"/>
    </row>
    <row r="461" spans="1:60" outlineLevel="1" x14ac:dyDescent="0.25">
      <c r="A461" s="122"/>
      <c r="B461" s="123"/>
      <c r="C461" s="150" t="s">
        <v>210</v>
      </c>
      <c r="D461" s="125"/>
      <c r="E461" s="126">
        <v>13.86</v>
      </c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19"/>
      <c r="Z461" s="119"/>
      <c r="AA461" s="119"/>
      <c r="AB461" s="119"/>
      <c r="AC461" s="119"/>
      <c r="AD461" s="119"/>
      <c r="AE461" s="119"/>
      <c r="AF461" s="119"/>
      <c r="AG461" s="119" t="s">
        <v>135</v>
      </c>
      <c r="AH461" s="119">
        <v>0</v>
      </c>
      <c r="AI461" s="119"/>
      <c r="AJ461" s="119"/>
      <c r="AK461" s="119"/>
      <c r="AL461" s="119"/>
      <c r="AM461" s="119"/>
      <c r="AN461" s="119"/>
      <c r="AO461" s="119"/>
      <c r="AP461" s="119"/>
      <c r="AQ461" s="119"/>
      <c r="AR461" s="119"/>
      <c r="AS461" s="119"/>
      <c r="AT461" s="119"/>
      <c r="AU461" s="119"/>
      <c r="AV461" s="119"/>
      <c r="AW461" s="119"/>
      <c r="AX461" s="119"/>
      <c r="AY461" s="119"/>
      <c r="AZ461" s="119"/>
      <c r="BA461" s="119"/>
      <c r="BB461" s="119"/>
      <c r="BC461" s="119"/>
      <c r="BD461" s="119"/>
      <c r="BE461" s="119"/>
      <c r="BF461" s="119"/>
      <c r="BG461" s="119"/>
      <c r="BH461" s="119"/>
    </row>
    <row r="462" spans="1:60" outlineLevel="1" x14ac:dyDescent="0.25">
      <c r="A462" s="122"/>
      <c r="B462" s="123"/>
      <c r="C462" s="150" t="s">
        <v>588</v>
      </c>
      <c r="D462" s="125"/>
      <c r="E462" s="126">
        <v>13.44</v>
      </c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19"/>
      <c r="Z462" s="119"/>
      <c r="AA462" s="119"/>
      <c r="AB462" s="119"/>
      <c r="AC462" s="119"/>
      <c r="AD462" s="119"/>
      <c r="AE462" s="119"/>
      <c r="AF462" s="119"/>
      <c r="AG462" s="119" t="s">
        <v>135</v>
      </c>
      <c r="AH462" s="119">
        <v>0</v>
      </c>
      <c r="AI462" s="119"/>
      <c r="AJ462" s="119"/>
      <c r="AK462" s="119"/>
      <c r="AL462" s="119"/>
      <c r="AM462" s="119"/>
      <c r="AN462" s="119"/>
      <c r="AO462" s="119"/>
      <c r="AP462" s="119"/>
      <c r="AQ462" s="119"/>
      <c r="AR462" s="119"/>
      <c r="AS462" s="119"/>
      <c r="AT462" s="119"/>
      <c r="AU462" s="119"/>
      <c r="AV462" s="119"/>
      <c r="AW462" s="119"/>
      <c r="AX462" s="119"/>
      <c r="AY462" s="119"/>
      <c r="AZ462" s="119"/>
      <c r="BA462" s="119"/>
      <c r="BB462" s="119"/>
      <c r="BC462" s="119"/>
      <c r="BD462" s="119"/>
      <c r="BE462" s="119"/>
      <c r="BF462" s="119"/>
      <c r="BG462" s="119"/>
      <c r="BH462" s="119"/>
    </row>
    <row r="463" spans="1:60" outlineLevel="1" x14ac:dyDescent="0.25">
      <c r="A463" s="122"/>
      <c r="B463" s="123"/>
      <c r="C463" s="150" t="s">
        <v>176</v>
      </c>
      <c r="D463" s="125"/>
      <c r="E463" s="126">
        <v>38.4</v>
      </c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19"/>
      <c r="Z463" s="119"/>
      <c r="AA463" s="119"/>
      <c r="AB463" s="119"/>
      <c r="AC463" s="119"/>
      <c r="AD463" s="119"/>
      <c r="AE463" s="119"/>
      <c r="AF463" s="119"/>
      <c r="AG463" s="119" t="s">
        <v>135</v>
      </c>
      <c r="AH463" s="119">
        <v>0</v>
      </c>
      <c r="AI463" s="119"/>
      <c r="AJ463" s="119"/>
      <c r="AK463" s="119"/>
      <c r="AL463" s="119"/>
      <c r="AM463" s="119"/>
      <c r="AN463" s="119"/>
      <c r="AO463" s="119"/>
      <c r="AP463" s="119"/>
      <c r="AQ463" s="119"/>
      <c r="AR463" s="119"/>
      <c r="AS463" s="119"/>
      <c r="AT463" s="119"/>
      <c r="AU463" s="119"/>
      <c r="AV463" s="119"/>
      <c r="AW463" s="119"/>
      <c r="AX463" s="119"/>
      <c r="AY463" s="119"/>
      <c r="AZ463" s="119"/>
      <c r="BA463" s="119"/>
      <c r="BB463" s="119"/>
      <c r="BC463" s="119"/>
      <c r="BD463" s="119"/>
      <c r="BE463" s="119"/>
      <c r="BF463" s="119"/>
      <c r="BG463" s="119"/>
      <c r="BH463" s="119"/>
    </row>
    <row r="464" spans="1:60" outlineLevel="1" x14ac:dyDescent="0.25">
      <c r="A464" s="122"/>
      <c r="B464" s="123"/>
      <c r="C464" s="150" t="s">
        <v>179</v>
      </c>
      <c r="D464" s="125"/>
      <c r="E464" s="126">
        <v>13.64</v>
      </c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19"/>
      <c r="Z464" s="119"/>
      <c r="AA464" s="119"/>
      <c r="AB464" s="119"/>
      <c r="AC464" s="119"/>
      <c r="AD464" s="119"/>
      <c r="AE464" s="119"/>
      <c r="AF464" s="119"/>
      <c r="AG464" s="119" t="s">
        <v>135</v>
      </c>
      <c r="AH464" s="119">
        <v>0</v>
      </c>
      <c r="AI464" s="119"/>
      <c r="AJ464" s="119"/>
      <c r="AK464" s="119"/>
      <c r="AL464" s="119"/>
      <c r="AM464" s="119"/>
      <c r="AN464" s="119"/>
      <c r="AO464" s="119"/>
      <c r="AP464" s="119"/>
      <c r="AQ464" s="119"/>
      <c r="AR464" s="119"/>
      <c r="AS464" s="119"/>
      <c r="AT464" s="119"/>
      <c r="AU464" s="119"/>
      <c r="AV464" s="119"/>
      <c r="AW464" s="119"/>
      <c r="AX464" s="119"/>
      <c r="AY464" s="119"/>
      <c r="AZ464" s="119"/>
      <c r="BA464" s="119"/>
      <c r="BB464" s="119"/>
      <c r="BC464" s="119"/>
      <c r="BD464" s="119"/>
      <c r="BE464" s="119"/>
      <c r="BF464" s="119"/>
      <c r="BG464" s="119"/>
      <c r="BH464" s="119"/>
    </row>
    <row r="465" spans="1:60" outlineLevel="1" x14ac:dyDescent="0.25">
      <c r="A465" s="122"/>
      <c r="B465" s="123"/>
      <c r="C465" s="150" t="s">
        <v>180</v>
      </c>
      <c r="D465" s="125"/>
      <c r="E465" s="126">
        <v>58.88</v>
      </c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19"/>
      <c r="Z465" s="119"/>
      <c r="AA465" s="119"/>
      <c r="AB465" s="119"/>
      <c r="AC465" s="119"/>
      <c r="AD465" s="119"/>
      <c r="AE465" s="119"/>
      <c r="AF465" s="119"/>
      <c r="AG465" s="119" t="s">
        <v>135</v>
      </c>
      <c r="AH465" s="119">
        <v>0</v>
      </c>
      <c r="AI465" s="119"/>
      <c r="AJ465" s="119"/>
      <c r="AK465" s="119"/>
      <c r="AL465" s="119"/>
      <c r="AM465" s="119"/>
      <c r="AN465" s="119"/>
      <c r="AO465" s="119"/>
      <c r="AP465" s="119"/>
      <c r="AQ465" s="119"/>
      <c r="AR465" s="119"/>
      <c r="AS465" s="119"/>
      <c r="AT465" s="119"/>
      <c r="AU465" s="119"/>
      <c r="AV465" s="119"/>
      <c r="AW465" s="119"/>
      <c r="AX465" s="119"/>
      <c r="AY465" s="119"/>
      <c r="AZ465" s="119"/>
      <c r="BA465" s="119"/>
      <c r="BB465" s="119"/>
      <c r="BC465" s="119"/>
      <c r="BD465" s="119"/>
      <c r="BE465" s="119"/>
      <c r="BF465" s="119"/>
      <c r="BG465" s="119"/>
      <c r="BH465" s="119"/>
    </row>
    <row r="466" spans="1:60" outlineLevel="1" x14ac:dyDescent="0.25">
      <c r="A466" s="122"/>
      <c r="B466" s="123"/>
      <c r="C466" s="150" t="s">
        <v>182</v>
      </c>
      <c r="D466" s="125"/>
      <c r="E466" s="126">
        <v>71.680000000000007</v>
      </c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19"/>
      <c r="Z466" s="119"/>
      <c r="AA466" s="119"/>
      <c r="AB466" s="119"/>
      <c r="AC466" s="119"/>
      <c r="AD466" s="119"/>
      <c r="AE466" s="119"/>
      <c r="AF466" s="119"/>
      <c r="AG466" s="119" t="s">
        <v>135</v>
      </c>
      <c r="AH466" s="119">
        <v>0</v>
      </c>
      <c r="AI466" s="119"/>
      <c r="AJ466" s="119"/>
      <c r="AK466" s="119"/>
      <c r="AL466" s="119"/>
      <c r="AM466" s="119"/>
      <c r="AN466" s="119"/>
      <c r="AO466" s="119"/>
      <c r="AP466" s="119"/>
      <c r="AQ466" s="119"/>
      <c r="AR466" s="119"/>
      <c r="AS466" s="119"/>
      <c r="AT466" s="119"/>
      <c r="AU466" s="119"/>
      <c r="AV466" s="119"/>
      <c r="AW466" s="119"/>
      <c r="AX466" s="119"/>
      <c r="AY466" s="119"/>
      <c r="AZ466" s="119"/>
      <c r="BA466" s="119"/>
      <c r="BB466" s="119"/>
      <c r="BC466" s="119"/>
      <c r="BD466" s="119"/>
      <c r="BE466" s="119"/>
      <c r="BF466" s="119"/>
      <c r="BG466" s="119"/>
      <c r="BH466" s="119"/>
    </row>
    <row r="467" spans="1:60" outlineLevel="1" x14ac:dyDescent="0.25">
      <c r="A467" s="122"/>
      <c r="B467" s="123"/>
      <c r="C467" s="150" t="s">
        <v>581</v>
      </c>
      <c r="D467" s="125"/>
      <c r="E467" s="126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19"/>
      <c r="Z467" s="119"/>
      <c r="AA467" s="119"/>
      <c r="AB467" s="119"/>
      <c r="AC467" s="119"/>
      <c r="AD467" s="119"/>
      <c r="AE467" s="119"/>
      <c r="AF467" s="119"/>
      <c r="AG467" s="119" t="s">
        <v>135</v>
      </c>
      <c r="AH467" s="119">
        <v>0</v>
      </c>
      <c r="AI467" s="119"/>
      <c r="AJ467" s="119"/>
      <c r="AK467" s="119"/>
      <c r="AL467" s="119"/>
      <c r="AM467" s="119"/>
      <c r="AN467" s="119"/>
      <c r="AO467" s="119"/>
      <c r="AP467" s="119"/>
      <c r="AQ467" s="119"/>
      <c r="AR467" s="119"/>
      <c r="AS467" s="119"/>
      <c r="AT467" s="119"/>
      <c r="AU467" s="119"/>
      <c r="AV467" s="119"/>
      <c r="AW467" s="119"/>
      <c r="AX467" s="119"/>
      <c r="AY467" s="119"/>
      <c r="AZ467" s="119"/>
      <c r="BA467" s="119"/>
      <c r="BB467" s="119"/>
      <c r="BC467" s="119"/>
      <c r="BD467" s="119"/>
      <c r="BE467" s="119"/>
      <c r="BF467" s="119"/>
      <c r="BG467" s="119"/>
      <c r="BH467" s="119"/>
    </row>
    <row r="468" spans="1:60" outlineLevel="1" x14ac:dyDescent="0.25">
      <c r="A468" s="122"/>
      <c r="B468" s="123"/>
      <c r="C468" s="150" t="s">
        <v>196</v>
      </c>
      <c r="D468" s="125"/>
      <c r="E468" s="126">
        <v>30.72</v>
      </c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19"/>
      <c r="Z468" s="119"/>
      <c r="AA468" s="119"/>
      <c r="AB468" s="119"/>
      <c r="AC468" s="119"/>
      <c r="AD468" s="119"/>
      <c r="AE468" s="119"/>
      <c r="AF468" s="119"/>
      <c r="AG468" s="119" t="s">
        <v>135</v>
      </c>
      <c r="AH468" s="119">
        <v>0</v>
      </c>
      <c r="AI468" s="119"/>
      <c r="AJ468" s="119"/>
      <c r="AK468" s="119"/>
      <c r="AL468" s="119"/>
      <c r="AM468" s="119"/>
      <c r="AN468" s="119"/>
      <c r="AO468" s="119"/>
      <c r="AP468" s="119"/>
      <c r="AQ468" s="119"/>
      <c r="AR468" s="119"/>
      <c r="AS468" s="119"/>
      <c r="AT468" s="119"/>
      <c r="AU468" s="119"/>
      <c r="AV468" s="119"/>
      <c r="AW468" s="119"/>
      <c r="AX468" s="119"/>
      <c r="AY468" s="119"/>
      <c r="AZ468" s="119"/>
      <c r="BA468" s="119"/>
      <c r="BB468" s="119"/>
      <c r="BC468" s="119"/>
      <c r="BD468" s="119"/>
      <c r="BE468" s="119"/>
      <c r="BF468" s="119"/>
      <c r="BG468" s="119"/>
      <c r="BH468" s="119"/>
    </row>
    <row r="469" spans="1:60" outlineLevel="1" x14ac:dyDescent="0.25">
      <c r="A469" s="122"/>
      <c r="B469" s="123"/>
      <c r="C469" s="150" t="s">
        <v>197</v>
      </c>
      <c r="D469" s="125"/>
      <c r="E469" s="126">
        <v>19.2</v>
      </c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19"/>
      <c r="Z469" s="119"/>
      <c r="AA469" s="119"/>
      <c r="AB469" s="119"/>
      <c r="AC469" s="119"/>
      <c r="AD469" s="119"/>
      <c r="AE469" s="119"/>
      <c r="AF469" s="119"/>
      <c r="AG469" s="119" t="s">
        <v>135</v>
      </c>
      <c r="AH469" s="119">
        <v>0</v>
      </c>
      <c r="AI469" s="119"/>
      <c r="AJ469" s="119"/>
      <c r="AK469" s="119"/>
      <c r="AL469" s="119"/>
      <c r="AM469" s="119"/>
      <c r="AN469" s="119"/>
      <c r="AO469" s="119"/>
      <c r="AP469" s="119"/>
      <c r="AQ469" s="119"/>
      <c r="AR469" s="119"/>
      <c r="AS469" s="119"/>
      <c r="AT469" s="119"/>
      <c r="AU469" s="119"/>
      <c r="AV469" s="119"/>
      <c r="AW469" s="119"/>
      <c r="AX469" s="119"/>
      <c r="AY469" s="119"/>
      <c r="AZ469" s="119"/>
      <c r="BA469" s="119"/>
      <c r="BB469" s="119"/>
      <c r="BC469" s="119"/>
      <c r="BD469" s="119"/>
      <c r="BE469" s="119"/>
      <c r="BF469" s="119"/>
      <c r="BG469" s="119"/>
      <c r="BH469" s="119"/>
    </row>
    <row r="470" spans="1:60" outlineLevel="1" x14ac:dyDescent="0.25">
      <c r="A470" s="122"/>
      <c r="B470" s="123"/>
      <c r="C470" s="150" t="s">
        <v>198</v>
      </c>
      <c r="D470" s="125"/>
      <c r="E470" s="126">
        <v>7.04</v>
      </c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19"/>
      <c r="Z470" s="119"/>
      <c r="AA470" s="119"/>
      <c r="AB470" s="119"/>
      <c r="AC470" s="119"/>
      <c r="AD470" s="119"/>
      <c r="AE470" s="119"/>
      <c r="AF470" s="119"/>
      <c r="AG470" s="119" t="s">
        <v>135</v>
      </c>
      <c r="AH470" s="119">
        <v>0</v>
      </c>
      <c r="AI470" s="119"/>
      <c r="AJ470" s="119"/>
      <c r="AK470" s="119"/>
      <c r="AL470" s="119"/>
      <c r="AM470" s="119"/>
      <c r="AN470" s="119"/>
      <c r="AO470" s="119"/>
      <c r="AP470" s="119"/>
      <c r="AQ470" s="119"/>
      <c r="AR470" s="119"/>
      <c r="AS470" s="119"/>
      <c r="AT470" s="119"/>
      <c r="AU470" s="119"/>
      <c r="AV470" s="119"/>
      <c r="AW470" s="119"/>
      <c r="AX470" s="119"/>
      <c r="AY470" s="119"/>
      <c r="AZ470" s="119"/>
      <c r="BA470" s="119"/>
      <c r="BB470" s="119"/>
      <c r="BC470" s="119"/>
      <c r="BD470" s="119"/>
      <c r="BE470" s="119"/>
      <c r="BF470" s="119"/>
      <c r="BG470" s="119"/>
      <c r="BH470" s="119"/>
    </row>
    <row r="471" spans="1:60" outlineLevel="1" x14ac:dyDescent="0.25">
      <c r="A471" s="122"/>
      <c r="B471" s="123"/>
      <c r="C471" s="150" t="s">
        <v>199</v>
      </c>
      <c r="D471" s="125"/>
      <c r="E471" s="126">
        <v>7.92</v>
      </c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19"/>
      <c r="Z471" s="119"/>
      <c r="AA471" s="119"/>
      <c r="AB471" s="119"/>
      <c r="AC471" s="119"/>
      <c r="AD471" s="119"/>
      <c r="AE471" s="119"/>
      <c r="AF471" s="119"/>
      <c r="AG471" s="119" t="s">
        <v>135</v>
      </c>
      <c r="AH471" s="119">
        <v>0</v>
      </c>
      <c r="AI471" s="119"/>
      <c r="AJ471" s="119"/>
      <c r="AK471" s="119"/>
      <c r="AL471" s="119"/>
      <c r="AM471" s="119"/>
      <c r="AN471" s="119"/>
      <c r="AO471" s="119"/>
      <c r="AP471" s="119"/>
      <c r="AQ471" s="119"/>
      <c r="AR471" s="119"/>
      <c r="AS471" s="119"/>
      <c r="AT471" s="119"/>
      <c r="AU471" s="119"/>
      <c r="AV471" s="119"/>
      <c r="AW471" s="119"/>
      <c r="AX471" s="119"/>
      <c r="AY471" s="119"/>
      <c r="AZ471" s="119"/>
      <c r="BA471" s="119"/>
      <c r="BB471" s="119"/>
      <c r="BC471" s="119"/>
      <c r="BD471" s="119"/>
      <c r="BE471" s="119"/>
      <c r="BF471" s="119"/>
      <c r="BG471" s="119"/>
      <c r="BH471" s="119"/>
    </row>
    <row r="472" spans="1:60" outlineLevel="1" x14ac:dyDescent="0.25">
      <c r="A472" s="122"/>
      <c r="B472" s="123"/>
      <c r="C472" s="150" t="s">
        <v>200</v>
      </c>
      <c r="D472" s="125"/>
      <c r="E472" s="126">
        <v>2.16</v>
      </c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19"/>
      <c r="Z472" s="119"/>
      <c r="AA472" s="119"/>
      <c r="AB472" s="119"/>
      <c r="AC472" s="119"/>
      <c r="AD472" s="119"/>
      <c r="AE472" s="119"/>
      <c r="AF472" s="119"/>
      <c r="AG472" s="119" t="s">
        <v>135</v>
      </c>
      <c r="AH472" s="119">
        <v>0</v>
      </c>
      <c r="AI472" s="119"/>
      <c r="AJ472" s="119"/>
      <c r="AK472" s="119"/>
      <c r="AL472" s="119"/>
      <c r="AM472" s="119"/>
      <c r="AN472" s="119"/>
      <c r="AO472" s="119"/>
      <c r="AP472" s="119"/>
      <c r="AQ472" s="119"/>
      <c r="AR472" s="119"/>
      <c r="AS472" s="119"/>
      <c r="AT472" s="119"/>
      <c r="AU472" s="119"/>
      <c r="AV472" s="119"/>
      <c r="AW472" s="119"/>
      <c r="AX472" s="119"/>
      <c r="AY472" s="119"/>
      <c r="AZ472" s="119"/>
      <c r="BA472" s="119"/>
      <c r="BB472" s="119"/>
      <c r="BC472" s="119"/>
      <c r="BD472" s="119"/>
      <c r="BE472" s="119"/>
      <c r="BF472" s="119"/>
      <c r="BG472" s="119"/>
      <c r="BH472" s="119"/>
    </row>
    <row r="473" spans="1:60" outlineLevel="1" x14ac:dyDescent="0.25">
      <c r="A473" s="122"/>
      <c r="B473" s="123"/>
      <c r="C473" s="150" t="s">
        <v>201</v>
      </c>
      <c r="D473" s="125"/>
      <c r="E473" s="126">
        <v>11.31</v>
      </c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19"/>
      <c r="Z473" s="119"/>
      <c r="AA473" s="119"/>
      <c r="AB473" s="119"/>
      <c r="AC473" s="119"/>
      <c r="AD473" s="119"/>
      <c r="AE473" s="119"/>
      <c r="AF473" s="119"/>
      <c r="AG473" s="119" t="s">
        <v>135</v>
      </c>
      <c r="AH473" s="119">
        <v>0</v>
      </c>
      <c r="AI473" s="119"/>
      <c r="AJ473" s="119"/>
      <c r="AK473" s="119"/>
      <c r="AL473" s="119"/>
      <c r="AM473" s="119"/>
      <c r="AN473" s="119"/>
      <c r="AO473" s="119"/>
      <c r="AP473" s="119"/>
      <c r="AQ473" s="119"/>
      <c r="AR473" s="119"/>
      <c r="AS473" s="119"/>
      <c r="AT473" s="119"/>
      <c r="AU473" s="119"/>
      <c r="AV473" s="119"/>
      <c r="AW473" s="119"/>
      <c r="AX473" s="119"/>
      <c r="AY473" s="119"/>
      <c r="AZ473" s="119"/>
      <c r="BA473" s="119"/>
      <c r="BB473" s="119"/>
      <c r="BC473" s="119"/>
      <c r="BD473" s="119"/>
      <c r="BE473" s="119"/>
      <c r="BF473" s="119"/>
      <c r="BG473" s="119"/>
      <c r="BH473" s="119"/>
    </row>
    <row r="474" spans="1:60" outlineLevel="1" x14ac:dyDescent="0.25">
      <c r="A474" s="122"/>
      <c r="B474" s="123"/>
      <c r="C474" s="150" t="s">
        <v>202</v>
      </c>
      <c r="D474" s="125"/>
      <c r="E474" s="126">
        <v>1.04</v>
      </c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19"/>
      <c r="Z474" s="119"/>
      <c r="AA474" s="119"/>
      <c r="AB474" s="119"/>
      <c r="AC474" s="119"/>
      <c r="AD474" s="119"/>
      <c r="AE474" s="119"/>
      <c r="AF474" s="119"/>
      <c r="AG474" s="119" t="s">
        <v>135</v>
      </c>
      <c r="AH474" s="119">
        <v>0</v>
      </c>
      <c r="AI474" s="119"/>
      <c r="AJ474" s="119"/>
      <c r="AK474" s="119"/>
      <c r="AL474" s="119"/>
      <c r="AM474" s="119"/>
      <c r="AN474" s="119"/>
      <c r="AO474" s="119"/>
      <c r="AP474" s="119"/>
      <c r="AQ474" s="119"/>
      <c r="AR474" s="119"/>
      <c r="AS474" s="119"/>
      <c r="AT474" s="119"/>
      <c r="AU474" s="119"/>
      <c r="AV474" s="119"/>
      <c r="AW474" s="119"/>
      <c r="AX474" s="119"/>
      <c r="AY474" s="119"/>
      <c r="AZ474" s="119"/>
      <c r="BA474" s="119"/>
      <c r="BB474" s="119"/>
      <c r="BC474" s="119"/>
      <c r="BD474" s="119"/>
      <c r="BE474" s="119"/>
      <c r="BF474" s="119"/>
      <c r="BG474" s="119"/>
      <c r="BH474" s="119"/>
    </row>
    <row r="475" spans="1:60" outlineLevel="1" x14ac:dyDescent="0.25">
      <c r="A475" s="122"/>
      <c r="B475" s="123"/>
      <c r="C475" s="150" t="s">
        <v>173</v>
      </c>
      <c r="D475" s="125"/>
      <c r="E475" s="126">
        <v>18.399999999999999</v>
      </c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19"/>
      <c r="Z475" s="119"/>
      <c r="AA475" s="119"/>
      <c r="AB475" s="119"/>
      <c r="AC475" s="119"/>
      <c r="AD475" s="119"/>
      <c r="AE475" s="119"/>
      <c r="AF475" s="119"/>
      <c r="AG475" s="119" t="s">
        <v>135</v>
      </c>
      <c r="AH475" s="119">
        <v>0</v>
      </c>
      <c r="AI475" s="119"/>
      <c r="AJ475" s="119"/>
      <c r="AK475" s="119"/>
      <c r="AL475" s="119"/>
      <c r="AM475" s="119"/>
      <c r="AN475" s="119"/>
      <c r="AO475" s="119"/>
      <c r="AP475" s="119"/>
      <c r="AQ475" s="119"/>
      <c r="AR475" s="119"/>
      <c r="AS475" s="119"/>
      <c r="AT475" s="119"/>
      <c r="AU475" s="119"/>
      <c r="AV475" s="119"/>
      <c r="AW475" s="119"/>
      <c r="AX475" s="119"/>
      <c r="AY475" s="119"/>
      <c r="AZ475" s="119"/>
      <c r="BA475" s="119"/>
      <c r="BB475" s="119"/>
      <c r="BC475" s="119"/>
      <c r="BD475" s="119"/>
      <c r="BE475" s="119"/>
      <c r="BF475" s="119"/>
      <c r="BG475" s="119"/>
      <c r="BH475" s="119"/>
    </row>
    <row r="476" spans="1:60" outlineLevel="1" x14ac:dyDescent="0.25">
      <c r="A476" s="136">
        <v>156</v>
      </c>
      <c r="B476" s="137" t="s">
        <v>589</v>
      </c>
      <c r="C476" s="149" t="s">
        <v>590</v>
      </c>
      <c r="D476" s="138" t="s">
        <v>154</v>
      </c>
      <c r="E476" s="139">
        <v>97.79</v>
      </c>
      <c r="F476" s="140"/>
      <c r="G476" s="141">
        <f>ROUND(E476*F476,2)</f>
        <v>0</v>
      </c>
      <c r="H476" s="124">
        <v>9.5299999999999994</v>
      </c>
      <c r="I476" s="124">
        <f>ROUND(E476*H476,2)</f>
        <v>931.94</v>
      </c>
      <c r="J476" s="124">
        <v>6.87</v>
      </c>
      <c r="K476" s="124">
        <f>ROUND(E476*J476,2)</f>
        <v>671.82</v>
      </c>
      <c r="L476" s="124">
        <v>21</v>
      </c>
      <c r="M476" s="124">
        <f>G476*(1+L476/100)</f>
        <v>0</v>
      </c>
      <c r="N476" s="124">
        <v>3.5E-4</v>
      </c>
      <c r="O476" s="124">
        <f>ROUND(E476*N476,2)</f>
        <v>0.03</v>
      </c>
      <c r="P476" s="124">
        <v>0</v>
      </c>
      <c r="Q476" s="124">
        <f>ROUND(E476*P476,2)</f>
        <v>0</v>
      </c>
      <c r="R476" s="124"/>
      <c r="S476" s="124" t="s">
        <v>131</v>
      </c>
      <c r="T476" s="124" t="s">
        <v>163</v>
      </c>
      <c r="U476" s="124">
        <v>1.35E-2</v>
      </c>
      <c r="V476" s="124">
        <f>ROUND(E476*U476,2)</f>
        <v>1.32</v>
      </c>
      <c r="W476" s="124"/>
      <c r="X476" s="124" t="s">
        <v>132</v>
      </c>
      <c r="Y476" s="119"/>
      <c r="Z476" s="119"/>
      <c r="AA476" s="119"/>
      <c r="AB476" s="119"/>
      <c r="AC476" s="119"/>
      <c r="AD476" s="119"/>
      <c r="AE476" s="119"/>
      <c r="AF476" s="119"/>
      <c r="AG476" s="119" t="s">
        <v>133</v>
      </c>
      <c r="AH476" s="119"/>
      <c r="AI476" s="119"/>
      <c r="AJ476" s="119"/>
      <c r="AK476" s="119"/>
      <c r="AL476" s="119"/>
      <c r="AM476" s="119"/>
      <c r="AN476" s="119"/>
      <c r="AO476" s="119"/>
      <c r="AP476" s="119"/>
      <c r="AQ476" s="119"/>
      <c r="AR476" s="119"/>
      <c r="AS476" s="119"/>
      <c r="AT476" s="119"/>
      <c r="AU476" s="119"/>
      <c r="AV476" s="119"/>
      <c r="AW476" s="119"/>
      <c r="AX476" s="119"/>
      <c r="AY476" s="119"/>
      <c r="AZ476" s="119"/>
      <c r="BA476" s="119"/>
      <c r="BB476" s="119"/>
      <c r="BC476" s="119"/>
      <c r="BD476" s="119"/>
      <c r="BE476" s="119"/>
      <c r="BF476" s="119"/>
      <c r="BG476" s="119"/>
      <c r="BH476" s="119"/>
    </row>
    <row r="477" spans="1:60" outlineLevel="1" x14ac:dyDescent="0.25">
      <c r="A477" s="122"/>
      <c r="B477" s="123"/>
      <c r="C477" s="150" t="s">
        <v>196</v>
      </c>
      <c r="D477" s="125"/>
      <c r="E477" s="126">
        <v>30.72</v>
      </c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19"/>
      <c r="Z477" s="119"/>
      <c r="AA477" s="119"/>
      <c r="AB477" s="119"/>
      <c r="AC477" s="119"/>
      <c r="AD477" s="119"/>
      <c r="AE477" s="119"/>
      <c r="AF477" s="119"/>
      <c r="AG477" s="119" t="s">
        <v>135</v>
      </c>
      <c r="AH477" s="119">
        <v>0</v>
      </c>
      <c r="AI477" s="119"/>
      <c r="AJ477" s="119"/>
      <c r="AK477" s="119"/>
      <c r="AL477" s="119"/>
      <c r="AM477" s="119"/>
      <c r="AN477" s="119"/>
      <c r="AO477" s="119"/>
      <c r="AP477" s="119"/>
      <c r="AQ477" s="119"/>
      <c r="AR477" s="119"/>
      <c r="AS477" s="119"/>
      <c r="AT477" s="119"/>
      <c r="AU477" s="119"/>
      <c r="AV477" s="119"/>
      <c r="AW477" s="119"/>
      <c r="AX477" s="119"/>
      <c r="AY477" s="119"/>
      <c r="AZ477" s="119"/>
      <c r="BA477" s="119"/>
      <c r="BB477" s="119"/>
      <c r="BC477" s="119"/>
      <c r="BD477" s="119"/>
      <c r="BE477" s="119"/>
      <c r="BF477" s="119"/>
      <c r="BG477" s="119"/>
      <c r="BH477" s="119"/>
    </row>
    <row r="478" spans="1:60" outlineLevel="1" x14ac:dyDescent="0.25">
      <c r="A478" s="122"/>
      <c r="B478" s="123"/>
      <c r="C478" s="150" t="s">
        <v>197</v>
      </c>
      <c r="D478" s="125"/>
      <c r="E478" s="126">
        <v>19.2</v>
      </c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19"/>
      <c r="Z478" s="119"/>
      <c r="AA478" s="119"/>
      <c r="AB478" s="119"/>
      <c r="AC478" s="119"/>
      <c r="AD478" s="119"/>
      <c r="AE478" s="119"/>
      <c r="AF478" s="119"/>
      <c r="AG478" s="119" t="s">
        <v>135</v>
      </c>
      <c r="AH478" s="119">
        <v>0</v>
      </c>
      <c r="AI478" s="119"/>
      <c r="AJ478" s="119"/>
      <c r="AK478" s="119"/>
      <c r="AL478" s="119"/>
      <c r="AM478" s="119"/>
      <c r="AN478" s="119"/>
      <c r="AO478" s="119"/>
      <c r="AP478" s="119"/>
      <c r="AQ478" s="119"/>
      <c r="AR478" s="119"/>
      <c r="AS478" s="119"/>
      <c r="AT478" s="119"/>
      <c r="AU478" s="119"/>
      <c r="AV478" s="119"/>
      <c r="AW478" s="119"/>
      <c r="AX478" s="119"/>
      <c r="AY478" s="119"/>
      <c r="AZ478" s="119"/>
      <c r="BA478" s="119"/>
      <c r="BB478" s="119"/>
      <c r="BC478" s="119"/>
      <c r="BD478" s="119"/>
      <c r="BE478" s="119"/>
      <c r="BF478" s="119"/>
      <c r="BG478" s="119"/>
      <c r="BH478" s="119"/>
    </row>
    <row r="479" spans="1:60" outlineLevel="1" x14ac:dyDescent="0.25">
      <c r="A479" s="122"/>
      <c r="B479" s="123"/>
      <c r="C479" s="150" t="s">
        <v>198</v>
      </c>
      <c r="D479" s="125"/>
      <c r="E479" s="126">
        <v>7.04</v>
      </c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19"/>
      <c r="Z479" s="119"/>
      <c r="AA479" s="119"/>
      <c r="AB479" s="119"/>
      <c r="AC479" s="119"/>
      <c r="AD479" s="119"/>
      <c r="AE479" s="119"/>
      <c r="AF479" s="119"/>
      <c r="AG479" s="119" t="s">
        <v>135</v>
      </c>
      <c r="AH479" s="119">
        <v>0</v>
      </c>
      <c r="AI479" s="119"/>
      <c r="AJ479" s="119"/>
      <c r="AK479" s="119"/>
      <c r="AL479" s="119"/>
      <c r="AM479" s="119"/>
      <c r="AN479" s="119"/>
      <c r="AO479" s="119"/>
      <c r="AP479" s="119"/>
      <c r="AQ479" s="119"/>
      <c r="AR479" s="119"/>
      <c r="AS479" s="119"/>
      <c r="AT479" s="119"/>
      <c r="AU479" s="119"/>
      <c r="AV479" s="119"/>
      <c r="AW479" s="119"/>
      <c r="AX479" s="119"/>
      <c r="AY479" s="119"/>
      <c r="AZ479" s="119"/>
      <c r="BA479" s="119"/>
      <c r="BB479" s="119"/>
      <c r="BC479" s="119"/>
      <c r="BD479" s="119"/>
      <c r="BE479" s="119"/>
      <c r="BF479" s="119"/>
      <c r="BG479" s="119"/>
      <c r="BH479" s="119"/>
    </row>
    <row r="480" spans="1:60" outlineLevel="1" x14ac:dyDescent="0.25">
      <c r="A480" s="122"/>
      <c r="B480" s="123"/>
      <c r="C480" s="150" t="s">
        <v>199</v>
      </c>
      <c r="D480" s="125"/>
      <c r="E480" s="126">
        <v>7.92</v>
      </c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19"/>
      <c r="Z480" s="119"/>
      <c r="AA480" s="119"/>
      <c r="AB480" s="119"/>
      <c r="AC480" s="119"/>
      <c r="AD480" s="119"/>
      <c r="AE480" s="119"/>
      <c r="AF480" s="119"/>
      <c r="AG480" s="119" t="s">
        <v>135</v>
      </c>
      <c r="AH480" s="119">
        <v>0</v>
      </c>
      <c r="AI480" s="119"/>
      <c r="AJ480" s="119"/>
      <c r="AK480" s="119"/>
      <c r="AL480" s="119"/>
      <c r="AM480" s="119"/>
      <c r="AN480" s="119"/>
      <c r="AO480" s="119"/>
      <c r="AP480" s="119"/>
      <c r="AQ480" s="119"/>
      <c r="AR480" s="119"/>
      <c r="AS480" s="119"/>
      <c r="AT480" s="119"/>
      <c r="AU480" s="119"/>
      <c r="AV480" s="119"/>
      <c r="AW480" s="119"/>
      <c r="AX480" s="119"/>
      <c r="AY480" s="119"/>
      <c r="AZ480" s="119"/>
      <c r="BA480" s="119"/>
      <c r="BB480" s="119"/>
      <c r="BC480" s="119"/>
      <c r="BD480" s="119"/>
      <c r="BE480" s="119"/>
      <c r="BF480" s="119"/>
      <c r="BG480" s="119"/>
      <c r="BH480" s="119"/>
    </row>
    <row r="481" spans="1:60" outlineLevel="1" x14ac:dyDescent="0.25">
      <c r="A481" s="122"/>
      <c r="B481" s="123"/>
      <c r="C481" s="150" t="s">
        <v>200</v>
      </c>
      <c r="D481" s="125"/>
      <c r="E481" s="126">
        <v>2.16</v>
      </c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19"/>
      <c r="Z481" s="119"/>
      <c r="AA481" s="119"/>
      <c r="AB481" s="119"/>
      <c r="AC481" s="119"/>
      <c r="AD481" s="119"/>
      <c r="AE481" s="119"/>
      <c r="AF481" s="119"/>
      <c r="AG481" s="119" t="s">
        <v>135</v>
      </c>
      <c r="AH481" s="119">
        <v>0</v>
      </c>
      <c r="AI481" s="119"/>
      <c r="AJ481" s="119"/>
      <c r="AK481" s="119"/>
      <c r="AL481" s="119"/>
      <c r="AM481" s="119"/>
      <c r="AN481" s="119"/>
      <c r="AO481" s="119"/>
      <c r="AP481" s="119"/>
      <c r="AQ481" s="119"/>
      <c r="AR481" s="119"/>
      <c r="AS481" s="119"/>
      <c r="AT481" s="119"/>
      <c r="AU481" s="119"/>
      <c r="AV481" s="119"/>
      <c r="AW481" s="119"/>
      <c r="AX481" s="119"/>
      <c r="AY481" s="119"/>
      <c r="AZ481" s="119"/>
      <c r="BA481" s="119"/>
      <c r="BB481" s="119"/>
      <c r="BC481" s="119"/>
      <c r="BD481" s="119"/>
      <c r="BE481" s="119"/>
      <c r="BF481" s="119"/>
      <c r="BG481" s="119"/>
      <c r="BH481" s="119"/>
    </row>
    <row r="482" spans="1:60" outlineLevel="1" x14ac:dyDescent="0.25">
      <c r="A482" s="122"/>
      <c r="B482" s="123"/>
      <c r="C482" s="150" t="s">
        <v>201</v>
      </c>
      <c r="D482" s="125"/>
      <c r="E482" s="126">
        <v>11.31</v>
      </c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19"/>
      <c r="Z482" s="119"/>
      <c r="AA482" s="119"/>
      <c r="AB482" s="119"/>
      <c r="AC482" s="119"/>
      <c r="AD482" s="119"/>
      <c r="AE482" s="119"/>
      <c r="AF482" s="119"/>
      <c r="AG482" s="119" t="s">
        <v>135</v>
      </c>
      <c r="AH482" s="119">
        <v>0</v>
      </c>
      <c r="AI482" s="119"/>
      <c r="AJ482" s="119"/>
      <c r="AK482" s="119"/>
      <c r="AL482" s="119"/>
      <c r="AM482" s="119"/>
      <c r="AN482" s="119"/>
      <c r="AO482" s="119"/>
      <c r="AP482" s="119"/>
      <c r="AQ482" s="119"/>
      <c r="AR482" s="119"/>
      <c r="AS482" s="119"/>
      <c r="AT482" s="119"/>
      <c r="AU482" s="119"/>
      <c r="AV482" s="119"/>
      <c r="AW482" s="119"/>
      <c r="AX482" s="119"/>
      <c r="AY482" s="119"/>
      <c r="AZ482" s="119"/>
      <c r="BA482" s="119"/>
      <c r="BB482" s="119"/>
      <c r="BC482" s="119"/>
      <c r="BD482" s="119"/>
      <c r="BE482" s="119"/>
      <c r="BF482" s="119"/>
      <c r="BG482" s="119"/>
      <c r="BH482" s="119"/>
    </row>
    <row r="483" spans="1:60" outlineLevel="1" x14ac:dyDescent="0.25">
      <c r="A483" s="122"/>
      <c r="B483" s="123"/>
      <c r="C483" s="150" t="s">
        <v>202</v>
      </c>
      <c r="D483" s="125"/>
      <c r="E483" s="126">
        <v>1.04</v>
      </c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19"/>
      <c r="Z483" s="119"/>
      <c r="AA483" s="119"/>
      <c r="AB483" s="119"/>
      <c r="AC483" s="119"/>
      <c r="AD483" s="119"/>
      <c r="AE483" s="119"/>
      <c r="AF483" s="119"/>
      <c r="AG483" s="119" t="s">
        <v>135</v>
      </c>
      <c r="AH483" s="119">
        <v>0</v>
      </c>
      <c r="AI483" s="119"/>
      <c r="AJ483" s="119"/>
      <c r="AK483" s="119"/>
      <c r="AL483" s="119"/>
      <c r="AM483" s="119"/>
      <c r="AN483" s="119"/>
      <c r="AO483" s="119"/>
      <c r="AP483" s="119"/>
      <c r="AQ483" s="119"/>
      <c r="AR483" s="119"/>
      <c r="AS483" s="119"/>
      <c r="AT483" s="119"/>
      <c r="AU483" s="119"/>
      <c r="AV483" s="119"/>
      <c r="AW483" s="119"/>
      <c r="AX483" s="119"/>
      <c r="AY483" s="119"/>
      <c r="AZ483" s="119"/>
      <c r="BA483" s="119"/>
      <c r="BB483" s="119"/>
      <c r="BC483" s="119"/>
      <c r="BD483" s="119"/>
      <c r="BE483" s="119"/>
      <c r="BF483" s="119"/>
      <c r="BG483" s="119"/>
      <c r="BH483" s="119"/>
    </row>
    <row r="484" spans="1:60" outlineLevel="1" x14ac:dyDescent="0.25">
      <c r="A484" s="122"/>
      <c r="B484" s="123"/>
      <c r="C484" s="150" t="s">
        <v>173</v>
      </c>
      <c r="D484" s="125"/>
      <c r="E484" s="126">
        <v>18.399999999999999</v>
      </c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19"/>
      <c r="Z484" s="119"/>
      <c r="AA484" s="119"/>
      <c r="AB484" s="119"/>
      <c r="AC484" s="119"/>
      <c r="AD484" s="119"/>
      <c r="AE484" s="119"/>
      <c r="AF484" s="119"/>
      <c r="AG484" s="119" t="s">
        <v>135</v>
      </c>
      <c r="AH484" s="119">
        <v>0</v>
      </c>
      <c r="AI484" s="119"/>
      <c r="AJ484" s="119"/>
      <c r="AK484" s="119"/>
      <c r="AL484" s="119"/>
      <c r="AM484" s="119"/>
      <c r="AN484" s="119"/>
      <c r="AO484" s="119"/>
      <c r="AP484" s="119"/>
      <c r="AQ484" s="119"/>
      <c r="AR484" s="119"/>
      <c r="AS484" s="119"/>
      <c r="AT484" s="119"/>
      <c r="AU484" s="119"/>
      <c r="AV484" s="119"/>
      <c r="AW484" s="119"/>
      <c r="AX484" s="119"/>
      <c r="AY484" s="119"/>
      <c r="AZ484" s="119"/>
      <c r="BA484" s="119"/>
      <c r="BB484" s="119"/>
      <c r="BC484" s="119"/>
      <c r="BD484" s="119"/>
      <c r="BE484" s="119"/>
      <c r="BF484" s="119"/>
      <c r="BG484" s="119"/>
      <c r="BH484" s="119"/>
    </row>
    <row r="485" spans="1:60" x14ac:dyDescent="0.25">
      <c r="A485" s="130" t="s">
        <v>126</v>
      </c>
      <c r="B485" s="131" t="s">
        <v>92</v>
      </c>
      <c r="C485" s="148" t="s">
        <v>93</v>
      </c>
      <c r="D485" s="132"/>
      <c r="E485" s="133"/>
      <c r="F485" s="134"/>
      <c r="G485" s="135">
        <f>SUMIF(AG486:AG486,"&lt;&gt;NOR",G486:G486)</f>
        <v>0</v>
      </c>
      <c r="H485" s="129"/>
      <c r="I485" s="129">
        <f>SUM(I486:I486)</f>
        <v>0</v>
      </c>
      <c r="J485" s="129"/>
      <c r="K485" s="129">
        <f>SUM(K486:K486)</f>
        <v>306</v>
      </c>
      <c r="L485" s="129"/>
      <c r="M485" s="129">
        <f>SUM(M486:M486)</f>
        <v>0</v>
      </c>
      <c r="N485" s="129"/>
      <c r="O485" s="129">
        <f>SUM(O486:O486)</f>
        <v>0</v>
      </c>
      <c r="P485" s="129"/>
      <c r="Q485" s="129">
        <f>SUM(Q486:Q486)</f>
        <v>0.05</v>
      </c>
      <c r="R485" s="129"/>
      <c r="S485" s="129"/>
      <c r="T485" s="129"/>
      <c r="U485" s="129"/>
      <c r="V485" s="129">
        <f>SUM(V486:V486)</f>
        <v>1.9</v>
      </c>
      <c r="W485" s="129"/>
      <c r="X485" s="129"/>
      <c r="AG485" t="s">
        <v>127</v>
      </c>
    </row>
    <row r="486" spans="1:60" outlineLevel="1" x14ac:dyDescent="0.25">
      <c r="A486" s="142">
        <v>157</v>
      </c>
      <c r="B486" s="143" t="s">
        <v>591</v>
      </c>
      <c r="C486" s="151" t="s">
        <v>592</v>
      </c>
      <c r="D486" s="144" t="s">
        <v>144</v>
      </c>
      <c r="E486" s="145">
        <v>3</v>
      </c>
      <c r="F486" s="146"/>
      <c r="G486" s="147">
        <f>ROUND(E486*F486,2)</f>
        <v>0</v>
      </c>
      <c r="H486" s="124">
        <v>0</v>
      </c>
      <c r="I486" s="124">
        <f>ROUND(E486*H486,2)</f>
        <v>0</v>
      </c>
      <c r="J486" s="124">
        <v>102</v>
      </c>
      <c r="K486" s="124">
        <f>ROUND(E486*J486,2)</f>
        <v>306</v>
      </c>
      <c r="L486" s="124">
        <v>21</v>
      </c>
      <c r="M486" s="124">
        <f>G486*(1+L486/100)</f>
        <v>0</v>
      </c>
      <c r="N486" s="124">
        <v>0</v>
      </c>
      <c r="O486" s="124">
        <f>ROUND(E486*N486,2)</f>
        <v>0</v>
      </c>
      <c r="P486" s="124">
        <v>1.6E-2</v>
      </c>
      <c r="Q486" s="124">
        <f>ROUND(E486*P486,2)</f>
        <v>0.05</v>
      </c>
      <c r="R486" s="124"/>
      <c r="S486" s="124" t="s">
        <v>131</v>
      </c>
      <c r="T486" s="124" t="s">
        <v>163</v>
      </c>
      <c r="U486" s="124">
        <v>0.63390000000000002</v>
      </c>
      <c r="V486" s="124">
        <f>ROUND(E486*U486,2)</f>
        <v>1.9</v>
      </c>
      <c r="W486" s="124"/>
      <c r="X486" s="124" t="s">
        <v>132</v>
      </c>
      <c r="Y486" s="119"/>
      <c r="Z486" s="119"/>
      <c r="AA486" s="119"/>
      <c r="AB486" s="119"/>
      <c r="AC486" s="119"/>
      <c r="AD486" s="119"/>
      <c r="AE486" s="119"/>
      <c r="AF486" s="119"/>
      <c r="AG486" s="119" t="s">
        <v>133</v>
      </c>
      <c r="AH486" s="119"/>
      <c r="AI486" s="119"/>
      <c r="AJ486" s="119"/>
      <c r="AK486" s="119"/>
      <c r="AL486" s="119"/>
      <c r="AM486" s="119"/>
      <c r="AN486" s="119"/>
      <c r="AO486" s="119"/>
      <c r="AP486" s="119"/>
      <c r="AQ486" s="119"/>
      <c r="AR486" s="119"/>
      <c r="AS486" s="119"/>
      <c r="AT486" s="119"/>
      <c r="AU486" s="119"/>
      <c r="AV486" s="119"/>
      <c r="AW486" s="119"/>
      <c r="AX486" s="119"/>
      <c r="AY486" s="119"/>
      <c r="AZ486" s="119"/>
      <c r="BA486" s="119"/>
      <c r="BB486" s="119"/>
      <c r="BC486" s="119"/>
      <c r="BD486" s="119"/>
      <c r="BE486" s="119"/>
      <c r="BF486" s="119"/>
      <c r="BG486" s="119"/>
      <c r="BH486" s="119"/>
    </row>
    <row r="487" spans="1:60" x14ac:dyDescent="0.25">
      <c r="A487" s="130" t="s">
        <v>126</v>
      </c>
      <c r="B487" s="131" t="s">
        <v>94</v>
      </c>
      <c r="C487" s="148" t="s">
        <v>95</v>
      </c>
      <c r="D487" s="132"/>
      <c r="E487" s="133"/>
      <c r="F487" s="134"/>
      <c r="G487" s="135">
        <f>SUMIF(AG488:AG522,"&lt;&gt;NOR",G488:G522)</f>
        <v>0</v>
      </c>
      <c r="H487" s="129"/>
      <c r="I487" s="129">
        <f>SUM(I488:I522)</f>
        <v>37562.5</v>
      </c>
      <c r="J487" s="129"/>
      <c r="K487" s="129">
        <f>SUM(K488:K522)</f>
        <v>42561.5</v>
      </c>
      <c r="L487" s="129"/>
      <c r="M487" s="129">
        <f>SUM(M488:M522)</f>
        <v>0</v>
      </c>
      <c r="N487" s="129"/>
      <c r="O487" s="129">
        <f>SUM(O488:O522)</f>
        <v>30.13</v>
      </c>
      <c r="P487" s="129"/>
      <c r="Q487" s="129">
        <f>SUM(Q488:Q522)</f>
        <v>0</v>
      </c>
      <c r="R487" s="129"/>
      <c r="S487" s="129"/>
      <c r="T487" s="129"/>
      <c r="U487" s="129"/>
      <c r="V487" s="129">
        <f>SUM(V488:V522)</f>
        <v>55.06</v>
      </c>
      <c r="W487" s="129"/>
      <c r="X487" s="129"/>
      <c r="AG487" t="s">
        <v>127</v>
      </c>
    </row>
    <row r="488" spans="1:60" outlineLevel="1" x14ac:dyDescent="0.25">
      <c r="A488" s="142">
        <v>158</v>
      </c>
      <c r="B488" s="143" t="s">
        <v>593</v>
      </c>
      <c r="C488" s="151" t="s">
        <v>594</v>
      </c>
      <c r="D488" s="144" t="s">
        <v>144</v>
      </c>
      <c r="E488" s="145">
        <v>8</v>
      </c>
      <c r="F488" s="146"/>
      <c r="G488" s="147">
        <f t="shared" ref="G488:G522" si="42">ROUND(E488*F488,2)</f>
        <v>0</v>
      </c>
      <c r="H488" s="124">
        <v>0</v>
      </c>
      <c r="I488" s="124">
        <f t="shared" ref="I488:I522" si="43">ROUND(E488*H488,2)</f>
        <v>0</v>
      </c>
      <c r="J488" s="124">
        <v>28</v>
      </c>
      <c r="K488" s="124">
        <f t="shared" ref="K488:K522" si="44">ROUND(E488*J488,2)</f>
        <v>224</v>
      </c>
      <c r="L488" s="124">
        <v>21</v>
      </c>
      <c r="M488" s="124">
        <f t="shared" ref="M488:M522" si="45">G488*(1+L488/100)</f>
        <v>0</v>
      </c>
      <c r="N488" s="124">
        <v>0</v>
      </c>
      <c r="O488" s="124">
        <f t="shared" ref="O488:O522" si="46">ROUND(E488*N488,2)</f>
        <v>0</v>
      </c>
      <c r="P488" s="124">
        <v>0</v>
      </c>
      <c r="Q488" s="124">
        <f t="shared" ref="Q488:Q522" si="47">ROUND(E488*P488,2)</f>
        <v>0</v>
      </c>
      <c r="R488" s="124"/>
      <c r="S488" s="124" t="s">
        <v>131</v>
      </c>
      <c r="T488" s="124" t="s">
        <v>163</v>
      </c>
      <c r="U488" s="124">
        <v>5.0500000000000003E-2</v>
      </c>
      <c r="V488" s="124">
        <f t="shared" ref="V488:V522" si="48">ROUND(E488*U488,2)</f>
        <v>0.4</v>
      </c>
      <c r="W488" s="124"/>
      <c r="X488" s="124" t="s">
        <v>132</v>
      </c>
      <c r="Y488" s="119"/>
      <c r="Z488" s="119"/>
      <c r="AA488" s="119"/>
      <c r="AB488" s="119"/>
      <c r="AC488" s="119"/>
      <c r="AD488" s="119"/>
      <c r="AE488" s="119"/>
      <c r="AF488" s="119"/>
      <c r="AG488" s="119" t="s">
        <v>133</v>
      </c>
      <c r="AH488" s="119"/>
      <c r="AI488" s="119"/>
      <c r="AJ488" s="119"/>
      <c r="AK488" s="119"/>
      <c r="AL488" s="119"/>
      <c r="AM488" s="119"/>
      <c r="AN488" s="119"/>
      <c r="AO488" s="119"/>
      <c r="AP488" s="119"/>
      <c r="AQ488" s="119"/>
      <c r="AR488" s="119"/>
      <c r="AS488" s="119"/>
      <c r="AT488" s="119"/>
      <c r="AU488" s="119"/>
      <c r="AV488" s="119"/>
      <c r="AW488" s="119"/>
      <c r="AX488" s="119"/>
      <c r="AY488" s="119"/>
      <c r="AZ488" s="119"/>
      <c r="BA488" s="119"/>
      <c r="BB488" s="119"/>
      <c r="BC488" s="119"/>
      <c r="BD488" s="119"/>
      <c r="BE488" s="119"/>
      <c r="BF488" s="119"/>
      <c r="BG488" s="119"/>
      <c r="BH488" s="119"/>
    </row>
    <row r="489" spans="1:60" outlineLevel="1" x14ac:dyDescent="0.25">
      <c r="A489" s="142">
        <v>159</v>
      </c>
      <c r="B489" s="143" t="s">
        <v>595</v>
      </c>
      <c r="C489" s="151" t="s">
        <v>596</v>
      </c>
      <c r="D489" s="144" t="s">
        <v>144</v>
      </c>
      <c r="E489" s="145">
        <v>2</v>
      </c>
      <c r="F489" s="146"/>
      <c r="G489" s="147">
        <f t="shared" si="42"/>
        <v>0</v>
      </c>
      <c r="H489" s="124">
        <v>0</v>
      </c>
      <c r="I489" s="124">
        <f t="shared" si="43"/>
        <v>0</v>
      </c>
      <c r="J489" s="124">
        <v>33</v>
      </c>
      <c r="K489" s="124">
        <f t="shared" si="44"/>
        <v>66</v>
      </c>
      <c r="L489" s="124">
        <v>21</v>
      </c>
      <c r="M489" s="124">
        <f t="shared" si="45"/>
        <v>0</v>
      </c>
      <c r="N489" s="124">
        <v>0</v>
      </c>
      <c r="O489" s="124">
        <f t="shared" si="46"/>
        <v>0</v>
      </c>
      <c r="P489" s="124">
        <v>0</v>
      </c>
      <c r="Q489" s="124">
        <f t="shared" si="47"/>
        <v>0</v>
      </c>
      <c r="R489" s="124"/>
      <c r="S489" s="124" t="s">
        <v>131</v>
      </c>
      <c r="T489" s="124" t="s">
        <v>163</v>
      </c>
      <c r="U489" s="124">
        <v>0.06</v>
      </c>
      <c r="V489" s="124">
        <f t="shared" si="48"/>
        <v>0.12</v>
      </c>
      <c r="W489" s="124"/>
      <c r="X489" s="124" t="s">
        <v>132</v>
      </c>
      <c r="Y489" s="119"/>
      <c r="Z489" s="119"/>
      <c r="AA489" s="119"/>
      <c r="AB489" s="119"/>
      <c r="AC489" s="119"/>
      <c r="AD489" s="119"/>
      <c r="AE489" s="119"/>
      <c r="AF489" s="119"/>
      <c r="AG489" s="119" t="s">
        <v>133</v>
      </c>
      <c r="AH489" s="119"/>
      <c r="AI489" s="119"/>
      <c r="AJ489" s="119"/>
      <c r="AK489" s="119"/>
      <c r="AL489" s="119"/>
      <c r="AM489" s="119"/>
      <c r="AN489" s="119"/>
      <c r="AO489" s="119"/>
      <c r="AP489" s="119"/>
      <c r="AQ489" s="119"/>
      <c r="AR489" s="119"/>
      <c r="AS489" s="119"/>
      <c r="AT489" s="119"/>
      <c r="AU489" s="119"/>
      <c r="AV489" s="119"/>
      <c r="AW489" s="119"/>
      <c r="AX489" s="119"/>
      <c r="AY489" s="119"/>
      <c r="AZ489" s="119"/>
      <c r="BA489" s="119"/>
      <c r="BB489" s="119"/>
      <c r="BC489" s="119"/>
      <c r="BD489" s="119"/>
      <c r="BE489" s="119"/>
      <c r="BF489" s="119"/>
      <c r="BG489" s="119"/>
      <c r="BH489" s="119"/>
    </row>
    <row r="490" spans="1:60" outlineLevel="1" x14ac:dyDescent="0.25">
      <c r="A490" s="142">
        <v>160</v>
      </c>
      <c r="B490" s="143" t="s">
        <v>597</v>
      </c>
      <c r="C490" s="151" t="s">
        <v>598</v>
      </c>
      <c r="D490" s="144" t="s">
        <v>144</v>
      </c>
      <c r="E490" s="145">
        <v>12</v>
      </c>
      <c r="F490" s="146"/>
      <c r="G490" s="147">
        <f t="shared" si="42"/>
        <v>0</v>
      </c>
      <c r="H490" s="124">
        <v>0</v>
      </c>
      <c r="I490" s="124">
        <f t="shared" si="43"/>
        <v>0</v>
      </c>
      <c r="J490" s="124">
        <v>167</v>
      </c>
      <c r="K490" s="124">
        <f t="shared" si="44"/>
        <v>2004</v>
      </c>
      <c r="L490" s="124">
        <v>21</v>
      </c>
      <c r="M490" s="124">
        <f t="shared" si="45"/>
        <v>0</v>
      </c>
      <c r="N490" s="124">
        <v>0</v>
      </c>
      <c r="O490" s="124">
        <f t="shared" si="46"/>
        <v>0</v>
      </c>
      <c r="P490" s="124">
        <v>0</v>
      </c>
      <c r="Q490" s="124">
        <f t="shared" si="47"/>
        <v>0</v>
      </c>
      <c r="R490" s="124"/>
      <c r="S490" s="124" t="s">
        <v>131</v>
      </c>
      <c r="T490" s="124" t="s">
        <v>163</v>
      </c>
      <c r="U490" s="124">
        <v>0.30567</v>
      </c>
      <c r="V490" s="124">
        <f t="shared" si="48"/>
        <v>3.67</v>
      </c>
      <c r="W490" s="124"/>
      <c r="X490" s="124" t="s">
        <v>132</v>
      </c>
      <c r="Y490" s="119"/>
      <c r="Z490" s="119"/>
      <c r="AA490" s="119"/>
      <c r="AB490" s="119"/>
      <c r="AC490" s="119"/>
      <c r="AD490" s="119"/>
      <c r="AE490" s="119"/>
      <c r="AF490" s="119"/>
      <c r="AG490" s="119" t="s">
        <v>133</v>
      </c>
      <c r="AH490" s="119"/>
      <c r="AI490" s="119"/>
      <c r="AJ490" s="119"/>
      <c r="AK490" s="119"/>
      <c r="AL490" s="119"/>
      <c r="AM490" s="119"/>
      <c r="AN490" s="119"/>
      <c r="AO490" s="119"/>
      <c r="AP490" s="119"/>
      <c r="AQ490" s="119"/>
      <c r="AR490" s="119"/>
      <c r="AS490" s="119"/>
      <c r="AT490" s="119"/>
      <c r="AU490" s="119"/>
      <c r="AV490" s="119"/>
      <c r="AW490" s="119"/>
      <c r="AX490" s="119"/>
      <c r="AY490" s="119"/>
      <c r="AZ490" s="119"/>
      <c r="BA490" s="119"/>
      <c r="BB490" s="119"/>
      <c r="BC490" s="119"/>
      <c r="BD490" s="119"/>
      <c r="BE490" s="119"/>
      <c r="BF490" s="119"/>
      <c r="BG490" s="119"/>
      <c r="BH490" s="119"/>
    </row>
    <row r="491" spans="1:60" ht="20.399999999999999" outlineLevel="1" x14ac:dyDescent="0.25">
      <c r="A491" s="142">
        <v>161</v>
      </c>
      <c r="B491" s="143" t="s">
        <v>599</v>
      </c>
      <c r="C491" s="151" t="s">
        <v>600</v>
      </c>
      <c r="D491" s="144" t="s">
        <v>144</v>
      </c>
      <c r="E491" s="145">
        <v>32</v>
      </c>
      <c r="F491" s="146"/>
      <c r="G491" s="147">
        <f t="shared" si="42"/>
        <v>0</v>
      </c>
      <c r="H491" s="124">
        <v>256.45</v>
      </c>
      <c r="I491" s="124">
        <f t="shared" si="43"/>
        <v>8206.4</v>
      </c>
      <c r="J491" s="124">
        <v>151.55000000000001</v>
      </c>
      <c r="K491" s="124">
        <f t="shared" si="44"/>
        <v>4849.6000000000004</v>
      </c>
      <c r="L491" s="124">
        <v>21</v>
      </c>
      <c r="M491" s="124">
        <f t="shared" si="45"/>
        <v>0</v>
      </c>
      <c r="N491" s="124">
        <v>1E-4</v>
      </c>
      <c r="O491" s="124">
        <f t="shared" si="46"/>
        <v>0</v>
      </c>
      <c r="P491" s="124">
        <v>0</v>
      </c>
      <c r="Q491" s="124">
        <f t="shared" si="47"/>
        <v>0</v>
      </c>
      <c r="R491" s="124"/>
      <c r="S491" s="124" t="s">
        <v>131</v>
      </c>
      <c r="T491" s="124" t="s">
        <v>163</v>
      </c>
      <c r="U491" s="124">
        <v>0.249</v>
      </c>
      <c r="V491" s="124">
        <f t="shared" si="48"/>
        <v>7.97</v>
      </c>
      <c r="W491" s="124"/>
      <c r="X491" s="124" t="s">
        <v>132</v>
      </c>
      <c r="Y491" s="119"/>
      <c r="Z491" s="119"/>
      <c r="AA491" s="119"/>
      <c r="AB491" s="119"/>
      <c r="AC491" s="119"/>
      <c r="AD491" s="119"/>
      <c r="AE491" s="119"/>
      <c r="AF491" s="119"/>
      <c r="AG491" s="119" t="s">
        <v>133</v>
      </c>
      <c r="AH491" s="119"/>
      <c r="AI491" s="119"/>
      <c r="AJ491" s="119"/>
      <c r="AK491" s="119"/>
      <c r="AL491" s="119"/>
      <c r="AM491" s="119"/>
      <c r="AN491" s="119"/>
      <c r="AO491" s="119"/>
      <c r="AP491" s="119"/>
      <c r="AQ491" s="119"/>
      <c r="AR491" s="119"/>
      <c r="AS491" s="119"/>
      <c r="AT491" s="119"/>
      <c r="AU491" s="119"/>
      <c r="AV491" s="119"/>
      <c r="AW491" s="119"/>
      <c r="AX491" s="119"/>
      <c r="AY491" s="119"/>
      <c r="AZ491" s="119"/>
      <c r="BA491" s="119"/>
      <c r="BB491" s="119"/>
      <c r="BC491" s="119"/>
      <c r="BD491" s="119"/>
      <c r="BE491" s="119"/>
      <c r="BF491" s="119"/>
      <c r="BG491" s="119"/>
      <c r="BH491" s="119"/>
    </row>
    <row r="492" spans="1:60" outlineLevel="1" x14ac:dyDescent="0.25">
      <c r="A492" s="142">
        <v>162</v>
      </c>
      <c r="B492" s="143" t="s">
        <v>601</v>
      </c>
      <c r="C492" s="151" t="s">
        <v>602</v>
      </c>
      <c r="D492" s="144" t="s">
        <v>144</v>
      </c>
      <c r="E492" s="145">
        <v>7</v>
      </c>
      <c r="F492" s="146"/>
      <c r="G492" s="147">
        <f t="shared" si="42"/>
        <v>0</v>
      </c>
      <c r="H492" s="124">
        <v>0</v>
      </c>
      <c r="I492" s="124">
        <f t="shared" si="43"/>
        <v>0</v>
      </c>
      <c r="J492" s="124">
        <v>186</v>
      </c>
      <c r="K492" s="124">
        <f t="shared" si="44"/>
        <v>1302</v>
      </c>
      <c r="L492" s="124">
        <v>21</v>
      </c>
      <c r="M492" s="124">
        <f t="shared" si="45"/>
        <v>0</v>
      </c>
      <c r="N492" s="124">
        <v>0</v>
      </c>
      <c r="O492" s="124">
        <f t="shared" si="46"/>
        <v>0</v>
      </c>
      <c r="P492" s="124">
        <v>0</v>
      </c>
      <c r="Q492" s="124">
        <f t="shared" si="47"/>
        <v>0</v>
      </c>
      <c r="R492" s="124"/>
      <c r="S492" s="124" t="s">
        <v>131</v>
      </c>
      <c r="T492" s="124" t="s">
        <v>163</v>
      </c>
      <c r="U492" s="124">
        <v>0.34</v>
      </c>
      <c r="V492" s="124">
        <f t="shared" si="48"/>
        <v>2.38</v>
      </c>
      <c r="W492" s="124"/>
      <c r="X492" s="124" t="s">
        <v>132</v>
      </c>
      <c r="Y492" s="119"/>
      <c r="Z492" s="119"/>
      <c r="AA492" s="119"/>
      <c r="AB492" s="119"/>
      <c r="AC492" s="119"/>
      <c r="AD492" s="119"/>
      <c r="AE492" s="119"/>
      <c r="AF492" s="119"/>
      <c r="AG492" s="119" t="s">
        <v>133</v>
      </c>
      <c r="AH492" s="119"/>
      <c r="AI492" s="119"/>
      <c r="AJ492" s="119"/>
      <c r="AK492" s="119"/>
      <c r="AL492" s="119"/>
      <c r="AM492" s="119"/>
      <c r="AN492" s="119"/>
      <c r="AO492" s="119"/>
      <c r="AP492" s="119"/>
      <c r="AQ492" s="119"/>
      <c r="AR492" s="119"/>
      <c r="AS492" s="119"/>
      <c r="AT492" s="119"/>
      <c r="AU492" s="119"/>
      <c r="AV492" s="119"/>
      <c r="AW492" s="119"/>
      <c r="AX492" s="119"/>
      <c r="AY492" s="119"/>
      <c r="AZ492" s="119"/>
      <c r="BA492" s="119"/>
      <c r="BB492" s="119"/>
      <c r="BC492" s="119"/>
      <c r="BD492" s="119"/>
      <c r="BE492" s="119"/>
      <c r="BF492" s="119"/>
      <c r="BG492" s="119"/>
      <c r="BH492" s="119"/>
    </row>
    <row r="493" spans="1:60" outlineLevel="1" x14ac:dyDescent="0.25">
      <c r="A493" s="142">
        <v>163</v>
      </c>
      <c r="B493" s="143" t="s">
        <v>603</v>
      </c>
      <c r="C493" s="151" t="s">
        <v>604</v>
      </c>
      <c r="D493" s="144" t="s">
        <v>144</v>
      </c>
      <c r="E493" s="145">
        <v>1</v>
      </c>
      <c r="F493" s="146"/>
      <c r="G493" s="147">
        <f t="shared" si="42"/>
        <v>0</v>
      </c>
      <c r="H493" s="124">
        <v>0</v>
      </c>
      <c r="I493" s="124">
        <f t="shared" si="43"/>
        <v>0</v>
      </c>
      <c r="J493" s="124">
        <v>198</v>
      </c>
      <c r="K493" s="124">
        <f t="shared" si="44"/>
        <v>198</v>
      </c>
      <c r="L493" s="124">
        <v>21</v>
      </c>
      <c r="M493" s="124">
        <f t="shared" si="45"/>
        <v>0</v>
      </c>
      <c r="N493" s="124">
        <v>0</v>
      </c>
      <c r="O493" s="124">
        <f t="shared" si="46"/>
        <v>0</v>
      </c>
      <c r="P493" s="124">
        <v>0</v>
      </c>
      <c r="Q493" s="124">
        <f t="shared" si="47"/>
        <v>0</v>
      </c>
      <c r="R493" s="124"/>
      <c r="S493" s="124" t="s">
        <v>131</v>
      </c>
      <c r="T493" s="124" t="s">
        <v>163</v>
      </c>
      <c r="U493" s="124">
        <v>0.36199999999999999</v>
      </c>
      <c r="V493" s="124">
        <f t="shared" si="48"/>
        <v>0.36</v>
      </c>
      <c r="W493" s="124"/>
      <c r="X493" s="124" t="s">
        <v>132</v>
      </c>
      <c r="Y493" s="119"/>
      <c r="Z493" s="119"/>
      <c r="AA493" s="119"/>
      <c r="AB493" s="119"/>
      <c r="AC493" s="119"/>
      <c r="AD493" s="119"/>
      <c r="AE493" s="119"/>
      <c r="AF493" s="119"/>
      <c r="AG493" s="119" t="s">
        <v>133</v>
      </c>
      <c r="AH493" s="119"/>
      <c r="AI493" s="119"/>
      <c r="AJ493" s="119"/>
      <c r="AK493" s="119"/>
      <c r="AL493" s="119"/>
      <c r="AM493" s="119"/>
      <c r="AN493" s="119"/>
      <c r="AO493" s="119"/>
      <c r="AP493" s="119"/>
      <c r="AQ493" s="119"/>
      <c r="AR493" s="119"/>
      <c r="AS493" s="119"/>
      <c r="AT493" s="119"/>
      <c r="AU493" s="119"/>
      <c r="AV493" s="119"/>
      <c r="AW493" s="119"/>
      <c r="AX493" s="119"/>
      <c r="AY493" s="119"/>
      <c r="AZ493" s="119"/>
      <c r="BA493" s="119"/>
      <c r="BB493" s="119"/>
      <c r="BC493" s="119"/>
      <c r="BD493" s="119"/>
      <c r="BE493" s="119"/>
      <c r="BF493" s="119"/>
      <c r="BG493" s="119"/>
      <c r="BH493" s="119"/>
    </row>
    <row r="494" spans="1:60" outlineLevel="1" x14ac:dyDescent="0.25">
      <c r="A494" s="142">
        <v>164</v>
      </c>
      <c r="B494" s="143" t="s">
        <v>605</v>
      </c>
      <c r="C494" s="151" t="s">
        <v>606</v>
      </c>
      <c r="D494" s="144" t="s">
        <v>144</v>
      </c>
      <c r="E494" s="145">
        <v>10</v>
      </c>
      <c r="F494" s="146"/>
      <c r="G494" s="147">
        <f t="shared" si="42"/>
        <v>0</v>
      </c>
      <c r="H494" s="124">
        <v>0</v>
      </c>
      <c r="I494" s="124">
        <f t="shared" si="43"/>
        <v>0</v>
      </c>
      <c r="J494" s="124">
        <v>212</v>
      </c>
      <c r="K494" s="124">
        <f t="shared" si="44"/>
        <v>2120</v>
      </c>
      <c r="L494" s="124">
        <v>21</v>
      </c>
      <c r="M494" s="124">
        <f t="shared" si="45"/>
        <v>0</v>
      </c>
      <c r="N494" s="124">
        <v>0</v>
      </c>
      <c r="O494" s="124">
        <f t="shared" si="46"/>
        <v>0</v>
      </c>
      <c r="P494" s="124">
        <v>0</v>
      </c>
      <c r="Q494" s="124">
        <f t="shared" si="47"/>
        <v>0</v>
      </c>
      <c r="R494" s="124"/>
      <c r="S494" s="124" t="s">
        <v>131</v>
      </c>
      <c r="T494" s="124" t="s">
        <v>131</v>
      </c>
      <c r="U494" s="124">
        <v>0.43</v>
      </c>
      <c r="V494" s="124">
        <f t="shared" si="48"/>
        <v>4.3</v>
      </c>
      <c r="W494" s="124"/>
      <c r="X494" s="124" t="s">
        <v>132</v>
      </c>
      <c r="Y494" s="119"/>
      <c r="Z494" s="119"/>
      <c r="AA494" s="119"/>
      <c r="AB494" s="119"/>
      <c r="AC494" s="119"/>
      <c r="AD494" s="119"/>
      <c r="AE494" s="119"/>
      <c r="AF494" s="119"/>
      <c r="AG494" s="119" t="s">
        <v>133</v>
      </c>
      <c r="AH494" s="119"/>
      <c r="AI494" s="119"/>
      <c r="AJ494" s="119"/>
      <c r="AK494" s="119"/>
      <c r="AL494" s="119"/>
      <c r="AM494" s="119"/>
      <c r="AN494" s="119"/>
      <c r="AO494" s="119"/>
      <c r="AP494" s="119"/>
      <c r="AQ494" s="119"/>
      <c r="AR494" s="119"/>
      <c r="AS494" s="119"/>
      <c r="AT494" s="119"/>
      <c r="AU494" s="119"/>
      <c r="AV494" s="119"/>
      <c r="AW494" s="119"/>
      <c r="AX494" s="119"/>
      <c r="AY494" s="119"/>
      <c r="AZ494" s="119"/>
      <c r="BA494" s="119"/>
      <c r="BB494" s="119"/>
      <c r="BC494" s="119"/>
      <c r="BD494" s="119"/>
      <c r="BE494" s="119"/>
      <c r="BF494" s="119"/>
      <c r="BG494" s="119"/>
      <c r="BH494" s="119"/>
    </row>
    <row r="495" spans="1:60" outlineLevel="1" x14ac:dyDescent="0.25">
      <c r="A495" s="142">
        <v>165</v>
      </c>
      <c r="B495" s="143" t="s">
        <v>607</v>
      </c>
      <c r="C495" s="151" t="s">
        <v>608</v>
      </c>
      <c r="D495" s="144" t="s">
        <v>149</v>
      </c>
      <c r="E495" s="145">
        <v>12</v>
      </c>
      <c r="F495" s="146"/>
      <c r="G495" s="147">
        <f t="shared" si="42"/>
        <v>0</v>
      </c>
      <c r="H495" s="124">
        <v>0</v>
      </c>
      <c r="I495" s="124">
        <f t="shared" si="43"/>
        <v>0</v>
      </c>
      <c r="J495" s="124">
        <v>35</v>
      </c>
      <c r="K495" s="124">
        <f t="shared" si="44"/>
        <v>420</v>
      </c>
      <c r="L495" s="124">
        <v>21</v>
      </c>
      <c r="M495" s="124">
        <f t="shared" si="45"/>
        <v>0</v>
      </c>
      <c r="N495" s="124">
        <v>0</v>
      </c>
      <c r="O495" s="124">
        <f t="shared" si="46"/>
        <v>0</v>
      </c>
      <c r="P495" s="124">
        <v>0</v>
      </c>
      <c r="Q495" s="124">
        <f t="shared" si="47"/>
        <v>0</v>
      </c>
      <c r="R495" s="124"/>
      <c r="S495" s="124" t="s">
        <v>131</v>
      </c>
      <c r="T495" s="124" t="s">
        <v>163</v>
      </c>
      <c r="U495" s="124">
        <v>6.4149999999999999E-2</v>
      </c>
      <c r="V495" s="124">
        <f t="shared" si="48"/>
        <v>0.77</v>
      </c>
      <c r="W495" s="124"/>
      <c r="X495" s="124" t="s">
        <v>132</v>
      </c>
      <c r="Y495" s="119"/>
      <c r="Z495" s="119"/>
      <c r="AA495" s="119"/>
      <c r="AB495" s="119"/>
      <c r="AC495" s="119"/>
      <c r="AD495" s="119"/>
      <c r="AE495" s="119"/>
      <c r="AF495" s="119"/>
      <c r="AG495" s="119" t="s">
        <v>133</v>
      </c>
      <c r="AH495" s="119"/>
      <c r="AI495" s="119"/>
      <c r="AJ495" s="119"/>
      <c r="AK495" s="119"/>
      <c r="AL495" s="119"/>
      <c r="AM495" s="119"/>
      <c r="AN495" s="119"/>
      <c r="AO495" s="119"/>
      <c r="AP495" s="119"/>
      <c r="AQ495" s="119"/>
      <c r="AR495" s="119"/>
      <c r="AS495" s="119"/>
      <c r="AT495" s="119"/>
      <c r="AU495" s="119"/>
      <c r="AV495" s="119"/>
      <c r="AW495" s="119"/>
      <c r="AX495" s="119"/>
      <c r="AY495" s="119"/>
      <c r="AZ495" s="119"/>
      <c r="BA495" s="119"/>
      <c r="BB495" s="119"/>
      <c r="BC495" s="119"/>
      <c r="BD495" s="119"/>
      <c r="BE495" s="119"/>
      <c r="BF495" s="119"/>
      <c r="BG495" s="119"/>
      <c r="BH495" s="119"/>
    </row>
    <row r="496" spans="1:60" outlineLevel="1" x14ac:dyDescent="0.25">
      <c r="A496" s="142">
        <v>166</v>
      </c>
      <c r="B496" s="143" t="s">
        <v>609</v>
      </c>
      <c r="C496" s="151" t="s">
        <v>610</v>
      </c>
      <c r="D496" s="144" t="s">
        <v>149</v>
      </c>
      <c r="E496" s="145">
        <v>0.5</v>
      </c>
      <c r="F496" s="146"/>
      <c r="G496" s="147">
        <f t="shared" si="42"/>
        <v>0</v>
      </c>
      <c r="H496" s="124">
        <v>0</v>
      </c>
      <c r="I496" s="124">
        <f t="shared" si="43"/>
        <v>0</v>
      </c>
      <c r="J496" s="124">
        <v>81</v>
      </c>
      <c r="K496" s="124">
        <f t="shared" si="44"/>
        <v>40.5</v>
      </c>
      <c r="L496" s="124">
        <v>21</v>
      </c>
      <c r="M496" s="124">
        <f t="shared" si="45"/>
        <v>0</v>
      </c>
      <c r="N496" s="124">
        <v>0</v>
      </c>
      <c r="O496" s="124">
        <f t="shared" si="46"/>
        <v>0</v>
      </c>
      <c r="P496" s="124">
        <v>0</v>
      </c>
      <c r="Q496" s="124">
        <f t="shared" si="47"/>
        <v>0</v>
      </c>
      <c r="R496" s="124"/>
      <c r="S496" s="124" t="s">
        <v>131</v>
      </c>
      <c r="T496" s="124" t="s">
        <v>163</v>
      </c>
      <c r="U496" s="124">
        <v>0.14868000000000001</v>
      </c>
      <c r="V496" s="124">
        <f t="shared" si="48"/>
        <v>7.0000000000000007E-2</v>
      </c>
      <c r="W496" s="124"/>
      <c r="X496" s="124" t="s">
        <v>132</v>
      </c>
      <c r="Y496" s="119"/>
      <c r="Z496" s="119"/>
      <c r="AA496" s="119"/>
      <c r="AB496" s="119"/>
      <c r="AC496" s="119"/>
      <c r="AD496" s="119"/>
      <c r="AE496" s="119"/>
      <c r="AF496" s="119"/>
      <c r="AG496" s="119" t="s">
        <v>133</v>
      </c>
      <c r="AH496" s="119"/>
      <c r="AI496" s="119"/>
      <c r="AJ496" s="119"/>
      <c r="AK496" s="119"/>
      <c r="AL496" s="119"/>
      <c r="AM496" s="119"/>
      <c r="AN496" s="119"/>
      <c r="AO496" s="119"/>
      <c r="AP496" s="119"/>
      <c r="AQ496" s="119"/>
      <c r="AR496" s="119"/>
      <c r="AS496" s="119"/>
      <c r="AT496" s="119"/>
      <c r="AU496" s="119"/>
      <c r="AV496" s="119"/>
      <c r="AW496" s="119"/>
      <c r="AX496" s="119"/>
      <c r="AY496" s="119"/>
      <c r="AZ496" s="119"/>
      <c r="BA496" s="119"/>
      <c r="BB496" s="119"/>
      <c r="BC496" s="119"/>
      <c r="BD496" s="119"/>
      <c r="BE496" s="119"/>
      <c r="BF496" s="119"/>
      <c r="BG496" s="119"/>
      <c r="BH496" s="119"/>
    </row>
    <row r="497" spans="1:60" ht="20.399999999999999" outlineLevel="1" x14ac:dyDescent="0.25">
      <c r="A497" s="142">
        <v>167</v>
      </c>
      <c r="B497" s="143" t="s">
        <v>611</v>
      </c>
      <c r="C497" s="151" t="s">
        <v>612</v>
      </c>
      <c r="D497" s="144" t="s">
        <v>149</v>
      </c>
      <c r="E497" s="145">
        <v>105</v>
      </c>
      <c r="F497" s="146"/>
      <c r="G497" s="147">
        <f t="shared" si="42"/>
        <v>0</v>
      </c>
      <c r="H497" s="124">
        <v>15.04</v>
      </c>
      <c r="I497" s="124">
        <f t="shared" si="43"/>
        <v>1579.2</v>
      </c>
      <c r="J497" s="124">
        <v>39.96</v>
      </c>
      <c r="K497" s="124">
        <f t="shared" si="44"/>
        <v>4195.8</v>
      </c>
      <c r="L497" s="124">
        <v>21</v>
      </c>
      <c r="M497" s="124">
        <f t="shared" si="45"/>
        <v>0</v>
      </c>
      <c r="N497" s="124">
        <v>1.6000000000000001E-4</v>
      </c>
      <c r="O497" s="124">
        <f t="shared" si="46"/>
        <v>0.02</v>
      </c>
      <c r="P497" s="124">
        <v>0</v>
      </c>
      <c r="Q497" s="124">
        <f t="shared" si="47"/>
        <v>0</v>
      </c>
      <c r="R497" s="124"/>
      <c r="S497" s="124" t="s">
        <v>131</v>
      </c>
      <c r="T497" s="124" t="s">
        <v>163</v>
      </c>
      <c r="U497" s="124">
        <v>7.0000000000000007E-2</v>
      </c>
      <c r="V497" s="124">
        <f t="shared" si="48"/>
        <v>7.35</v>
      </c>
      <c r="W497" s="124"/>
      <c r="X497" s="124" t="s">
        <v>132</v>
      </c>
      <c r="Y497" s="119"/>
      <c r="Z497" s="119"/>
      <c r="AA497" s="119"/>
      <c r="AB497" s="119"/>
      <c r="AC497" s="119"/>
      <c r="AD497" s="119"/>
      <c r="AE497" s="119"/>
      <c r="AF497" s="119"/>
      <c r="AG497" s="119" t="s">
        <v>133</v>
      </c>
      <c r="AH497" s="119"/>
      <c r="AI497" s="119"/>
      <c r="AJ497" s="119"/>
      <c r="AK497" s="119"/>
      <c r="AL497" s="119"/>
      <c r="AM497" s="119"/>
      <c r="AN497" s="119"/>
      <c r="AO497" s="119"/>
      <c r="AP497" s="119"/>
      <c r="AQ497" s="119"/>
      <c r="AR497" s="119"/>
      <c r="AS497" s="119"/>
      <c r="AT497" s="119"/>
      <c r="AU497" s="119"/>
      <c r="AV497" s="119"/>
      <c r="AW497" s="119"/>
      <c r="AX497" s="119"/>
      <c r="AY497" s="119"/>
      <c r="AZ497" s="119"/>
      <c r="BA497" s="119"/>
      <c r="BB497" s="119"/>
      <c r="BC497" s="119"/>
      <c r="BD497" s="119"/>
      <c r="BE497" s="119"/>
      <c r="BF497" s="119"/>
      <c r="BG497" s="119"/>
      <c r="BH497" s="119"/>
    </row>
    <row r="498" spans="1:60" ht="20.399999999999999" outlineLevel="1" x14ac:dyDescent="0.25">
      <c r="A498" s="142">
        <v>168</v>
      </c>
      <c r="B498" s="143" t="s">
        <v>613</v>
      </c>
      <c r="C498" s="151" t="s">
        <v>614</v>
      </c>
      <c r="D498" s="144" t="s">
        <v>149</v>
      </c>
      <c r="E498" s="145">
        <v>160</v>
      </c>
      <c r="F498" s="146"/>
      <c r="G498" s="147">
        <f t="shared" si="42"/>
        <v>0</v>
      </c>
      <c r="H498" s="124">
        <v>24.99</v>
      </c>
      <c r="I498" s="124">
        <f t="shared" si="43"/>
        <v>3998.4</v>
      </c>
      <c r="J498" s="124">
        <v>41.01</v>
      </c>
      <c r="K498" s="124">
        <f t="shared" si="44"/>
        <v>6561.6</v>
      </c>
      <c r="L498" s="124">
        <v>21</v>
      </c>
      <c r="M498" s="124">
        <f t="shared" si="45"/>
        <v>0</v>
      </c>
      <c r="N498" s="124">
        <v>2.1000000000000001E-4</v>
      </c>
      <c r="O498" s="124">
        <f t="shared" si="46"/>
        <v>0.03</v>
      </c>
      <c r="P498" s="124">
        <v>0</v>
      </c>
      <c r="Q498" s="124">
        <f t="shared" si="47"/>
        <v>0</v>
      </c>
      <c r="R498" s="124"/>
      <c r="S498" s="124" t="s">
        <v>131</v>
      </c>
      <c r="T498" s="124" t="s">
        <v>163</v>
      </c>
      <c r="U498" s="124">
        <v>7.0000000000000007E-2</v>
      </c>
      <c r="V498" s="124">
        <f t="shared" si="48"/>
        <v>11.2</v>
      </c>
      <c r="W498" s="124"/>
      <c r="X498" s="124" t="s">
        <v>132</v>
      </c>
      <c r="Y498" s="119"/>
      <c r="Z498" s="119"/>
      <c r="AA498" s="119"/>
      <c r="AB498" s="119"/>
      <c r="AC498" s="119"/>
      <c r="AD498" s="119"/>
      <c r="AE498" s="119"/>
      <c r="AF498" s="119"/>
      <c r="AG498" s="119" t="s">
        <v>133</v>
      </c>
      <c r="AH498" s="119"/>
      <c r="AI498" s="119"/>
      <c r="AJ498" s="119"/>
      <c r="AK498" s="119"/>
      <c r="AL498" s="119"/>
      <c r="AM498" s="119"/>
      <c r="AN498" s="119"/>
      <c r="AO498" s="119"/>
      <c r="AP498" s="119"/>
      <c r="AQ498" s="119"/>
      <c r="AR498" s="119"/>
      <c r="AS498" s="119"/>
      <c r="AT498" s="119"/>
      <c r="AU498" s="119"/>
      <c r="AV498" s="119"/>
      <c r="AW498" s="119"/>
      <c r="AX498" s="119"/>
      <c r="AY498" s="119"/>
      <c r="AZ498" s="119"/>
      <c r="BA498" s="119"/>
      <c r="BB498" s="119"/>
      <c r="BC498" s="119"/>
      <c r="BD498" s="119"/>
      <c r="BE498" s="119"/>
      <c r="BF498" s="119"/>
      <c r="BG498" s="119"/>
      <c r="BH498" s="119"/>
    </row>
    <row r="499" spans="1:60" outlineLevel="1" x14ac:dyDescent="0.25">
      <c r="A499" s="142">
        <v>169</v>
      </c>
      <c r="B499" s="143" t="s">
        <v>615</v>
      </c>
      <c r="C499" s="151" t="s">
        <v>616</v>
      </c>
      <c r="D499" s="144" t="s">
        <v>149</v>
      </c>
      <c r="E499" s="145">
        <v>20</v>
      </c>
      <c r="F499" s="146"/>
      <c r="G499" s="147">
        <f t="shared" si="42"/>
        <v>0</v>
      </c>
      <c r="H499" s="124">
        <v>0</v>
      </c>
      <c r="I499" s="124">
        <f t="shared" si="43"/>
        <v>0</v>
      </c>
      <c r="J499" s="124">
        <v>30.9</v>
      </c>
      <c r="K499" s="124">
        <f t="shared" si="44"/>
        <v>618</v>
      </c>
      <c r="L499" s="124">
        <v>21</v>
      </c>
      <c r="M499" s="124">
        <f t="shared" si="45"/>
        <v>0</v>
      </c>
      <c r="N499" s="124">
        <v>0</v>
      </c>
      <c r="O499" s="124">
        <f t="shared" si="46"/>
        <v>0</v>
      </c>
      <c r="P499" s="124">
        <v>0</v>
      </c>
      <c r="Q499" s="124">
        <f t="shared" si="47"/>
        <v>0</v>
      </c>
      <c r="R499" s="124"/>
      <c r="S499" s="124" t="s">
        <v>131</v>
      </c>
      <c r="T499" s="124" t="s">
        <v>131</v>
      </c>
      <c r="U499" s="124">
        <v>6.2700000000000006E-2</v>
      </c>
      <c r="V499" s="124">
        <f t="shared" si="48"/>
        <v>1.25</v>
      </c>
      <c r="W499" s="124"/>
      <c r="X499" s="124" t="s">
        <v>132</v>
      </c>
      <c r="Y499" s="119"/>
      <c r="Z499" s="119"/>
      <c r="AA499" s="119"/>
      <c r="AB499" s="119"/>
      <c r="AC499" s="119"/>
      <c r="AD499" s="119"/>
      <c r="AE499" s="119"/>
      <c r="AF499" s="119"/>
      <c r="AG499" s="119" t="s">
        <v>133</v>
      </c>
      <c r="AH499" s="119"/>
      <c r="AI499" s="119"/>
      <c r="AJ499" s="119"/>
      <c r="AK499" s="119"/>
      <c r="AL499" s="119"/>
      <c r="AM499" s="119"/>
      <c r="AN499" s="119"/>
      <c r="AO499" s="119"/>
      <c r="AP499" s="119"/>
      <c r="AQ499" s="119"/>
      <c r="AR499" s="119"/>
      <c r="AS499" s="119"/>
      <c r="AT499" s="119"/>
      <c r="AU499" s="119"/>
      <c r="AV499" s="119"/>
      <c r="AW499" s="119"/>
      <c r="AX499" s="119"/>
      <c r="AY499" s="119"/>
      <c r="AZ499" s="119"/>
      <c r="BA499" s="119"/>
      <c r="BB499" s="119"/>
      <c r="BC499" s="119"/>
      <c r="BD499" s="119"/>
      <c r="BE499" s="119"/>
      <c r="BF499" s="119"/>
      <c r="BG499" s="119"/>
      <c r="BH499" s="119"/>
    </row>
    <row r="500" spans="1:60" outlineLevel="1" x14ac:dyDescent="0.25">
      <c r="A500" s="142">
        <v>170</v>
      </c>
      <c r="B500" s="143" t="s">
        <v>617</v>
      </c>
      <c r="C500" s="151" t="s">
        <v>618</v>
      </c>
      <c r="D500" s="144" t="s">
        <v>144</v>
      </c>
      <c r="E500" s="145">
        <v>45</v>
      </c>
      <c r="F500" s="146"/>
      <c r="G500" s="147">
        <f t="shared" si="42"/>
        <v>0</v>
      </c>
      <c r="H500" s="124">
        <v>0</v>
      </c>
      <c r="I500" s="124">
        <f t="shared" si="43"/>
        <v>0</v>
      </c>
      <c r="J500" s="124">
        <v>181</v>
      </c>
      <c r="K500" s="124">
        <f t="shared" si="44"/>
        <v>8145</v>
      </c>
      <c r="L500" s="124">
        <v>21</v>
      </c>
      <c r="M500" s="124">
        <f t="shared" si="45"/>
        <v>0</v>
      </c>
      <c r="N500" s="124">
        <v>0</v>
      </c>
      <c r="O500" s="124">
        <f t="shared" si="46"/>
        <v>0</v>
      </c>
      <c r="P500" s="124">
        <v>0</v>
      </c>
      <c r="Q500" s="124">
        <f t="shared" si="47"/>
        <v>0</v>
      </c>
      <c r="R500" s="124"/>
      <c r="S500" s="124" t="s">
        <v>131</v>
      </c>
      <c r="T500" s="124" t="s">
        <v>163</v>
      </c>
      <c r="U500" s="124">
        <v>0.33050000000000002</v>
      </c>
      <c r="V500" s="124">
        <f t="shared" si="48"/>
        <v>14.87</v>
      </c>
      <c r="W500" s="124"/>
      <c r="X500" s="124" t="s">
        <v>132</v>
      </c>
      <c r="Y500" s="119"/>
      <c r="Z500" s="119"/>
      <c r="AA500" s="119"/>
      <c r="AB500" s="119"/>
      <c r="AC500" s="119"/>
      <c r="AD500" s="119"/>
      <c r="AE500" s="119"/>
      <c r="AF500" s="119"/>
      <c r="AG500" s="119" t="s">
        <v>133</v>
      </c>
      <c r="AH500" s="119"/>
      <c r="AI500" s="119"/>
      <c r="AJ500" s="119"/>
      <c r="AK500" s="119"/>
      <c r="AL500" s="119"/>
      <c r="AM500" s="119"/>
      <c r="AN500" s="119"/>
      <c r="AO500" s="119"/>
      <c r="AP500" s="119"/>
      <c r="AQ500" s="119"/>
      <c r="AR500" s="119"/>
      <c r="AS500" s="119"/>
      <c r="AT500" s="119"/>
      <c r="AU500" s="119"/>
      <c r="AV500" s="119"/>
      <c r="AW500" s="119"/>
      <c r="AX500" s="119"/>
      <c r="AY500" s="119"/>
      <c r="AZ500" s="119"/>
      <c r="BA500" s="119"/>
      <c r="BB500" s="119"/>
      <c r="BC500" s="119"/>
      <c r="BD500" s="119"/>
      <c r="BE500" s="119"/>
      <c r="BF500" s="119"/>
      <c r="BG500" s="119"/>
      <c r="BH500" s="119"/>
    </row>
    <row r="501" spans="1:60" outlineLevel="1" x14ac:dyDescent="0.25">
      <c r="A501" s="142">
        <v>171</v>
      </c>
      <c r="B501" s="143" t="s">
        <v>619</v>
      </c>
      <c r="C501" s="151" t="s">
        <v>620</v>
      </c>
      <c r="D501" s="144" t="s">
        <v>144</v>
      </c>
      <c r="E501" s="145">
        <v>1</v>
      </c>
      <c r="F501" s="146"/>
      <c r="G501" s="147">
        <f t="shared" si="42"/>
        <v>0</v>
      </c>
      <c r="H501" s="124">
        <v>0</v>
      </c>
      <c r="I501" s="124">
        <f t="shared" si="43"/>
        <v>0</v>
      </c>
      <c r="J501" s="124">
        <v>191</v>
      </c>
      <c r="K501" s="124">
        <f t="shared" si="44"/>
        <v>191</v>
      </c>
      <c r="L501" s="124">
        <v>21</v>
      </c>
      <c r="M501" s="124">
        <f t="shared" si="45"/>
        <v>0</v>
      </c>
      <c r="N501" s="124">
        <v>0</v>
      </c>
      <c r="O501" s="124">
        <f t="shared" si="46"/>
        <v>0</v>
      </c>
      <c r="P501" s="124">
        <v>0</v>
      </c>
      <c r="Q501" s="124">
        <f t="shared" si="47"/>
        <v>0</v>
      </c>
      <c r="R501" s="124"/>
      <c r="S501" s="124" t="s">
        <v>131</v>
      </c>
      <c r="T501" s="124" t="s">
        <v>163</v>
      </c>
      <c r="U501" s="124">
        <v>0.35</v>
      </c>
      <c r="V501" s="124">
        <f t="shared" si="48"/>
        <v>0.35</v>
      </c>
      <c r="W501" s="124"/>
      <c r="X501" s="124" t="s">
        <v>132</v>
      </c>
      <c r="Y501" s="119"/>
      <c r="Z501" s="119"/>
      <c r="AA501" s="119"/>
      <c r="AB501" s="119"/>
      <c r="AC501" s="119"/>
      <c r="AD501" s="119"/>
      <c r="AE501" s="119"/>
      <c r="AF501" s="119"/>
      <c r="AG501" s="119" t="s">
        <v>133</v>
      </c>
      <c r="AH501" s="119"/>
      <c r="AI501" s="119"/>
      <c r="AJ501" s="119"/>
      <c r="AK501" s="119"/>
      <c r="AL501" s="119"/>
      <c r="AM501" s="119"/>
      <c r="AN501" s="119"/>
      <c r="AO501" s="119"/>
      <c r="AP501" s="119"/>
      <c r="AQ501" s="119"/>
      <c r="AR501" s="119"/>
      <c r="AS501" s="119"/>
      <c r="AT501" s="119"/>
      <c r="AU501" s="119"/>
      <c r="AV501" s="119"/>
      <c r="AW501" s="119"/>
      <c r="AX501" s="119"/>
      <c r="AY501" s="119"/>
      <c r="AZ501" s="119"/>
      <c r="BA501" s="119"/>
      <c r="BB501" s="119"/>
      <c r="BC501" s="119"/>
      <c r="BD501" s="119"/>
      <c r="BE501" s="119"/>
      <c r="BF501" s="119"/>
      <c r="BG501" s="119"/>
      <c r="BH501" s="119"/>
    </row>
    <row r="502" spans="1:60" outlineLevel="1" x14ac:dyDescent="0.25">
      <c r="A502" s="142">
        <v>172</v>
      </c>
      <c r="B502" s="143" t="s">
        <v>621</v>
      </c>
      <c r="C502" s="151" t="s">
        <v>622</v>
      </c>
      <c r="D502" s="144" t="s">
        <v>304</v>
      </c>
      <c r="E502" s="145">
        <v>1</v>
      </c>
      <c r="F502" s="146"/>
      <c r="G502" s="147">
        <f t="shared" si="42"/>
        <v>0</v>
      </c>
      <c r="H502" s="124">
        <v>0</v>
      </c>
      <c r="I502" s="124">
        <f t="shared" si="43"/>
        <v>0</v>
      </c>
      <c r="J502" s="124">
        <v>1500</v>
      </c>
      <c r="K502" s="124">
        <f t="shared" si="44"/>
        <v>1500</v>
      </c>
      <c r="L502" s="124">
        <v>21</v>
      </c>
      <c r="M502" s="124">
        <f t="shared" si="45"/>
        <v>0</v>
      </c>
      <c r="N502" s="124">
        <v>0</v>
      </c>
      <c r="O502" s="124">
        <f t="shared" si="46"/>
        <v>0</v>
      </c>
      <c r="P502" s="124">
        <v>0</v>
      </c>
      <c r="Q502" s="124">
        <f t="shared" si="47"/>
        <v>0</v>
      </c>
      <c r="R502" s="124"/>
      <c r="S502" s="124" t="s">
        <v>162</v>
      </c>
      <c r="T502" s="124" t="s">
        <v>163</v>
      </c>
      <c r="U502" s="124">
        <v>0</v>
      </c>
      <c r="V502" s="124">
        <f t="shared" si="48"/>
        <v>0</v>
      </c>
      <c r="W502" s="124"/>
      <c r="X502" s="124" t="s">
        <v>132</v>
      </c>
      <c r="Y502" s="119"/>
      <c r="Z502" s="119"/>
      <c r="AA502" s="119"/>
      <c r="AB502" s="119"/>
      <c r="AC502" s="119"/>
      <c r="AD502" s="119"/>
      <c r="AE502" s="119"/>
      <c r="AF502" s="119"/>
      <c r="AG502" s="119" t="s">
        <v>133</v>
      </c>
      <c r="AH502" s="119"/>
      <c r="AI502" s="119"/>
      <c r="AJ502" s="119"/>
      <c r="AK502" s="119"/>
      <c r="AL502" s="119"/>
      <c r="AM502" s="119"/>
      <c r="AN502" s="119"/>
      <c r="AO502" s="119"/>
      <c r="AP502" s="119"/>
      <c r="AQ502" s="119"/>
      <c r="AR502" s="119"/>
      <c r="AS502" s="119"/>
      <c r="AT502" s="119"/>
      <c r="AU502" s="119"/>
      <c r="AV502" s="119"/>
      <c r="AW502" s="119"/>
      <c r="AX502" s="119"/>
      <c r="AY502" s="119"/>
      <c r="AZ502" s="119"/>
      <c r="BA502" s="119"/>
      <c r="BB502" s="119"/>
      <c r="BC502" s="119"/>
      <c r="BD502" s="119"/>
      <c r="BE502" s="119"/>
      <c r="BF502" s="119"/>
      <c r="BG502" s="119"/>
      <c r="BH502" s="119"/>
    </row>
    <row r="503" spans="1:60" outlineLevel="1" x14ac:dyDescent="0.25">
      <c r="A503" s="142">
        <v>173</v>
      </c>
      <c r="B503" s="143" t="s">
        <v>623</v>
      </c>
      <c r="C503" s="151" t="s">
        <v>624</v>
      </c>
      <c r="D503" s="144" t="s">
        <v>317</v>
      </c>
      <c r="E503" s="145">
        <v>7</v>
      </c>
      <c r="F503" s="146"/>
      <c r="G503" s="147">
        <f t="shared" si="42"/>
        <v>0</v>
      </c>
      <c r="H503" s="124">
        <v>0</v>
      </c>
      <c r="I503" s="124">
        <f t="shared" si="43"/>
        <v>0</v>
      </c>
      <c r="J503" s="124">
        <v>518</v>
      </c>
      <c r="K503" s="124">
        <f t="shared" si="44"/>
        <v>3626</v>
      </c>
      <c r="L503" s="124">
        <v>21</v>
      </c>
      <c r="M503" s="124">
        <f t="shared" si="45"/>
        <v>0</v>
      </c>
      <c r="N503" s="124">
        <v>0</v>
      </c>
      <c r="O503" s="124">
        <f t="shared" si="46"/>
        <v>0</v>
      </c>
      <c r="P503" s="124">
        <v>0</v>
      </c>
      <c r="Q503" s="124">
        <f t="shared" si="47"/>
        <v>0</v>
      </c>
      <c r="R503" s="124"/>
      <c r="S503" s="124" t="s">
        <v>162</v>
      </c>
      <c r="T503" s="124" t="s">
        <v>163</v>
      </c>
      <c r="U503" s="124">
        <v>0</v>
      </c>
      <c r="V503" s="124">
        <f t="shared" si="48"/>
        <v>0</v>
      </c>
      <c r="W503" s="124"/>
      <c r="X503" s="124" t="s">
        <v>132</v>
      </c>
      <c r="Y503" s="119"/>
      <c r="Z503" s="119"/>
      <c r="AA503" s="119"/>
      <c r="AB503" s="119"/>
      <c r="AC503" s="119"/>
      <c r="AD503" s="119"/>
      <c r="AE503" s="119"/>
      <c r="AF503" s="119"/>
      <c r="AG503" s="119" t="s">
        <v>133</v>
      </c>
      <c r="AH503" s="119"/>
      <c r="AI503" s="119"/>
      <c r="AJ503" s="119"/>
      <c r="AK503" s="119"/>
      <c r="AL503" s="119"/>
      <c r="AM503" s="119"/>
      <c r="AN503" s="119"/>
      <c r="AO503" s="119"/>
      <c r="AP503" s="119"/>
      <c r="AQ503" s="119"/>
      <c r="AR503" s="119"/>
      <c r="AS503" s="119"/>
      <c r="AT503" s="119"/>
      <c r="AU503" s="119"/>
      <c r="AV503" s="119"/>
      <c r="AW503" s="119"/>
      <c r="AX503" s="119"/>
      <c r="AY503" s="119"/>
      <c r="AZ503" s="119"/>
      <c r="BA503" s="119"/>
      <c r="BB503" s="119"/>
      <c r="BC503" s="119"/>
      <c r="BD503" s="119"/>
      <c r="BE503" s="119"/>
      <c r="BF503" s="119"/>
      <c r="BG503" s="119"/>
      <c r="BH503" s="119"/>
    </row>
    <row r="504" spans="1:60" outlineLevel="1" x14ac:dyDescent="0.25">
      <c r="A504" s="142">
        <v>174</v>
      </c>
      <c r="B504" s="143" t="s">
        <v>625</v>
      </c>
      <c r="C504" s="151" t="s">
        <v>626</v>
      </c>
      <c r="D504" s="144" t="s">
        <v>317</v>
      </c>
      <c r="E504" s="145">
        <v>10</v>
      </c>
      <c r="F504" s="146"/>
      <c r="G504" s="147">
        <f t="shared" si="42"/>
        <v>0</v>
      </c>
      <c r="H504" s="124">
        <v>0</v>
      </c>
      <c r="I504" s="124">
        <f t="shared" si="43"/>
        <v>0</v>
      </c>
      <c r="J504" s="124">
        <v>350</v>
      </c>
      <c r="K504" s="124">
        <f t="shared" si="44"/>
        <v>3500</v>
      </c>
      <c r="L504" s="124">
        <v>21</v>
      </c>
      <c r="M504" s="124">
        <f t="shared" si="45"/>
        <v>0</v>
      </c>
      <c r="N504" s="124">
        <v>0</v>
      </c>
      <c r="O504" s="124">
        <f t="shared" si="46"/>
        <v>0</v>
      </c>
      <c r="P504" s="124">
        <v>0</v>
      </c>
      <c r="Q504" s="124">
        <f t="shared" si="47"/>
        <v>0</v>
      </c>
      <c r="R504" s="124"/>
      <c r="S504" s="124" t="s">
        <v>162</v>
      </c>
      <c r="T504" s="124" t="s">
        <v>163</v>
      </c>
      <c r="U504" s="124">
        <v>0</v>
      </c>
      <c r="V504" s="124">
        <f t="shared" si="48"/>
        <v>0</v>
      </c>
      <c r="W504" s="124"/>
      <c r="X504" s="124" t="s">
        <v>132</v>
      </c>
      <c r="Y504" s="119"/>
      <c r="Z504" s="119"/>
      <c r="AA504" s="119"/>
      <c r="AB504" s="119"/>
      <c r="AC504" s="119"/>
      <c r="AD504" s="119"/>
      <c r="AE504" s="119"/>
      <c r="AF504" s="119"/>
      <c r="AG504" s="119" t="s">
        <v>133</v>
      </c>
      <c r="AH504" s="119"/>
      <c r="AI504" s="119"/>
      <c r="AJ504" s="119"/>
      <c r="AK504" s="119"/>
      <c r="AL504" s="119"/>
      <c r="AM504" s="119"/>
      <c r="AN504" s="119"/>
      <c r="AO504" s="119"/>
      <c r="AP504" s="119"/>
      <c r="AQ504" s="119"/>
      <c r="AR504" s="119"/>
      <c r="AS504" s="119"/>
      <c r="AT504" s="119"/>
      <c r="AU504" s="119"/>
      <c r="AV504" s="119"/>
      <c r="AW504" s="119"/>
      <c r="AX504" s="119"/>
      <c r="AY504" s="119"/>
      <c r="AZ504" s="119"/>
      <c r="BA504" s="119"/>
      <c r="BB504" s="119"/>
      <c r="BC504" s="119"/>
      <c r="BD504" s="119"/>
      <c r="BE504" s="119"/>
      <c r="BF504" s="119"/>
      <c r="BG504" s="119"/>
      <c r="BH504" s="119"/>
    </row>
    <row r="505" spans="1:60" outlineLevel="1" x14ac:dyDescent="0.25">
      <c r="A505" s="142">
        <v>175</v>
      </c>
      <c r="B505" s="143" t="s">
        <v>627</v>
      </c>
      <c r="C505" s="151" t="s">
        <v>628</v>
      </c>
      <c r="D505" s="144" t="s">
        <v>149</v>
      </c>
      <c r="E505" s="145">
        <v>20</v>
      </c>
      <c r="F505" s="146"/>
      <c r="G505" s="147">
        <f t="shared" si="42"/>
        <v>0</v>
      </c>
      <c r="H505" s="124">
        <v>103.5</v>
      </c>
      <c r="I505" s="124">
        <f t="shared" si="43"/>
        <v>2070</v>
      </c>
      <c r="J505" s="124">
        <v>0</v>
      </c>
      <c r="K505" s="124">
        <f t="shared" si="44"/>
        <v>0</v>
      </c>
      <c r="L505" s="124">
        <v>21</v>
      </c>
      <c r="M505" s="124">
        <f t="shared" si="45"/>
        <v>0</v>
      </c>
      <c r="N505" s="124">
        <v>5.2999999999999998E-4</v>
      </c>
      <c r="O505" s="124">
        <f t="shared" si="46"/>
        <v>0.01</v>
      </c>
      <c r="P505" s="124">
        <v>0</v>
      </c>
      <c r="Q505" s="124">
        <f t="shared" si="47"/>
        <v>0</v>
      </c>
      <c r="R505" s="124" t="s">
        <v>168</v>
      </c>
      <c r="S505" s="124" t="s">
        <v>131</v>
      </c>
      <c r="T505" s="124" t="s">
        <v>131</v>
      </c>
      <c r="U505" s="124">
        <v>0</v>
      </c>
      <c r="V505" s="124">
        <f t="shared" si="48"/>
        <v>0</v>
      </c>
      <c r="W505" s="124"/>
      <c r="X505" s="124" t="s">
        <v>164</v>
      </c>
      <c r="Y505" s="119"/>
      <c r="Z505" s="119"/>
      <c r="AA505" s="119"/>
      <c r="AB505" s="119"/>
      <c r="AC505" s="119"/>
      <c r="AD505" s="119"/>
      <c r="AE505" s="119"/>
      <c r="AF505" s="119"/>
      <c r="AG505" s="119" t="s">
        <v>165</v>
      </c>
      <c r="AH505" s="119"/>
      <c r="AI505" s="119"/>
      <c r="AJ505" s="119"/>
      <c r="AK505" s="119"/>
      <c r="AL505" s="119"/>
      <c r="AM505" s="119"/>
      <c r="AN505" s="119"/>
      <c r="AO505" s="119"/>
      <c r="AP505" s="119"/>
      <c r="AQ505" s="119"/>
      <c r="AR505" s="119"/>
      <c r="AS505" s="119"/>
      <c r="AT505" s="119"/>
      <c r="AU505" s="119"/>
      <c r="AV505" s="119"/>
      <c r="AW505" s="119"/>
      <c r="AX505" s="119"/>
      <c r="AY505" s="119"/>
      <c r="AZ505" s="119"/>
      <c r="BA505" s="119"/>
      <c r="BB505" s="119"/>
      <c r="BC505" s="119"/>
      <c r="BD505" s="119"/>
      <c r="BE505" s="119"/>
      <c r="BF505" s="119"/>
      <c r="BG505" s="119"/>
      <c r="BH505" s="119"/>
    </row>
    <row r="506" spans="1:60" outlineLevel="1" x14ac:dyDescent="0.25">
      <c r="A506" s="142">
        <v>176</v>
      </c>
      <c r="B506" s="143" t="s">
        <v>629</v>
      </c>
      <c r="C506" s="151" t="s">
        <v>630</v>
      </c>
      <c r="D506" s="144" t="s">
        <v>149</v>
      </c>
      <c r="E506" s="145">
        <v>12</v>
      </c>
      <c r="F506" s="146"/>
      <c r="G506" s="147">
        <f t="shared" si="42"/>
        <v>0</v>
      </c>
      <c r="H506" s="124">
        <v>16</v>
      </c>
      <c r="I506" s="124">
        <f t="shared" si="43"/>
        <v>192</v>
      </c>
      <c r="J506" s="124">
        <v>0</v>
      </c>
      <c r="K506" s="124">
        <f t="shared" si="44"/>
        <v>0</v>
      </c>
      <c r="L506" s="124">
        <v>21</v>
      </c>
      <c r="M506" s="124">
        <f t="shared" si="45"/>
        <v>0</v>
      </c>
      <c r="N506" s="124">
        <v>8.0000000000000007E-5</v>
      </c>
      <c r="O506" s="124">
        <f t="shared" si="46"/>
        <v>0</v>
      </c>
      <c r="P506" s="124">
        <v>0</v>
      </c>
      <c r="Q506" s="124">
        <f t="shared" si="47"/>
        <v>0</v>
      </c>
      <c r="R506" s="124" t="s">
        <v>168</v>
      </c>
      <c r="S506" s="124" t="s">
        <v>131</v>
      </c>
      <c r="T506" s="124" t="s">
        <v>163</v>
      </c>
      <c r="U506" s="124">
        <v>0</v>
      </c>
      <c r="V506" s="124">
        <f t="shared" si="48"/>
        <v>0</v>
      </c>
      <c r="W506" s="124"/>
      <c r="X506" s="124" t="s">
        <v>164</v>
      </c>
      <c r="Y506" s="119"/>
      <c r="Z506" s="119"/>
      <c r="AA506" s="119"/>
      <c r="AB506" s="119"/>
      <c r="AC506" s="119"/>
      <c r="AD506" s="119"/>
      <c r="AE506" s="119"/>
      <c r="AF506" s="119"/>
      <c r="AG506" s="119" t="s">
        <v>165</v>
      </c>
      <c r="AH506" s="119"/>
      <c r="AI506" s="119"/>
      <c r="AJ506" s="119"/>
      <c r="AK506" s="119"/>
      <c r="AL506" s="119"/>
      <c r="AM506" s="119"/>
      <c r="AN506" s="119"/>
      <c r="AO506" s="119"/>
      <c r="AP506" s="119"/>
      <c r="AQ506" s="119"/>
      <c r="AR506" s="119"/>
      <c r="AS506" s="119"/>
      <c r="AT506" s="119"/>
      <c r="AU506" s="119"/>
      <c r="AV506" s="119"/>
      <c r="AW506" s="119"/>
      <c r="AX506" s="119"/>
      <c r="AY506" s="119"/>
      <c r="AZ506" s="119"/>
      <c r="BA506" s="119"/>
      <c r="BB506" s="119"/>
      <c r="BC506" s="119"/>
      <c r="BD506" s="119"/>
      <c r="BE506" s="119"/>
      <c r="BF506" s="119"/>
      <c r="BG506" s="119"/>
      <c r="BH506" s="119"/>
    </row>
    <row r="507" spans="1:60" outlineLevel="1" x14ac:dyDescent="0.25">
      <c r="A507" s="142">
        <v>177</v>
      </c>
      <c r="B507" s="143" t="s">
        <v>631</v>
      </c>
      <c r="C507" s="151" t="s">
        <v>632</v>
      </c>
      <c r="D507" s="144" t="s">
        <v>149</v>
      </c>
      <c r="E507" s="145">
        <v>0.5</v>
      </c>
      <c r="F507" s="146"/>
      <c r="G507" s="147">
        <f t="shared" si="42"/>
        <v>0</v>
      </c>
      <c r="H507" s="124">
        <v>17</v>
      </c>
      <c r="I507" s="124">
        <f t="shared" si="43"/>
        <v>8.5</v>
      </c>
      <c r="J507" s="124">
        <v>0</v>
      </c>
      <c r="K507" s="124">
        <f t="shared" si="44"/>
        <v>0</v>
      </c>
      <c r="L507" s="124">
        <v>21</v>
      </c>
      <c r="M507" s="124">
        <f t="shared" si="45"/>
        <v>0</v>
      </c>
      <c r="N507" s="124">
        <v>6.0000000000000002E-5</v>
      </c>
      <c r="O507" s="124">
        <f t="shared" si="46"/>
        <v>0</v>
      </c>
      <c r="P507" s="124">
        <v>0</v>
      </c>
      <c r="Q507" s="124">
        <f t="shared" si="47"/>
        <v>0</v>
      </c>
      <c r="R507" s="124" t="s">
        <v>168</v>
      </c>
      <c r="S507" s="124" t="s">
        <v>131</v>
      </c>
      <c r="T507" s="124" t="s">
        <v>163</v>
      </c>
      <c r="U507" s="124">
        <v>0</v>
      </c>
      <c r="V507" s="124">
        <f t="shared" si="48"/>
        <v>0</v>
      </c>
      <c r="W507" s="124"/>
      <c r="X507" s="124" t="s">
        <v>164</v>
      </c>
      <c r="Y507" s="119"/>
      <c r="Z507" s="119"/>
      <c r="AA507" s="119"/>
      <c r="AB507" s="119"/>
      <c r="AC507" s="119"/>
      <c r="AD507" s="119"/>
      <c r="AE507" s="119"/>
      <c r="AF507" s="119"/>
      <c r="AG507" s="119" t="s">
        <v>165</v>
      </c>
      <c r="AH507" s="119"/>
      <c r="AI507" s="119"/>
      <c r="AJ507" s="119"/>
      <c r="AK507" s="119"/>
      <c r="AL507" s="119"/>
      <c r="AM507" s="119"/>
      <c r="AN507" s="119"/>
      <c r="AO507" s="119"/>
      <c r="AP507" s="119"/>
      <c r="AQ507" s="119"/>
      <c r="AR507" s="119"/>
      <c r="AS507" s="119"/>
      <c r="AT507" s="119"/>
      <c r="AU507" s="119"/>
      <c r="AV507" s="119"/>
      <c r="AW507" s="119"/>
      <c r="AX507" s="119"/>
      <c r="AY507" s="119"/>
      <c r="AZ507" s="119"/>
      <c r="BA507" s="119"/>
      <c r="BB507" s="119"/>
      <c r="BC507" s="119"/>
      <c r="BD507" s="119"/>
      <c r="BE507" s="119"/>
      <c r="BF507" s="119"/>
      <c r="BG507" s="119"/>
      <c r="BH507" s="119"/>
    </row>
    <row r="508" spans="1:60" outlineLevel="1" x14ac:dyDescent="0.25">
      <c r="A508" s="142">
        <v>178</v>
      </c>
      <c r="B508" s="143" t="s">
        <v>716</v>
      </c>
      <c r="C508" s="151" t="s">
        <v>715</v>
      </c>
      <c r="D508" s="144" t="s">
        <v>144</v>
      </c>
      <c r="E508" s="145">
        <v>12</v>
      </c>
      <c r="F508" s="146"/>
      <c r="G508" s="147">
        <f t="shared" si="42"/>
        <v>0</v>
      </c>
      <c r="H508" s="124">
        <v>557</v>
      </c>
      <c r="I508" s="124">
        <f t="shared" si="43"/>
        <v>6684</v>
      </c>
      <c r="J508" s="124">
        <v>0</v>
      </c>
      <c r="K508" s="124">
        <f t="shared" si="44"/>
        <v>0</v>
      </c>
      <c r="L508" s="124">
        <v>21</v>
      </c>
      <c r="M508" s="124">
        <f t="shared" si="45"/>
        <v>0</v>
      </c>
      <c r="N508" s="124">
        <v>2.4000000000000001E-4</v>
      </c>
      <c r="O508" s="124">
        <f t="shared" si="46"/>
        <v>0</v>
      </c>
      <c r="P508" s="124">
        <v>0</v>
      </c>
      <c r="Q508" s="124">
        <f t="shared" si="47"/>
        <v>0</v>
      </c>
      <c r="R508" s="124" t="s">
        <v>168</v>
      </c>
      <c r="S508" s="124" t="s">
        <v>131</v>
      </c>
      <c r="T508" s="124" t="s">
        <v>131</v>
      </c>
      <c r="U508" s="124">
        <v>0</v>
      </c>
      <c r="V508" s="124">
        <f t="shared" si="48"/>
        <v>0</v>
      </c>
      <c r="W508" s="124"/>
      <c r="X508" s="124" t="s">
        <v>164</v>
      </c>
      <c r="Y508" s="119"/>
      <c r="Z508" s="119"/>
      <c r="AA508" s="119"/>
      <c r="AB508" s="119"/>
      <c r="AC508" s="119"/>
      <c r="AD508" s="119"/>
      <c r="AE508" s="119"/>
      <c r="AF508" s="119"/>
      <c r="AG508" s="119" t="s">
        <v>165</v>
      </c>
      <c r="AH508" s="119"/>
      <c r="AI508" s="119"/>
      <c r="AJ508" s="119"/>
      <c r="AK508" s="119"/>
      <c r="AL508" s="119"/>
      <c r="AM508" s="119"/>
      <c r="AN508" s="119"/>
      <c r="AO508" s="119"/>
      <c r="AP508" s="119"/>
      <c r="AQ508" s="119"/>
      <c r="AR508" s="119"/>
      <c r="AS508" s="119"/>
      <c r="AT508" s="119"/>
      <c r="AU508" s="119"/>
      <c r="AV508" s="119"/>
      <c r="AW508" s="119"/>
      <c r="AX508" s="119"/>
      <c r="AY508" s="119"/>
      <c r="AZ508" s="119"/>
      <c r="BA508" s="119"/>
      <c r="BB508" s="119"/>
      <c r="BC508" s="119"/>
      <c r="BD508" s="119"/>
      <c r="BE508" s="119"/>
      <c r="BF508" s="119"/>
      <c r="BG508" s="119"/>
      <c r="BH508" s="119"/>
    </row>
    <row r="509" spans="1:60" outlineLevel="1" x14ac:dyDescent="0.25">
      <c r="A509" s="142">
        <v>179</v>
      </c>
      <c r="B509" s="143" t="s">
        <v>633</v>
      </c>
      <c r="C509" s="151" t="s">
        <v>634</v>
      </c>
      <c r="D509" s="144" t="s">
        <v>144</v>
      </c>
      <c r="E509" s="145">
        <v>12</v>
      </c>
      <c r="F509" s="146"/>
      <c r="G509" s="147">
        <f t="shared" si="42"/>
        <v>0</v>
      </c>
      <c r="H509" s="124">
        <v>54</v>
      </c>
      <c r="I509" s="124">
        <f t="shared" si="43"/>
        <v>648</v>
      </c>
      <c r="J509" s="124">
        <v>0</v>
      </c>
      <c r="K509" s="124">
        <f t="shared" si="44"/>
        <v>0</v>
      </c>
      <c r="L509" s="124">
        <v>21</v>
      </c>
      <c r="M509" s="124">
        <f t="shared" si="45"/>
        <v>0</v>
      </c>
      <c r="N509" s="124">
        <v>1.0000000000000001E-5</v>
      </c>
      <c r="O509" s="124">
        <f t="shared" si="46"/>
        <v>0</v>
      </c>
      <c r="P509" s="124">
        <v>0</v>
      </c>
      <c r="Q509" s="124">
        <f t="shared" si="47"/>
        <v>0</v>
      </c>
      <c r="R509" s="124" t="s">
        <v>168</v>
      </c>
      <c r="S509" s="124" t="s">
        <v>131</v>
      </c>
      <c r="T509" s="124" t="s">
        <v>163</v>
      </c>
      <c r="U509" s="124">
        <v>0</v>
      </c>
      <c r="V509" s="124">
        <f t="shared" si="48"/>
        <v>0</v>
      </c>
      <c r="W509" s="124"/>
      <c r="X509" s="124" t="s">
        <v>164</v>
      </c>
      <c r="Y509" s="119"/>
      <c r="Z509" s="119"/>
      <c r="AA509" s="119"/>
      <c r="AB509" s="119"/>
      <c r="AC509" s="119"/>
      <c r="AD509" s="119"/>
      <c r="AE509" s="119"/>
      <c r="AF509" s="119"/>
      <c r="AG509" s="119" t="s">
        <v>165</v>
      </c>
      <c r="AH509" s="119"/>
      <c r="AI509" s="119"/>
      <c r="AJ509" s="119"/>
      <c r="AK509" s="119"/>
      <c r="AL509" s="119"/>
      <c r="AM509" s="119"/>
      <c r="AN509" s="119"/>
      <c r="AO509" s="119"/>
      <c r="AP509" s="119"/>
      <c r="AQ509" s="119"/>
      <c r="AR509" s="119"/>
      <c r="AS509" s="119"/>
      <c r="AT509" s="119"/>
      <c r="AU509" s="119"/>
      <c r="AV509" s="119"/>
      <c r="AW509" s="119"/>
      <c r="AX509" s="119"/>
      <c r="AY509" s="119"/>
      <c r="AZ509" s="119"/>
      <c r="BA509" s="119"/>
      <c r="BB509" s="119"/>
      <c r="BC509" s="119"/>
      <c r="BD509" s="119"/>
      <c r="BE509" s="119"/>
      <c r="BF509" s="119"/>
      <c r="BG509" s="119"/>
      <c r="BH509" s="119"/>
    </row>
    <row r="510" spans="1:60" outlineLevel="1" x14ac:dyDescent="0.25">
      <c r="A510" s="142">
        <v>180</v>
      </c>
      <c r="B510" s="143" t="s">
        <v>635</v>
      </c>
      <c r="C510" s="151" t="s">
        <v>636</v>
      </c>
      <c r="D510" s="144" t="s">
        <v>144</v>
      </c>
      <c r="E510" s="145">
        <v>12</v>
      </c>
      <c r="F510" s="146"/>
      <c r="G510" s="147">
        <f t="shared" si="42"/>
        <v>0</v>
      </c>
      <c r="H510" s="124">
        <v>34</v>
      </c>
      <c r="I510" s="124">
        <f t="shared" si="43"/>
        <v>408</v>
      </c>
      <c r="J510" s="124">
        <v>0</v>
      </c>
      <c r="K510" s="124">
        <f t="shared" si="44"/>
        <v>0</v>
      </c>
      <c r="L510" s="124">
        <v>21</v>
      </c>
      <c r="M510" s="124">
        <f t="shared" si="45"/>
        <v>0</v>
      </c>
      <c r="N510" s="124">
        <v>5.0000000000000002E-5</v>
      </c>
      <c r="O510" s="124">
        <f t="shared" si="46"/>
        <v>0</v>
      </c>
      <c r="P510" s="124">
        <v>0</v>
      </c>
      <c r="Q510" s="124">
        <f t="shared" si="47"/>
        <v>0</v>
      </c>
      <c r="R510" s="124" t="s">
        <v>168</v>
      </c>
      <c r="S510" s="124" t="s">
        <v>131</v>
      </c>
      <c r="T510" s="124" t="s">
        <v>163</v>
      </c>
      <c r="U510" s="124">
        <v>0</v>
      </c>
      <c r="V510" s="124">
        <f t="shared" si="48"/>
        <v>0</v>
      </c>
      <c r="W510" s="124"/>
      <c r="X510" s="124" t="s">
        <v>164</v>
      </c>
      <c r="Y510" s="119"/>
      <c r="Z510" s="119"/>
      <c r="AA510" s="119"/>
      <c r="AB510" s="119"/>
      <c r="AC510" s="119"/>
      <c r="AD510" s="119"/>
      <c r="AE510" s="119"/>
      <c r="AF510" s="119"/>
      <c r="AG510" s="119" t="s">
        <v>165</v>
      </c>
      <c r="AH510" s="119"/>
      <c r="AI510" s="119"/>
      <c r="AJ510" s="119"/>
      <c r="AK510" s="119"/>
      <c r="AL510" s="119"/>
      <c r="AM510" s="119"/>
      <c r="AN510" s="119"/>
      <c r="AO510" s="119"/>
      <c r="AP510" s="119"/>
      <c r="AQ510" s="119"/>
      <c r="AR510" s="119"/>
      <c r="AS510" s="119"/>
      <c r="AT510" s="119"/>
      <c r="AU510" s="119"/>
      <c r="AV510" s="119"/>
      <c r="AW510" s="119"/>
      <c r="AX510" s="119"/>
      <c r="AY510" s="119"/>
      <c r="AZ510" s="119"/>
      <c r="BA510" s="119"/>
      <c r="BB510" s="119"/>
      <c r="BC510" s="119"/>
      <c r="BD510" s="119"/>
      <c r="BE510" s="119"/>
      <c r="BF510" s="119"/>
      <c r="BG510" s="119"/>
      <c r="BH510" s="119"/>
    </row>
    <row r="511" spans="1:60" outlineLevel="1" x14ac:dyDescent="0.25">
      <c r="A511" s="142">
        <v>181</v>
      </c>
      <c r="B511" s="143" t="s">
        <v>637</v>
      </c>
      <c r="C511" s="151" t="s">
        <v>638</v>
      </c>
      <c r="D511" s="144" t="s">
        <v>144</v>
      </c>
      <c r="E511" s="145">
        <v>2</v>
      </c>
      <c r="F511" s="146"/>
      <c r="G511" s="147">
        <f t="shared" si="42"/>
        <v>0</v>
      </c>
      <c r="H511" s="124">
        <v>45</v>
      </c>
      <c r="I511" s="124">
        <f t="shared" si="43"/>
        <v>90</v>
      </c>
      <c r="J511" s="124">
        <v>0</v>
      </c>
      <c r="K511" s="124">
        <f t="shared" si="44"/>
        <v>0</v>
      </c>
      <c r="L511" s="124">
        <v>21</v>
      </c>
      <c r="M511" s="124">
        <f t="shared" si="45"/>
        <v>0</v>
      </c>
      <c r="N511" s="124">
        <v>0</v>
      </c>
      <c r="O511" s="124">
        <f t="shared" si="46"/>
        <v>0</v>
      </c>
      <c r="P511" s="124">
        <v>0</v>
      </c>
      <c r="Q511" s="124">
        <f t="shared" si="47"/>
        <v>0</v>
      </c>
      <c r="R511" s="124" t="s">
        <v>168</v>
      </c>
      <c r="S511" s="124" t="s">
        <v>131</v>
      </c>
      <c r="T511" s="124" t="s">
        <v>163</v>
      </c>
      <c r="U511" s="124">
        <v>0</v>
      </c>
      <c r="V511" s="124">
        <f t="shared" si="48"/>
        <v>0</v>
      </c>
      <c r="W511" s="124"/>
      <c r="X511" s="124" t="s">
        <v>164</v>
      </c>
      <c r="Y511" s="119"/>
      <c r="Z511" s="119"/>
      <c r="AA511" s="119"/>
      <c r="AB511" s="119"/>
      <c r="AC511" s="119"/>
      <c r="AD511" s="119"/>
      <c r="AE511" s="119"/>
      <c r="AF511" s="119"/>
      <c r="AG511" s="119" t="s">
        <v>165</v>
      </c>
      <c r="AH511" s="119"/>
      <c r="AI511" s="119"/>
      <c r="AJ511" s="119"/>
      <c r="AK511" s="119"/>
      <c r="AL511" s="119"/>
      <c r="AM511" s="119"/>
      <c r="AN511" s="119"/>
      <c r="AO511" s="119"/>
      <c r="AP511" s="119"/>
      <c r="AQ511" s="119"/>
      <c r="AR511" s="119"/>
      <c r="AS511" s="119"/>
      <c r="AT511" s="119"/>
      <c r="AU511" s="119"/>
      <c r="AV511" s="119"/>
      <c r="AW511" s="119"/>
      <c r="AX511" s="119"/>
      <c r="AY511" s="119"/>
      <c r="AZ511" s="119"/>
      <c r="BA511" s="119"/>
      <c r="BB511" s="119"/>
      <c r="BC511" s="119"/>
      <c r="BD511" s="119"/>
      <c r="BE511" s="119"/>
      <c r="BF511" s="119"/>
      <c r="BG511" s="119"/>
      <c r="BH511" s="119"/>
    </row>
    <row r="512" spans="1:60" outlineLevel="1" x14ac:dyDescent="0.25">
      <c r="A512" s="142">
        <v>182</v>
      </c>
      <c r="B512" s="143" t="s">
        <v>639</v>
      </c>
      <c r="C512" s="151" t="s">
        <v>640</v>
      </c>
      <c r="D512" s="144" t="s">
        <v>144</v>
      </c>
      <c r="E512" s="145">
        <v>45</v>
      </c>
      <c r="F512" s="146"/>
      <c r="G512" s="147">
        <f t="shared" si="42"/>
        <v>0</v>
      </c>
      <c r="H512" s="124">
        <v>14</v>
      </c>
      <c r="I512" s="124">
        <f t="shared" si="43"/>
        <v>630</v>
      </c>
      <c r="J512" s="124">
        <v>0</v>
      </c>
      <c r="K512" s="124">
        <f t="shared" si="44"/>
        <v>0</v>
      </c>
      <c r="L512" s="124">
        <v>21</v>
      </c>
      <c r="M512" s="124">
        <f t="shared" si="45"/>
        <v>0</v>
      </c>
      <c r="N512" s="124">
        <v>4.0000000000000003E-5</v>
      </c>
      <c r="O512" s="124">
        <f t="shared" si="46"/>
        <v>0</v>
      </c>
      <c r="P512" s="124">
        <v>0</v>
      </c>
      <c r="Q512" s="124">
        <f t="shared" si="47"/>
        <v>0</v>
      </c>
      <c r="R512" s="124" t="s">
        <v>168</v>
      </c>
      <c r="S512" s="124" t="s">
        <v>131</v>
      </c>
      <c r="T512" s="124" t="s">
        <v>163</v>
      </c>
      <c r="U512" s="124">
        <v>0</v>
      </c>
      <c r="V512" s="124">
        <f t="shared" si="48"/>
        <v>0</v>
      </c>
      <c r="W512" s="124"/>
      <c r="X512" s="124" t="s">
        <v>164</v>
      </c>
      <c r="Y512" s="119"/>
      <c r="Z512" s="119"/>
      <c r="AA512" s="119"/>
      <c r="AB512" s="119"/>
      <c r="AC512" s="119"/>
      <c r="AD512" s="119"/>
      <c r="AE512" s="119"/>
      <c r="AF512" s="119"/>
      <c r="AG512" s="119" t="s">
        <v>165</v>
      </c>
      <c r="AH512" s="119"/>
      <c r="AI512" s="119"/>
      <c r="AJ512" s="119"/>
      <c r="AK512" s="119"/>
      <c r="AL512" s="119"/>
      <c r="AM512" s="119"/>
      <c r="AN512" s="119"/>
      <c r="AO512" s="119"/>
      <c r="AP512" s="119"/>
      <c r="AQ512" s="119"/>
      <c r="AR512" s="119"/>
      <c r="AS512" s="119"/>
      <c r="AT512" s="119"/>
      <c r="AU512" s="119"/>
      <c r="AV512" s="119"/>
      <c r="AW512" s="119"/>
      <c r="AX512" s="119"/>
      <c r="AY512" s="119"/>
      <c r="AZ512" s="119"/>
      <c r="BA512" s="119"/>
      <c r="BB512" s="119"/>
      <c r="BC512" s="119"/>
      <c r="BD512" s="119"/>
      <c r="BE512" s="119"/>
      <c r="BF512" s="119"/>
      <c r="BG512" s="119"/>
      <c r="BH512" s="119"/>
    </row>
    <row r="513" spans="1:60" outlineLevel="1" x14ac:dyDescent="0.25">
      <c r="A513" s="142">
        <v>183</v>
      </c>
      <c r="B513" s="143" t="s">
        <v>641</v>
      </c>
      <c r="C513" s="151" t="s">
        <v>642</v>
      </c>
      <c r="D513" s="144" t="s">
        <v>144</v>
      </c>
      <c r="E513" s="145">
        <v>8</v>
      </c>
      <c r="F513" s="146"/>
      <c r="G513" s="147">
        <f t="shared" si="42"/>
        <v>0</v>
      </c>
      <c r="H513" s="124">
        <v>850</v>
      </c>
      <c r="I513" s="124">
        <f t="shared" si="43"/>
        <v>6800</v>
      </c>
      <c r="J513" s="124">
        <v>0</v>
      </c>
      <c r="K513" s="124">
        <f t="shared" si="44"/>
        <v>0</v>
      </c>
      <c r="L513" s="124">
        <v>21</v>
      </c>
      <c r="M513" s="124">
        <f t="shared" si="45"/>
        <v>0</v>
      </c>
      <c r="N513" s="124">
        <v>4.0000000000000001E-3</v>
      </c>
      <c r="O513" s="124">
        <f t="shared" si="46"/>
        <v>0.03</v>
      </c>
      <c r="P513" s="124">
        <v>0</v>
      </c>
      <c r="Q513" s="124">
        <f t="shared" si="47"/>
        <v>0</v>
      </c>
      <c r="R513" s="124" t="s">
        <v>168</v>
      </c>
      <c r="S513" s="124" t="s">
        <v>131</v>
      </c>
      <c r="T513" s="124" t="s">
        <v>163</v>
      </c>
      <c r="U513" s="124">
        <v>0</v>
      </c>
      <c r="V513" s="124">
        <f t="shared" si="48"/>
        <v>0</v>
      </c>
      <c r="W513" s="124"/>
      <c r="X513" s="124" t="s">
        <v>164</v>
      </c>
      <c r="Y513" s="119"/>
      <c r="Z513" s="119"/>
      <c r="AA513" s="119"/>
      <c r="AB513" s="119"/>
      <c r="AC513" s="119"/>
      <c r="AD513" s="119"/>
      <c r="AE513" s="119"/>
      <c r="AF513" s="119"/>
      <c r="AG513" s="119" t="s">
        <v>165</v>
      </c>
      <c r="AH513" s="119"/>
      <c r="AI513" s="119"/>
      <c r="AJ513" s="119"/>
      <c r="AK513" s="119"/>
      <c r="AL513" s="119"/>
      <c r="AM513" s="119"/>
      <c r="AN513" s="119"/>
      <c r="AO513" s="119"/>
      <c r="AP513" s="119"/>
      <c r="AQ513" s="119"/>
      <c r="AR513" s="119"/>
      <c r="AS513" s="119"/>
      <c r="AT513" s="119"/>
      <c r="AU513" s="119"/>
      <c r="AV513" s="119"/>
      <c r="AW513" s="119"/>
      <c r="AX513" s="119"/>
      <c r="AY513" s="119"/>
      <c r="AZ513" s="119"/>
      <c r="BA513" s="119"/>
      <c r="BB513" s="119"/>
      <c r="BC513" s="119"/>
      <c r="BD513" s="119"/>
      <c r="BE513" s="119"/>
      <c r="BF513" s="119"/>
      <c r="BG513" s="119"/>
      <c r="BH513" s="119"/>
    </row>
    <row r="514" spans="1:60" outlineLevel="1" x14ac:dyDescent="0.25">
      <c r="A514" s="142">
        <v>184</v>
      </c>
      <c r="B514" s="143" t="s">
        <v>643</v>
      </c>
      <c r="C514" s="151" t="s">
        <v>644</v>
      </c>
      <c r="D514" s="144" t="s">
        <v>144</v>
      </c>
      <c r="E514" s="145">
        <v>2</v>
      </c>
      <c r="F514" s="146"/>
      <c r="G514" s="147">
        <f t="shared" si="42"/>
        <v>0</v>
      </c>
      <c r="H514" s="124">
        <v>1210</v>
      </c>
      <c r="I514" s="124">
        <f t="shared" si="43"/>
        <v>2420</v>
      </c>
      <c r="J514" s="124">
        <v>0</v>
      </c>
      <c r="K514" s="124">
        <f t="shared" si="44"/>
        <v>0</v>
      </c>
      <c r="L514" s="124">
        <v>21</v>
      </c>
      <c r="M514" s="124">
        <f t="shared" si="45"/>
        <v>0</v>
      </c>
      <c r="N514" s="124">
        <v>4.0000000000000001E-3</v>
      </c>
      <c r="O514" s="124">
        <f t="shared" si="46"/>
        <v>0.01</v>
      </c>
      <c r="P514" s="124">
        <v>0</v>
      </c>
      <c r="Q514" s="124">
        <f t="shared" si="47"/>
        <v>0</v>
      </c>
      <c r="R514" s="124"/>
      <c r="S514" s="124" t="s">
        <v>162</v>
      </c>
      <c r="T514" s="124" t="s">
        <v>163</v>
      </c>
      <c r="U514" s="124">
        <v>0</v>
      </c>
      <c r="V514" s="124">
        <f t="shared" si="48"/>
        <v>0</v>
      </c>
      <c r="W514" s="124"/>
      <c r="X514" s="124" t="s">
        <v>164</v>
      </c>
      <c r="Y514" s="119"/>
      <c r="Z514" s="119"/>
      <c r="AA514" s="119"/>
      <c r="AB514" s="119"/>
      <c r="AC514" s="119"/>
      <c r="AD514" s="119"/>
      <c r="AE514" s="119"/>
      <c r="AF514" s="119"/>
      <c r="AG514" s="119" t="s">
        <v>165</v>
      </c>
      <c r="AH514" s="119"/>
      <c r="AI514" s="119"/>
      <c r="AJ514" s="119"/>
      <c r="AK514" s="119"/>
      <c r="AL514" s="119"/>
      <c r="AM514" s="119"/>
      <c r="AN514" s="119"/>
      <c r="AO514" s="119"/>
      <c r="AP514" s="119"/>
      <c r="AQ514" s="119"/>
      <c r="AR514" s="119"/>
      <c r="AS514" s="119"/>
      <c r="AT514" s="119"/>
      <c r="AU514" s="119"/>
      <c r="AV514" s="119"/>
      <c r="AW514" s="119"/>
      <c r="AX514" s="119"/>
      <c r="AY514" s="119"/>
      <c r="AZ514" s="119"/>
      <c r="BA514" s="119"/>
      <c r="BB514" s="119"/>
      <c r="BC514" s="119"/>
      <c r="BD514" s="119"/>
      <c r="BE514" s="119"/>
      <c r="BF514" s="119"/>
      <c r="BG514" s="119"/>
      <c r="BH514" s="119"/>
    </row>
    <row r="515" spans="1:60" outlineLevel="1" x14ac:dyDescent="0.25">
      <c r="A515" s="142">
        <v>185</v>
      </c>
      <c r="B515" s="143" t="s">
        <v>645</v>
      </c>
      <c r="C515" s="151" t="s">
        <v>646</v>
      </c>
      <c r="D515" s="144" t="s">
        <v>144</v>
      </c>
      <c r="E515" s="145">
        <v>1</v>
      </c>
      <c r="F515" s="146"/>
      <c r="G515" s="147">
        <f t="shared" si="42"/>
        <v>0</v>
      </c>
      <c r="H515" s="124">
        <v>978</v>
      </c>
      <c r="I515" s="124">
        <f t="shared" si="43"/>
        <v>978</v>
      </c>
      <c r="J515" s="124">
        <v>0</v>
      </c>
      <c r="K515" s="124">
        <f t="shared" si="44"/>
        <v>0</v>
      </c>
      <c r="L515" s="124">
        <v>21</v>
      </c>
      <c r="M515" s="124">
        <f t="shared" si="45"/>
        <v>0</v>
      </c>
      <c r="N515" s="124">
        <v>2.63E-2</v>
      </c>
      <c r="O515" s="124">
        <f t="shared" si="46"/>
        <v>0.03</v>
      </c>
      <c r="P515" s="124">
        <v>0</v>
      </c>
      <c r="Q515" s="124">
        <f t="shared" si="47"/>
        <v>0</v>
      </c>
      <c r="R515" s="124"/>
      <c r="S515" s="124" t="s">
        <v>162</v>
      </c>
      <c r="T515" s="124" t="s">
        <v>163</v>
      </c>
      <c r="U515" s="124">
        <v>0</v>
      </c>
      <c r="V515" s="124">
        <f t="shared" si="48"/>
        <v>0</v>
      </c>
      <c r="W515" s="124"/>
      <c r="X515" s="124" t="s">
        <v>164</v>
      </c>
      <c r="Y515" s="119"/>
      <c r="Z515" s="119"/>
      <c r="AA515" s="119"/>
      <c r="AB515" s="119"/>
      <c r="AC515" s="119"/>
      <c r="AD515" s="119"/>
      <c r="AE515" s="119"/>
      <c r="AF515" s="119"/>
      <c r="AG515" s="119" t="s">
        <v>165</v>
      </c>
      <c r="AH515" s="119"/>
      <c r="AI515" s="119"/>
      <c r="AJ515" s="119"/>
      <c r="AK515" s="119"/>
      <c r="AL515" s="119"/>
      <c r="AM515" s="119"/>
      <c r="AN515" s="119"/>
      <c r="AO515" s="119"/>
      <c r="AP515" s="119"/>
      <c r="AQ515" s="119"/>
      <c r="AR515" s="119"/>
      <c r="AS515" s="119"/>
      <c r="AT515" s="119"/>
      <c r="AU515" s="119"/>
      <c r="AV515" s="119"/>
      <c r="AW515" s="119"/>
      <c r="AX515" s="119"/>
      <c r="AY515" s="119"/>
      <c r="AZ515" s="119"/>
      <c r="BA515" s="119"/>
      <c r="BB515" s="119"/>
      <c r="BC515" s="119"/>
      <c r="BD515" s="119"/>
      <c r="BE515" s="119"/>
      <c r="BF515" s="119"/>
      <c r="BG515" s="119"/>
      <c r="BH515" s="119"/>
    </row>
    <row r="516" spans="1:60" outlineLevel="1" x14ac:dyDescent="0.25">
      <c r="A516" s="142">
        <v>186</v>
      </c>
      <c r="B516" s="143" t="s">
        <v>647</v>
      </c>
      <c r="C516" s="151" t="s">
        <v>648</v>
      </c>
      <c r="D516" s="144" t="s">
        <v>144</v>
      </c>
      <c r="E516" s="145">
        <v>3</v>
      </c>
      <c r="F516" s="146"/>
      <c r="G516" s="147">
        <f t="shared" si="42"/>
        <v>0</v>
      </c>
      <c r="H516" s="124">
        <v>187</v>
      </c>
      <c r="I516" s="124">
        <f t="shared" si="43"/>
        <v>561</v>
      </c>
      <c r="J516" s="124">
        <v>0</v>
      </c>
      <c r="K516" s="124">
        <f t="shared" si="44"/>
        <v>0</v>
      </c>
      <c r="L516" s="124">
        <v>21</v>
      </c>
      <c r="M516" s="124">
        <f t="shared" si="45"/>
        <v>0</v>
      </c>
      <c r="N516" s="124">
        <v>1.8000000000000001E-4</v>
      </c>
      <c r="O516" s="124">
        <f t="shared" si="46"/>
        <v>0</v>
      </c>
      <c r="P516" s="124">
        <v>0</v>
      </c>
      <c r="Q516" s="124">
        <f t="shared" si="47"/>
        <v>0</v>
      </c>
      <c r="R516" s="124" t="s">
        <v>168</v>
      </c>
      <c r="S516" s="124" t="s">
        <v>131</v>
      </c>
      <c r="T516" s="124" t="s">
        <v>163</v>
      </c>
      <c r="U516" s="124">
        <v>0</v>
      </c>
      <c r="V516" s="124">
        <f t="shared" si="48"/>
        <v>0</v>
      </c>
      <c r="W516" s="124"/>
      <c r="X516" s="124" t="s">
        <v>164</v>
      </c>
      <c r="Y516" s="119"/>
      <c r="Z516" s="119"/>
      <c r="AA516" s="119"/>
      <c r="AB516" s="119"/>
      <c r="AC516" s="119"/>
      <c r="AD516" s="119"/>
      <c r="AE516" s="119"/>
      <c r="AF516" s="119"/>
      <c r="AG516" s="119" t="s">
        <v>165</v>
      </c>
      <c r="AH516" s="119"/>
      <c r="AI516" s="119"/>
      <c r="AJ516" s="119"/>
      <c r="AK516" s="119"/>
      <c r="AL516" s="119"/>
      <c r="AM516" s="119"/>
      <c r="AN516" s="119"/>
      <c r="AO516" s="119"/>
      <c r="AP516" s="119"/>
      <c r="AQ516" s="119"/>
      <c r="AR516" s="119"/>
      <c r="AS516" s="119"/>
      <c r="AT516" s="119"/>
      <c r="AU516" s="119"/>
      <c r="AV516" s="119"/>
      <c r="AW516" s="119"/>
      <c r="AX516" s="119"/>
      <c r="AY516" s="119"/>
      <c r="AZ516" s="119"/>
      <c r="BA516" s="119"/>
      <c r="BB516" s="119"/>
      <c r="BC516" s="119"/>
      <c r="BD516" s="119"/>
      <c r="BE516" s="119"/>
      <c r="BF516" s="119"/>
      <c r="BG516" s="119"/>
      <c r="BH516" s="119"/>
    </row>
    <row r="517" spans="1:60" outlineLevel="1" x14ac:dyDescent="0.25">
      <c r="A517" s="142">
        <v>187</v>
      </c>
      <c r="B517" s="143" t="s">
        <v>649</v>
      </c>
      <c r="C517" s="151" t="s">
        <v>650</v>
      </c>
      <c r="D517" s="144" t="s">
        <v>144</v>
      </c>
      <c r="E517" s="145">
        <v>2</v>
      </c>
      <c r="F517" s="146"/>
      <c r="G517" s="147">
        <f t="shared" si="42"/>
        <v>0</v>
      </c>
      <c r="H517" s="124">
        <v>223</v>
      </c>
      <c r="I517" s="124">
        <f t="shared" si="43"/>
        <v>446</v>
      </c>
      <c r="J517" s="124">
        <v>0</v>
      </c>
      <c r="K517" s="124">
        <f t="shared" si="44"/>
        <v>0</v>
      </c>
      <c r="L517" s="124">
        <v>21</v>
      </c>
      <c r="M517" s="124">
        <f t="shared" si="45"/>
        <v>0</v>
      </c>
      <c r="N517" s="124">
        <v>1.8000000000000001E-4</v>
      </c>
      <c r="O517" s="124">
        <f t="shared" si="46"/>
        <v>0</v>
      </c>
      <c r="P517" s="124">
        <v>0</v>
      </c>
      <c r="Q517" s="124">
        <f t="shared" si="47"/>
        <v>0</v>
      </c>
      <c r="R517" s="124" t="s">
        <v>168</v>
      </c>
      <c r="S517" s="124" t="s">
        <v>131</v>
      </c>
      <c r="T517" s="124" t="s">
        <v>163</v>
      </c>
      <c r="U517" s="124">
        <v>0</v>
      </c>
      <c r="V517" s="124">
        <f t="shared" si="48"/>
        <v>0</v>
      </c>
      <c r="W517" s="124"/>
      <c r="X517" s="124" t="s">
        <v>164</v>
      </c>
      <c r="Y517" s="119"/>
      <c r="Z517" s="119"/>
      <c r="AA517" s="119"/>
      <c r="AB517" s="119"/>
      <c r="AC517" s="119"/>
      <c r="AD517" s="119"/>
      <c r="AE517" s="119"/>
      <c r="AF517" s="119"/>
      <c r="AG517" s="119" t="s">
        <v>165</v>
      </c>
      <c r="AH517" s="119"/>
      <c r="AI517" s="119"/>
      <c r="AJ517" s="119"/>
      <c r="AK517" s="119"/>
      <c r="AL517" s="119"/>
      <c r="AM517" s="119"/>
      <c r="AN517" s="119"/>
      <c r="AO517" s="119"/>
      <c r="AP517" s="119"/>
      <c r="AQ517" s="119"/>
      <c r="AR517" s="119"/>
      <c r="AS517" s="119"/>
      <c r="AT517" s="119"/>
      <c r="AU517" s="119"/>
      <c r="AV517" s="119"/>
      <c r="AW517" s="119"/>
      <c r="AX517" s="119"/>
      <c r="AY517" s="119"/>
      <c r="AZ517" s="119"/>
      <c r="BA517" s="119"/>
      <c r="BB517" s="119"/>
      <c r="BC517" s="119"/>
      <c r="BD517" s="119"/>
      <c r="BE517" s="119"/>
      <c r="BF517" s="119"/>
      <c r="BG517" s="119"/>
      <c r="BH517" s="119"/>
    </row>
    <row r="518" spans="1:60" outlineLevel="1" x14ac:dyDescent="0.25">
      <c r="A518" s="142">
        <v>188</v>
      </c>
      <c r="B518" s="143" t="s">
        <v>651</v>
      </c>
      <c r="C518" s="151" t="s">
        <v>652</v>
      </c>
      <c r="D518" s="144" t="s">
        <v>144</v>
      </c>
      <c r="E518" s="145">
        <v>1</v>
      </c>
      <c r="F518" s="146"/>
      <c r="G518" s="147">
        <f t="shared" si="42"/>
        <v>0</v>
      </c>
      <c r="H518" s="124">
        <v>162</v>
      </c>
      <c r="I518" s="124">
        <f t="shared" si="43"/>
        <v>162</v>
      </c>
      <c r="J518" s="124">
        <v>0</v>
      </c>
      <c r="K518" s="124">
        <f t="shared" si="44"/>
        <v>0</v>
      </c>
      <c r="L518" s="124">
        <v>21</v>
      </c>
      <c r="M518" s="124">
        <f t="shared" si="45"/>
        <v>0</v>
      </c>
      <c r="N518" s="124">
        <v>1.8000000000000001E-4</v>
      </c>
      <c r="O518" s="124">
        <f t="shared" si="46"/>
        <v>0</v>
      </c>
      <c r="P518" s="124">
        <v>0</v>
      </c>
      <c r="Q518" s="124">
        <f t="shared" si="47"/>
        <v>0</v>
      </c>
      <c r="R518" s="124" t="s">
        <v>168</v>
      </c>
      <c r="S518" s="124" t="s">
        <v>131</v>
      </c>
      <c r="T518" s="124" t="s">
        <v>163</v>
      </c>
      <c r="U518" s="124">
        <v>0</v>
      </c>
      <c r="V518" s="124">
        <f t="shared" si="48"/>
        <v>0</v>
      </c>
      <c r="W518" s="124"/>
      <c r="X518" s="124" t="s">
        <v>164</v>
      </c>
      <c r="Y518" s="119"/>
      <c r="Z518" s="119"/>
      <c r="AA518" s="119"/>
      <c r="AB518" s="119"/>
      <c r="AC518" s="119"/>
      <c r="AD518" s="119"/>
      <c r="AE518" s="119"/>
      <c r="AF518" s="119"/>
      <c r="AG518" s="119" t="s">
        <v>165</v>
      </c>
      <c r="AH518" s="119"/>
      <c r="AI518" s="119"/>
      <c r="AJ518" s="119"/>
      <c r="AK518" s="119"/>
      <c r="AL518" s="119"/>
      <c r="AM518" s="119"/>
      <c r="AN518" s="119"/>
      <c r="AO518" s="119"/>
      <c r="AP518" s="119"/>
      <c r="AQ518" s="119"/>
      <c r="AR518" s="119"/>
      <c r="AS518" s="119"/>
      <c r="AT518" s="119"/>
      <c r="AU518" s="119"/>
      <c r="AV518" s="119"/>
      <c r="AW518" s="119"/>
      <c r="AX518" s="119"/>
      <c r="AY518" s="119"/>
      <c r="AZ518" s="119"/>
      <c r="BA518" s="119"/>
      <c r="BB518" s="119"/>
      <c r="BC518" s="119"/>
      <c r="BD518" s="119"/>
      <c r="BE518" s="119"/>
      <c r="BF518" s="119"/>
      <c r="BG518" s="119"/>
      <c r="BH518" s="119"/>
    </row>
    <row r="519" spans="1:60" outlineLevel="1" x14ac:dyDescent="0.25">
      <c r="A519" s="142">
        <v>189</v>
      </c>
      <c r="B519" s="143" t="s">
        <v>653</v>
      </c>
      <c r="C519" s="151" t="s">
        <v>654</v>
      </c>
      <c r="D519" s="144" t="s">
        <v>144</v>
      </c>
      <c r="E519" s="145">
        <v>1</v>
      </c>
      <c r="F519" s="146"/>
      <c r="G519" s="147">
        <f t="shared" si="42"/>
        <v>0</v>
      </c>
      <c r="H519" s="124">
        <v>378</v>
      </c>
      <c r="I519" s="124">
        <f t="shared" si="43"/>
        <v>378</v>
      </c>
      <c r="J519" s="124">
        <v>0</v>
      </c>
      <c r="K519" s="124">
        <f t="shared" si="44"/>
        <v>0</v>
      </c>
      <c r="L519" s="124">
        <v>21</v>
      </c>
      <c r="M519" s="124">
        <f t="shared" si="45"/>
        <v>0</v>
      </c>
      <c r="N519" s="124">
        <v>4.0000000000000002E-4</v>
      </c>
      <c r="O519" s="124">
        <f t="shared" si="46"/>
        <v>0</v>
      </c>
      <c r="P519" s="124">
        <v>0</v>
      </c>
      <c r="Q519" s="124">
        <f t="shared" si="47"/>
        <v>0</v>
      </c>
      <c r="R519" s="124" t="s">
        <v>168</v>
      </c>
      <c r="S519" s="124" t="s">
        <v>131</v>
      </c>
      <c r="T519" s="124" t="s">
        <v>131</v>
      </c>
      <c r="U519" s="124">
        <v>0</v>
      </c>
      <c r="V519" s="124">
        <f t="shared" si="48"/>
        <v>0</v>
      </c>
      <c r="W519" s="124"/>
      <c r="X519" s="124" t="s">
        <v>164</v>
      </c>
      <c r="Y519" s="119"/>
      <c r="Z519" s="119"/>
      <c r="AA519" s="119"/>
      <c r="AB519" s="119"/>
      <c r="AC519" s="119"/>
      <c r="AD519" s="119"/>
      <c r="AE519" s="119"/>
      <c r="AF519" s="119"/>
      <c r="AG519" s="119" t="s">
        <v>165</v>
      </c>
      <c r="AH519" s="119"/>
      <c r="AI519" s="119"/>
      <c r="AJ519" s="119"/>
      <c r="AK519" s="119"/>
      <c r="AL519" s="119"/>
      <c r="AM519" s="119"/>
      <c r="AN519" s="119"/>
      <c r="AO519" s="119"/>
      <c r="AP519" s="119"/>
      <c r="AQ519" s="119"/>
      <c r="AR519" s="119"/>
      <c r="AS519" s="119"/>
      <c r="AT519" s="119"/>
      <c r="AU519" s="119"/>
      <c r="AV519" s="119"/>
      <c r="AW519" s="119"/>
      <c r="AX519" s="119"/>
      <c r="AY519" s="119"/>
      <c r="AZ519" s="119"/>
      <c r="BA519" s="119"/>
      <c r="BB519" s="119"/>
      <c r="BC519" s="119"/>
      <c r="BD519" s="119"/>
      <c r="BE519" s="119"/>
      <c r="BF519" s="119"/>
      <c r="BG519" s="119"/>
      <c r="BH519" s="119"/>
    </row>
    <row r="520" spans="1:60" outlineLevel="1" x14ac:dyDescent="0.25">
      <c r="A520" s="142">
        <v>190</v>
      </c>
      <c r="B520" s="143" t="s">
        <v>655</v>
      </c>
      <c r="C520" s="151" t="s">
        <v>656</v>
      </c>
      <c r="D520" s="144" t="s">
        <v>144</v>
      </c>
      <c r="E520" s="145">
        <v>1</v>
      </c>
      <c r="F520" s="146"/>
      <c r="G520" s="147">
        <f t="shared" si="42"/>
        <v>0</v>
      </c>
      <c r="H520" s="124">
        <v>943</v>
      </c>
      <c r="I520" s="124">
        <f t="shared" si="43"/>
        <v>943</v>
      </c>
      <c r="J520" s="124">
        <v>0</v>
      </c>
      <c r="K520" s="124">
        <f t="shared" si="44"/>
        <v>0</v>
      </c>
      <c r="L520" s="124">
        <v>21</v>
      </c>
      <c r="M520" s="124">
        <f t="shared" si="45"/>
        <v>0</v>
      </c>
      <c r="N520" s="124">
        <v>5.0000000000000001E-4</v>
      </c>
      <c r="O520" s="124">
        <f t="shared" si="46"/>
        <v>0</v>
      </c>
      <c r="P520" s="124">
        <v>0</v>
      </c>
      <c r="Q520" s="124">
        <f t="shared" si="47"/>
        <v>0</v>
      </c>
      <c r="R520" s="124" t="s">
        <v>168</v>
      </c>
      <c r="S520" s="124" t="s">
        <v>131</v>
      </c>
      <c r="T520" s="124" t="s">
        <v>163</v>
      </c>
      <c r="U520" s="124">
        <v>0</v>
      </c>
      <c r="V520" s="124">
        <f t="shared" si="48"/>
        <v>0</v>
      </c>
      <c r="W520" s="124"/>
      <c r="X520" s="124" t="s">
        <v>164</v>
      </c>
      <c r="Y520" s="119"/>
      <c r="Z520" s="119"/>
      <c r="AA520" s="119"/>
      <c r="AB520" s="119"/>
      <c r="AC520" s="119"/>
      <c r="AD520" s="119"/>
      <c r="AE520" s="119"/>
      <c r="AF520" s="119"/>
      <c r="AG520" s="119" t="s">
        <v>165</v>
      </c>
      <c r="AH520" s="119"/>
      <c r="AI520" s="119"/>
      <c r="AJ520" s="119"/>
      <c r="AK520" s="119"/>
      <c r="AL520" s="119"/>
      <c r="AM520" s="119"/>
      <c r="AN520" s="119"/>
      <c r="AO520" s="119"/>
      <c r="AP520" s="119"/>
      <c r="AQ520" s="119"/>
      <c r="AR520" s="119"/>
      <c r="AS520" s="119"/>
      <c r="AT520" s="119"/>
      <c r="AU520" s="119"/>
      <c r="AV520" s="119"/>
      <c r="AW520" s="119"/>
      <c r="AX520" s="119"/>
      <c r="AY520" s="119"/>
      <c r="AZ520" s="119"/>
      <c r="BA520" s="119"/>
      <c r="BB520" s="119"/>
      <c r="BC520" s="119"/>
      <c r="BD520" s="119"/>
      <c r="BE520" s="119"/>
      <c r="BF520" s="119"/>
      <c r="BG520" s="119"/>
      <c r="BH520" s="119"/>
    </row>
    <row r="521" spans="1:60" outlineLevel="1" x14ac:dyDescent="0.25">
      <c r="A521" s="142">
        <v>191</v>
      </c>
      <c r="B521" s="143" t="s">
        <v>657</v>
      </c>
      <c r="C521" s="151" t="s">
        <v>658</v>
      </c>
      <c r="D521" s="144" t="s">
        <v>659</v>
      </c>
      <c r="E521" s="145">
        <v>30</v>
      </c>
      <c r="F521" s="146"/>
      <c r="G521" s="147">
        <f t="shared" si="42"/>
        <v>0</v>
      </c>
      <c r="H521" s="124">
        <v>12</v>
      </c>
      <c r="I521" s="124">
        <f t="shared" si="43"/>
        <v>360</v>
      </c>
      <c r="J521" s="124">
        <v>0</v>
      </c>
      <c r="K521" s="124">
        <f t="shared" si="44"/>
        <v>0</v>
      </c>
      <c r="L521" s="124">
        <v>21</v>
      </c>
      <c r="M521" s="124">
        <f t="shared" si="45"/>
        <v>0</v>
      </c>
      <c r="N521" s="124">
        <v>1</v>
      </c>
      <c r="O521" s="124">
        <f t="shared" si="46"/>
        <v>30</v>
      </c>
      <c r="P521" s="124">
        <v>0</v>
      </c>
      <c r="Q521" s="124">
        <f t="shared" si="47"/>
        <v>0</v>
      </c>
      <c r="R521" s="124" t="s">
        <v>168</v>
      </c>
      <c r="S521" s="124" t="s">
        <v>131</v>
      </c>
      <c r="T521" s="124" t="s">
        <v>163</v>
      </c>
      <c r="U521" s="124">
        <v>0</v>
      </c>
      <c r="V521" s="124">
        <f t="shared" si="48"/>
        <v>0</v>
      </c>
      <c r="W521" s="124"/>
      <c r="X521" s="124" t="s">
        <v>164</v>
      </c>
      <c r="Y521" s="119"/>
      <c r="Z521" s="119"/>
      <c r="AA521" s="119"/>
      <c r="AB521" s="119"/>
      <c r="AC521" s="119"/>
      <c r="AD521" s="119"/>
      <c r="AE521" s="119"/>
      <c r="AF521" s="119"/>
      <c r="AG521" s="119" t="s">
        <v>165</v>
      </c>
      <c r="AH521" s="119"/>
      <c r="AI521" s="119"/>
      <c r="AJ521" s="119"/>
      <c r="AK521" s="119"/>
      <c r="AL521" s="119"/>
      <c r="AM521" s="119"/>
      <c r="AN521" s="119"/>
      <c r="AO521" s="119"/>
      <c r="AP521" s="119"/>
      <c r="AQ521" s="119"/>
      <c r="AR521" s="119"/>
      <c r="AS521" s="119"/>
      <c r="AT521" s="119"/>
      <c r="AU521" s="119"/>
      <c r="AV521" s="119"/>
      <c r="AW521" s="119"/>
      <c r="AX521" s="119"/>
      <c r="AY521" s="119"/>
      <c r="AZ521" s="119"/>
      <c r="BA521" s="119"/>
      <c r="BB521" s="119"/>
      <c r="BC521" s="119"/>
      <c r="BD521" s="119"/>
      <c r="BE521" s="119"/>
      <c r="BF521" s="119"/>
      <c r="BG521" s="119"/>
      <c r="BH521" s="119"/>
    </row>
    <row r="522" spans="1:60" outlineLevel="1" x14ac:dyDescent="0.25">
      <c r="A522" s="142">
        <v>192</v>
      </c>
      <c r="B522" s="143" t="s">
        <v>660</v>
      </c>
      <c r="C522" s="151" t="s">
        <v>661</v>
      </c>
      <c r="D522" s="144" t="s">
        <v>304</v>
      </c>
      <c r="E522" s="145">
        <v>1</v>
      </c>
      <c r="F522" s="146"/>
      <c r="G522" s="147">
        <f t="shared" si="42"/>
        <v>0</v>
      </c>
      <c r="H522" s="124">
        <v>0</v>
      </c>
      <c r="I522" s="124">
        <f t="shared" si="43"/>
        <v>0</v>
      </c>
      <c r="J522" s="124">
        <v>3000</v>
      </c>
      <c r="K522" s="124">
        <f t="shared" si="44"/>
        <v>3000</v>
      </c>
      <c r="L522" s="124">
        <v>21</v>
      </c>
      <c r="M522" s="124">
        <f t="shared" si="45"/>
        <v>0</v>
      </c>
      <c r="N522" s="124">
        <v>0</v>
      </c>
      <c r="O522" s="124">
        <f t="shared" si="46"/>
        <v>0</v>
      </c>
      <c r="P522" s="124">
        <v>0</v>
      </c>
      <c r="Q522" s="124">
        <f t="shared" si="47"/>
        <v>0</v>
      </c>
      <c r="R522" s="124"/>
      <c r="S522" s="124" t="s">
        <v>162</v>
      </c>
      <c r="T522" s="124" t="s">
        <v>163</v>
      </c>
      <c r="U522" s="124">
        <v>0</v>
      </c>
      <c r="V522" s="124">
        <f t="shared" si="48"/>
        <v>0</v>
      </c>
      <c r="W522" s="124"/>
      <c r="X522" s="124" t="s">
        <v>286</v>
      </c>
      <c r="Y522" s="119"/>
      <c r="Z522" s="119"/>
      <c r="AA522" s="119"/>
      <c r="AB522" s="119"/>
      <c r="AC522" s="119"/>
      <c r="AD522" s="119"/>
      <c r="AE522" s="119"/>
      <c r="AF522" s="119"/>
      <c r="AG522" s="119" t="s">
        <v>287</v>
      </c>
      <c r="AH522" s="119"/>
      <c r="AI522" s="119"/>
      <c r="AJ522" s="119"/>
      <c r="AK522" s="119"/>
      <c r="AL522" s="119"/>
      <c r="AM522" s="119"/>
      <c r="AN522" s="119"/>
      <c r="AO522" s="119"/>
      <c r="AP522" s="119"/>
      <c r="AQ522" s="119"/>
      <c r="AR522" s="119"/>
      <c r="AS522" s="119"/>
      <c r="AT522" s="119"/>
      <c r="AU522" s="119"/>
      <c r="AV522" s="119"/>
      <c r="AW522" s="119"/>
      <c r="AX522" s="119"/>
      <c r="AY522" s="119"/>
      <c r="AZ522" s="119"/>
      <c r="BA522" s="119"/>
      <c r="BB522" s="119"/>
      <c r="BC522" s="119"/>
      <c r="BD522" s="119"/>
      <c r="BE522" s="119"/>
      <c r="BF522" s="119"/>
      <c r="BG522" s="119"/>
      <c r="BH522" s="119"/>
    </row>
    <row r="523" spans="1:60" x14ac:dyDescent="0.25">
      <c r="A523" s="130" t="s">
        <v>126</v>
      </c>
      <c r="B523" s="131" t="s">
        <v>96</v>
      </c>
      <c r="C523" s="148" t="s">
        <v>97</v>
      </c>
      <c r="D523" s="132"/>
      <c r="E523" s="133"/>
      <c r="F523" s="134"/>
      <c r="G523" s="135">
        <f>SUMIF(AG524:AG526,"&lt;&gt;NOR",G524:G526)</f>
        <v>0</v>
      </c>
      <c r="H523" s="129"/>
      <c r="I523" s="129">
        <f>SUM(I524:I526)</f>
        <v>650.14</v>
      </c>
      <c r="J523" s="129"/>
      <c r="K523" s="129">
        <f>SUM(K524:K526)</f>
        <v>431.86</v>
      </c>
      <c r="L523" s="129"/>
      <c r="M523" s="129">
        <f>SUM(M524:M526)</f>
        <v>0</v>
      </c>
      <c r="N523" s="129"/>
      <c r="O523" s="129">
        <f>SUM(O524:O526)</f>
        <v>0</v>
      </c>
      <c r="P523" s="129"/>
      <c r="Q523" s="129">
        <f>SUM(Q524:Q526)</f>
        <v>0</v>
      </c>
      <c r="R523" s="129"/>
      <c r="S523" s="129"/>
      <c r="T523" s="129"/>
      <c r="U523" s="129"/>
      <c r="V523" s="129">
        <f>SUM(V524:V526)</f>
        <v>0.87</v>
      </c>
      <c r="W523" s="129"/>
      <c r="X523" s="129"/>
      <c r="AG523" t="s">
        <v>127</v>
      </c>
    </row>
    <row r="524" spans="1:60" outlineLevel="1" x14ac:dyDescent="0.25">
      <c r="A524" s="142">
        <v>193</v>
      </c>
      <c r="B524" s="143" t="s">
        <v>662</v>
      </c>
      <c r="C524" s="151" t="s">
        <v>663</v>
      </c>
      <c r="D524" s="144" t="s">
        <v>144</v>
      </c>
      <c r="E524" s="145">
        <v>2</v>
      </c>
      <c r="F524" s="146"/>
      <c r="G524" s="147">
        <f>ROUND(E524*F524,2)</f>
        <v>0</v>
      </c>
      <c r="H524" s="124">
        <v>75.069999999999993</v>
      </c>
      <c r="I524" s="124">
        <f>ROUND(E524*H524,2)</f>
        <v>150.13999999999999</v>
      </c>
      <c r="J524" s="124">
        <v>116.43</v>
      </c>
      <c r="K524" s="124">
        <f>ROUND(E524*J524,2)</f>
        <v>232.86</v>
      </c>
      <c r="L524" s="124">
        <v>21</v>
      </c>
      <c r="M524" s="124">
        <f>G524*(1+L524/100)</f>
        <v>0</v>
      </c>
      <c r="N524" s="124">
        <v>0</v>
      </c>
      <c r="O524" s="124">
        <f>ROUND(E524*N524,2)</f>
        <v>0</v>
      </c>
      <c r="P524" s="124">
        <v>0</v>
      </c>
      <c r="Q524" s="124">
        <f>ROUND(E524*P524,2)</f>
        <v>0</v>
      </c>
      <c r="R524" s="124"/>
      <c r="S524" s="124" t="s">
        <v>131</v>
      </c>
      <c r="T524" s="124" t="s">
        <v>131</v>
      </c>
      <c r="U524" s="124">
        <v>0.23599999999999999</v>
      </c>
      <c r="V524" s="124">
        <f>ROUND(E524*U524,2)</f>
        <v>0.47</v>
      </c>
      <c r="W524" s="124"/>
      <c r="X524" s="124" t="s">
        <v>132</v>
      </c>
      <c r="Y524" s="119"/>
      <c r="Z524" s="119"/>
      <c r="AA524" s="119"/>
      <c r="AB524" s="119"/>
      <c r="AC524" s="119"/>
      <c r="AD524" s="119"/>
      <c r="AE524" s="119"/>
      <c r="AF524" s="119"/>
      <c r="AG524" s="119" t="s">
        <v>133</v>
      </c>
      <c r="AH524" s="119"/>
      <c r="AI524" s="119"/>
      <c r="AJ524" s="119"/>
      <c r="AK524" s="119"/>
      <c r="AL524" s="119"/>
      <c r="AM524" s="119"/>
      <c r="AN524" s="119"/>
      <c r="AO524" s="119"/>
      <c r="AP524" s="119"/>
      <c r="AQ524" s="119"/>
      <c r="AR524" s="119"/>
      <c r="AS524" s="119"/>
      <c r="AT524" s="119"/>
      <c r="AU524" s="119"/>
      <c r="AV524" s="119"/>
      <c r="AW524" s="119"/>
      <c r="AX524" s="119"/>
      <c r="AY524" s="119"/>
      <c r="AZ524" s="119"/>
      <c r="BA524" s="119"/>
      <c r="BB524" s="119"/>
      <c r="BC524" s="119"/>
      <c r="BD524" s="119"/>
      <c r="BE524" s="119"/>
      <c r="BF524" s="119"/>
      <c r="BG524" s="119"/>
      <c r="BH524" s="119"/>
    </row>
    <row r="525" spans="1:60" outlineLevel="1" x14ac:dyDescent="0.25">
      <c r="A525" s="142">
        <v>194</v>
      </c>
      <c r="B525" s="143" t="s">
        <v>664</v>
      </c>
      <c r="C525" s="151" t="s">
        <v>665</v>
      </c>
      <c r="D525" s="144" t="s">
        <v>144</v>
      </c>
      <c r="E525" s="145">
        <v>2</v>
      </c>
      <c r="F525" s="146"/>
      <c r="G525" s="147">
        <f>ROUND(E525*F525,2)</f>
        <v>0</v>
      </c>
      <c r="H525" s="124">
        <v>0</v>
      </c>
      <c r="I525" s="124">
        <f>ROUND(E525*H525,2)</f>
        <v>0</v>
      </c>
      <c r="J525" s="124">
        <v>99.5</v>
      </c>
      <c r="K525" s="124">
        <f>ROUND(E525*J525,2)</f>
        <v>199</v>
      </c>
      <c r="L525" s="124">
        <v>21</v>
      </c>
      <c r="M525" s="124">
        <f>G525*(1+L525/100)</f>
        <v>0</v>
      </c>
      <c r="N525" s="124">
        <v>0</v>
      </c>
      <c r="O525" s="124">
        <f>ROUND(E525*N525,2)</f>
        <v>0</v>
      </c>
      <c r="P525" s="124">
        <v>0</v>
      </c>
      <c r="Q525" s="124">
        <f>ROUND(E525*P525,2)</f>
        <v>0</v>
      </c>
      <c r="R525" s="124"/>
      <c r="S525" s="124" t="s">
        <v>131</v>
      </c>
      <c r="T525" s="124" t="s">
        <v>131</v>
      </c>
      <c r="U525" s="124">
        <v>0.20166999999999999</v>
      </c>
      <c r="V525" s="124">
        <f>ROUND(E525*U525,2)</f>
        <v>0.4</v>
      </c>
      <c r="W525" s="124"/>
      <c r="X525" s="124" t="s">
        <v>132</v>
      </c>
      <c r="Y525" s="119"/>
      <c r="Z525" s="119"/>
      <c r="AA525" s="119"/>
      <c r="AB525" s="119"/>
      <c r="AC525" s="119"/>
      <c r="AD525" s="119"/>
      <c r="AE525" s="119"/>
      <c r="AF525" s="119"/>
      <c r="AG525" s="119" t="s">
        <v>133</v>
      </c>
      <c r="AH525" s="119"/>
      <c r="AI525" s="119"/>
      <c r="AJ525" s="119"/>
      <c r="AK525" s="119"/>
      <c r="AL525" s="119"/>
      <c r="AM525" s="119"/>
      <c r="AN525" s="119"/>
      <c r="AO525" s="119"/>
      <c r="AP525" s="119"/>
      <c r="AQ525" s="119"/>
      <c r="AR525" s="119"/>
      <c r="AS525" s="119"/>
      <c r="AT525" s="119"/>
      <c r="AU525" s="119"/>
      <c r="AV525" s="119"/>
      <c r="AW525" s="119"/>
      <c r="AX525" s="119"/>
      <c r="AY525" s="119"/>
      <c r="AZ525" s="119"/>
      <c r="BA525" s="119"/>
      <c r="BB525" s="119"/>
      <c r="BC525" s="119"/>
      <c r="BD525" s="119"/>
      <c r="BE525" s="119"/>
      <c r="BF525" s="119"/>
      <c r="BG525" s="119"/>
      <c r="BH525" s="119"/>
    </row>
    <row r="526" spans="1:60" outlineLevel="1" x14ac:dyDescent="0.25">
      <c r="A526" s="142">
        <v>195</v>
      </c>
      <c r="B526" s="143" t="s">
        <v>666</v>
      </c>
      <c r="C526" s="151" t="s">
        <v>667</v>
      </c>
      <c r="D526" s="144" t="s">
        <v>144</v>
      </c>
      <c r="E526" s="145">
        <v>2</v>
      </c>
      <c r="F526" s="146"/>
      <c r="G526" s="147">
        <f>ROUND(E526*F526,2)</f>
        <v>0</v>
      </c>
      <c r="H526" s="124">
        <v>250</v>
      </c>
      <c r="I526" s="124">
        <f>ROUND(E526*H526,2)</f>
        <v>500</v>
      </c>
      <c r="J526" s="124">
        <v>0</v>
      </c>
      <c r="K526" s="124">
        <f>ROUND(E526*J526,2)</f>
        <v>0</v>
      </c>
      <c r="L526" s="124">
        <v>21</v>
      </c>
      <c r="M526" s="124">
        <f>G526*(1+L526/100)</f>
        <v>0</v>
      </c>
      <c r="N526" s="124">
        <v>1.0000000000000001E-5</v>
      </c>
      <c r="O526" s="124">
        <f>ROUND(E526*N526,2)</f>
        <v>0</v>
      </c>
      <c r="P526" s="124">
        <v>0</v>
      </c>
      <c r="Q526" s="124">
        <f>ROUND(E526*P526,2)</f>
        <v>0</v>
      </c>
      <c r="R526" s="124" t="s">
        <v>168</v>
      </c>
      <c r="S526" s="124" t="s">
        <v>131</v>
      </c>
      <c r="T526" s="124" t="s">
        <v>163</v>
      </c>
      <c r="U526" s="124">
        <v>0</v>
      </c>
      <c r="V526" s="124">
        <f>ROUND(E526*U526,2)</f>
        <v>0</v>
      </c>
      <c r="W526" s="124"/>
      <c r="X526" s="124" t="s">
        <v>164</v>
      </c>
      <c r="Y526" s="119"/>
      <c r="Z526" s="119"/>
      <c r="AA526" s="119"/>
      <c r="AB526" s="119"/>
      <c r="AC526" s="119"/>
      <c r="AD526" s="119"/>
      <c r="AE526" s="119"/>
      <c r="AF526" s="119"/>
      <c r="AG526" s="119" t="s">
        <v>165</v>
      </c>
      <c r="AH526" s="119"/>
      <c r="AI526" s="119"/>
      <c r="AJ526" s="119"/>
      <c r="AK526" s="119"/>
      <c r="AL526" s="119"/>
      <c r="AM526" s="119"/>
      <c r="AN526" s="119"/>
      <c r="AO526" s="119"/>
      <c r="AP526" s="119"/>
      <c r="AQ526" s="119"/>
      <c r="AR526" s="119"/>
      <c r="AS526" s="119"/>
      <c r="AT526" s="119"/>
      <c r="AU526" s="119"/>
      <c r="AV526" s="119"/>
      <c r="AW526" s="119"/>
      <c r="AX526" s="119"/>
      <c r="AY526" s="119"/>
      <c r="AZ526" s="119"/>
      <c r="BA526" s="119"/>
      <c r="BB526" s="119"/>
      <c r="BC526" s="119"/>
      <c r="BD526" s="119"/>
      <c r="BE526" s="119"/>
      <c r="BF526" s="119"/>
      <c r="BG526" s="119"/>
      <c r="BH526" s="119"/>
    </row>
    <row r="527" spans="1:60" x14ac:dyDescent="0.25">
      <c r="A527" s="130" t="s">
        <v>126</v>
      </c>
      <c r="B527" s="131" t="s">
        <v>98</v>
      </c>
      <c r="C527" s="148" t="s">
        <v>99</v>
      </c>
      <c r="D527" s="132"/>
      <c r="E527" s="133"/>
      <c r="F527" s="134"/>
      <c r="G527" s="135">
        <f>SUMIF(AG528:AG536,"&lt;&gt;NOR",G528:G536)</f>
        <v>0</v>
      </c>
      <c r="H527" s="129"/>
      <c r="I527" s="129">
        <f>SUM(I528:I536)</f>
        <v>0</v>
      </c>
      <c r="J527" s="129"/>
      <c r="K527" s="129">
        <f>SUM(K528:K536)</f>
        <v>17369.559999999998</v>
      </c>
      <c r="L527" s="129"/>
      <c r="M527" s="129">
        <f>SUM(M528:M536)</f>
        <v>0</v>
      </c>
      <c r="N527" s="129"/>
      <c r="O527" s="129">
        <f>SUM(O528:O536)</f>
        <v>0</v>
      </c>
      <c r="P527" s="129"/>
      <c r="Q527" s="129">
        <f>SUM(Q528:Q536)</f>
        <v>0</v>
      </c>
      <c r="R527" s="129"/>
      <c r="S527" s="129"/>
      <c r="T527" s="129"/>
      <c r="U527" s="129"/>
      <c r="V527" s="129">
        <f>SUM(V528:V536)</f>
        <v>27.1</v>
      </c>
      <c r="W527" s="129"/>
      <c r="X527" s="129"/>
      <c r="AG527" t="s">
        <v>127</v>
      </c>
    </row>
    <row r="528" spans="1:60" outlineLevel="1" x14ac:dyDescent="0.25">
      <c r="A528" s="142">
        <v>196</v>
      </c>
      <c r="B528" s="143" t="s">
        <v>668</v>
      </c>
      <c r="C528" s="151" t="s">
        <v>669</v>
      </c>
      <c r="D528" s="144" t="s">
        <v>670</v>
      </c>
      <c r="E528" s="145">
        <v>5</v>
      </c>
      <c r="F528" s="146"/>
      <c r="G528" s="147">
        <f t="shared" ref="G528:G536" si="49">ROUND(E528*F528,2)</f>
        <v>0</v>
      </c>
      <c r="H528" s="124">
        <v>0</v>
      </c>
      <c r="I528" s="124">
        <f t="shared" ref="I528:I536" si="50">ROUND(E528*H528,2)</f>
        <v>0</v>
      </c>
      <c r="J528" s="124">
        <v>100</v>
      </c>
      <c r="K528" s="124">
        <f t="shared" ref="K528:K536" si="51">ROUND(E528*J528,2)</f>
        <v>500</v>
      </c>
      <c r="L528" s="124">
        <v>21</v>
      </c>
      <c r="M528" s="124">
        <f t="shared" ref="M528:M536" si="52">G528*(1+L528/100)</f>
        <v>0</v>
      </c>
      <c r="N528" s="124">
        <v>0</v>
      </c>
      <c r="O528" s="124">
        <f t="shared" ref="O528:O536" si="53">ROUND(E528*N528,2)</f>
        <v>0</v>
      </c>
      <c r="P528" s="124">
        <v>0</v>
      </c>
      <c r="Q528" s="124">
        <f t="shared" ref="Q528:Q536" si="54">ROUND(E528*P528,2)</f>
        <v>0</v>
      </c>
      <c r="R528" s="124"/>
      <c r="S528" s="124" t="s">
        <v>131</v>
      </c>
      <c r="T528" s="124" t="s">
        <v>163</v>
      </c>
      <c r="U528" s="124">
        <v>0</v>
      </c>
      <c r="V528" s="124">
        <f t="shared" ref="V528:V536" si="55">ROUND(E528*U528,2)</f>
        <v>0</v>
      </c>
      <c r="W528" s="124"/>
      <c r="X528" s="124" t="s">
        <v>132</v>
      </c>
      <c r="Y528" s="119"/>
      <c r="Z528" s="119"/>
      <c r="AA528" s="119"/>
      <c r="AB528" s="119"/>
      <c r="AC528" s="119"/>
      <c r="AD528" s="119"/>
      <c r="AE528" s="119"/>
      <c r="AF528" s="119"/>
      <c r="AG528" s="119" t="s">
        <v>133</v>
      </c>
      <c r="AH528" s="119"/>
      <c r="AI528" s="119"/>
      <c r="AJ528" s="119"/>
      <c r="AK528" s="119"/>
      <c r="AL528" s="119"/>
      <c r="AM528" s="119"/>
      <c r="AN528" s="119"/>
      <c r="AO528" s="119"/>
      <c r="AP528" s="119"/>
      <c r="AQ528" s="119"/>
      <c r="AR528" s="119"/>
      <c r="AS528" s="119"/>
      <c r="AT528" s="119"/>
      <c r="AU528" s="119"/>
      <c r="AV528" s="119"/>
      <c r="AW528" s="119"/>
      <c r="AX528" s="119"/>
      <c r="AY528" s="119"/>
      <c r="AZ528" s="119"/>
      <c r="BA528" s="119"/>
      <c r="BB528" s="119"/>
      <c r="BC528" s="119"/>
      <c r="BD528" s="119"/>
      <c r="BE528" s="119"/>
      <c r="BF528" s="119"/>
      <c r="BG528" s="119"/>
      <c r="BH528" s="119"/>
    </row>
    <row r="529" spans="1:60" outlineLevel="1" x14ac:dyDescent="0.25">
      <c r="A529" s="142">
        <v>197</v>
      </c>
      <c r="B529" s="143" t="s">
        <v>671</v>
      </c>
      <c r="C529" s="151" t="s">
        <v>672</v>
      </c>
      <c r="D529" s="144" t="s">
        <v>130</v>
      </c>
      <c r="E529" s="145">
        <v>5.4283099999999997</v>
      </c>
      <c r="F529" s="146"/>
      <c r="G529" s="147">
        <f t="shared" si="49"/>
        <v>0</v>
      </c>
      <c r="H529" s="124">
        <v>0</v>
      </c>
      <c r="I529" s="124">
        <f t="shared" si="50"/>
        <v>0</v>
      </c>
      <c r="J529" s="124">
        <v>168.5</v>
      </c>
      <c r="K529" s="124">
        <f t="shared" si="51"/>
        <v>914.67</v>
      </c>
      <c r="L529" s="124">
        <v>21</v>
      </c>
      <c r="M529" s="124">
        <f t="shared" si="52"/>
        <v>0</v>
      </c>
      <c r="N529" s="124">
        <v>0</v>
      </c>
      <c r="O529" s="124">
        <f t="shared" si="53"/>
        <v>0</v>
      </c>
      <c r="P529" s="124">
        <v>0</v>
      </c>
      <c r="Q529" s="124">
        <f t="shared" si="54"/>
        <v>0</v>
      </c>
      <c r="R529" s="124"/>
      <c r="S529" s="124" t="s">
        <v>131</v>
      </c>
      <c r="T529" s="124" t="s">
        <v>163</v>
      </c>
      <c r="U529" s="124">
        <v>0.27700000000000002</v>
      </c>
      <c r="V529" s="124">
        <f t="shared" si="55"/>
        <v>1.5</v>
      </c>
      <c r="W529" s="124"/>
      <c r="X529" s="124" t="s">
        <v>673</v>
      </c>
      <c r="Y529" s="119"/>
      <c r="Z529" s="119"/>
      <c r="AA529" s="119"/>
      <c r="AB529" s="119"/>
      <c r="AC529" s="119"/>
      <c r="AD529" s="119"/>
      <c r="AE529" s="119"/>
      <c r="AF529" s="119"/>
      <c r="AG529" s="119" t="s">
        <v>674</v>
      </c>
      <c r="AH529" s="119"/>
      <c r="AI529" s="119"/>
      <c r="AJ529" s="119"/>
      <c r="AK529" s="119"/>
      <c r="AL529" s="119"/>
      <c r="AM529" s="119"/>
      <c r="AN529" s="119"/>
      <c r="AO529" s="119"/>
      <c r="AP529" s="119"/>
      <c r="AQ529" s="119"/>
      <c r="AR529" s="119"/>
      <c r="AS529" s="119"/>
      <c r="AT529" s="119"/>
      <c r="AU529" s="119"/>
      <c r="AV529" s="119"/>
      <c r="AW529" s="119"/>
      <c r="AX529" s="119"/>
      <c r="AY529" s="119"/>
      <c r="AZ529" s="119"/>
      <c r="BA529" s="119"/>
      <c r="BB529" s="119"/>
      <c r="BC529" s="119"/>
      <c r="BD529" s="119"/>
      <c r="BE529" s="119"/>
      <c r="BF529" s="119"/>
      <c r="BG529" s="119"/>
      <c r="BH529" s="119"/>
    </row>
    <row r="530" spans="1:60" outlineLevel="1" x14ac:dyDescent="0.25">
      <c r="A530" s="142">
        <v>198</v>
      </c>
      <c r="B530" s="143" t="s">
        <v>675</v>
      </c>
      <c r="C530" s="151" t="s">
        <v>676</v>
      </c>
      <c r="D530" s="144" t="s">
        <v>130</v>
      </c>
      <c r="E530" s="145">
        <v>5.4283099999999997</v>
      </c>
      <c r="F530" s="146"/>
      <c r="G530" s="147">
        <f t="shared" si="49"/>
        <v>0</v>
      </c>
      <c r="H530" s="124">
        <v>0</v>
      </c>
      <c r="I530" s="124">
        <f t="shared" si="50"/>
        <v>0</v>
      </c>
      <c r="J530" s="124">
        <v>706</v>
      </c>
      <c r="K530" s="124">
        <f t="shared" si="51"/>
        <v>3832.39</v>
      </c>
      <c r="L530" s="124">
        <v>21</v>
      </c>
      <c r="M530" s="124">
        <f t="shared" si="52"/>
        <v>0</v>
      </c>
      <c r="N530" s="124">
        <v>0</v>
      </c>
      <c r="O530" s="124">
        <f t="shared" si="53"/>
        <v>0</v>
      </c>
      <c r="P530" s="124">
        <v>0</v>
      </c>
      <c r="Q530" s="124">
        <f t="shared" si="54"/>
        <v>0</v>
      </c>
      <c r="R530" s="124"/>
      <c r="S530" s="124" t="s">
        <v>131</v>
      </c>
      <c r="T530" s="124" t="s">
        <v>131</v>
      </c>
      <c r="U530" s="124">
        <v>2.0089999999999999</v>
      </c>
      <c r="V530" s="124">
        <f t="shared" si="55"/>
        <v>10.91</v>
      </c>
      <c r="W530" s="124"/>
      <c r="X530" s="124" t="s">
        <v>673</v>
      </c>
      <c r="Y530" s="119"/>
      <c r="Z530" s="119"/>
      <c r="AA530" s="119"/>
      <c r="AB530" s="119"/>
      <c r="AC530" s="119"/>
      <c r="AD530" s="119"/>
      <c r="AE530" s="119"/>
      <c r="AF530" s="119"/>
      <c r="AG530" s="119" t="s">
        <v>674</v>
      </c>
      <c r="AH530" s="119"/>
      <c r="AI530" s="119"/>
      <c r="AJ530" s="119"/>
      <c r="AK530" s="119"/>
      <c r="AL530" s="119"/>
      <c r="AM530" s="119"/>
      <c r="AN530" s="119"/>
      <c r="AO530" s="119"/>
      <c r="AP530" s="119"/>
      <c r="AQ530" s="119"/>
      <c r="AR530" s="119"/>
      <c r="AS530" s="119"/>
      <c r="AT530" s="119"/>
      <c r="AU530" s="119"/>
      <c r="AV530" s="119"/>
      <c r="AW530" s="119"/>
      <c r="AX530" s="119"/>
      <c r="AY530" s="119"/>
      <c r="AZ530" s="119"/>
      <c r="BA530" s="119"/>
      <c r="BB530" s="119"/>
      <c r="BC530" s="119"/>
      <c r="BD530" s="119"/>
      <c r="BE530" s="119"/>
      <c r="BF530" s="119"/>
      <c r="BG530" s="119"/>
      <c r="BH530" s="119"/>
    </row>
    <row r="531" spans="1:60" outlineLevel="1" x14ac:dyDescent="0.25">
      <c r="A531" s="142">
        <v>199</v>
      </c>
      <c r="B531" s="143" t="s">
        <v>677</v>
      </c>
      <c r="C531" s="151" t="s">
        <v>678</v>
      </c>
      <c r="D531" s="144" t="s">
        <v>130</v>
      </c>
      <c r="E531" s="145">
        <v>5.4283099999999997</v>
      </c>
      <c r="F531" s="146"/>
      <c r="G531" s="147">
        <f t="shared" si="49"/>
        <v>0</v>
      </c>
      <c r="H531" s="124">
        <v>0</v>
      </c>
      <c r="I531" s="124">
        <f t="shared" si="50"/>
        <v>0</v>
      </c>
      <c r="J531" s="124">
        <v>337</v>
      </c>
      <c r="K531" s="124">
        <f t="shared" si="51"/>
        <v>1829.34</v>
      </c>
      <c r="L531" s="124">
        <v>21</v>
      </c>
      <c r="M531" s="124">
        <f t="shared" si="52"/>
        <v>0</v>
      </c>
      <c r="N531" s="124">
        <v>0</v>
      </c>
      <c r="O531" s="124">
        <f t="shared" si="53"/>
        <v>0</v>
      </c>
      <c r="P531" s="124">
        <v>0</v>
      </c>
      <c r="Q531" s="124">
        <f t="shared" si="54"/>
        <v>0</v>
      </c>
      <c r="R531" s="124"/>
      <c r="S531" s="124" t="s">
        <v>131</v>
      </c>
      <c r="T531" s="124" t="s">
        <v>131</v>
      </c>
      <c r="U531" s="124">
        <v>0.95899999999999996</v>
      </c>
      <c r="V531" s="124">
        <f t="shared" si="55"/>
        <v>5.21</v>
      </c>
      <c r="W531" s="124"/>
      <c r="X531" s="124" t="s">
        <v>673</v>
      </c>
      <c r="Y531" s="119"/>
      <c r="Z531" s="119"/>
      <c r="AA531" s="119"/>
      <c r="AB531" s="119"/>
      <c r="AC531" s="119"/>
      <c r="AD531" s="119"/>
      <c r="AE531" s="119"/>
      <c r="AF531" s="119"/>
      <c r="AG531" s="119" t="s">
        <v>674</v>
      </c>
      <c r="AH531" s="119"/>
      <c r="AI531" s="119"/>
      <c r="AJ531" s="119"/>
      <c r="AK531" s="119"/>
      <c r="AL531" s="119"/>
      <c r="AM531" s="119"/>
      <c r="AN531" s="119"/>
      <c r="AO531" s="119"/>
      <c r="AP531" s="119"/>
      <c r="AQ531" s="119"/>
      <c r="AR531" s="119"/>
      <c r="AS531" s="119"/>
      <c r="AT531" s="119"/>
      <c r="AU531" s="119"/>
      <c r="AV531" s="119"/>
      <c r="AW531" s="119"/>
      <c r="AX531" s="119"/>
      <c r="AY531" s="119"/>
      <c r="AZ531" s="119"/>
      <c r="BA531" s="119"/>
      <c r="BB531" s="119"/>
      <c r="BC531" s="119"/>
      <c r="BD531" s="119"/>
      <c r="BE531" s="119"/>
      <c r="BF531" s="119"/>
      <c r="BG531" s="119"/>
      <c r="BH531" s="119"/>
    </row>
    <row r="532" spans="1:60" outlineLevel="1" x14ac:dyDescent="0.25">
      <c r="A532" s="142">
        <v>200</v>
      </c>
      <c r="B532" s="143" t="s">
        <v>679</v>
      </c>
      <c r="C532" s="151" t="s">
        <v>680</v>
      </c>
      <c r="D532" s="144" t="s">
        <v>130</v>
      </c>
      <c r="E532" s="145">
        <v>5.4283099999999997</v>
      </c>
      <c r="F532" s="146"/>
      <c r="G532" s="147">
        <f t="shared" si="49"/>
        <v>0</v>
      </c>
      <c r="H532" s="124">
        <v>0</v>
      </c>
      <c r="I532" s="124">
        <f t="shared" si="50"/>
        <v>0</v>
      </c>
      <c r="J532" s="124">
        <v>234.5</v>
      </c>
      <c r="K532" s="124">
        <f t="shared" si="51"/>
        <v>1272.94</v>
      </c>
      <c r="L532" s="124">
        <v>21</v>
      </c>
      <c r="M532" s="124">
        <f t="shared" si="52"/>
        <v>0</v>
      </c>
      <c r="N532" s="124">
        <v>0</v>
      </c>
      <c r="O532" s="124">
        <f t="shared" si="53"/>
        <v>0</v>
      </c>
      <c r="P532" s="124">
        <v>0</v>
      </c>
      <c r="Q532" s="124">
        <f t="shared" si="54"/>
        <v>0</v>
      </c>
      <c r="R532" s="124"/>
      <c r="S532" s="124" t="s">
        <v>131</v>
      </c>
      <c r="T532" s="124" t="s">
        <v>163</v>
      </c>
      <c r="U532" s="124">
        <v>0.49</v>
      </c>
      <c r="V532" s="124">
        <f t="shared" si="55"/>
        <v>2.66</v>
      </c>
      <c r="W532" s="124"/>
      <c r="X532" s="124" t="s">
        <v>673</v>
      </c>
      <c r="Y532" s="119"/>
      <c r="Z532" s="119"/>
      <c r="AA532" s="119"/>
      <c r="AB532" s="119"/>
      <c r="AC532" s="119"/>
      <c r="AD532" s="119"/>
      <c r="AE532" s="119"/>
      <c r="AF532" s="119"/>
      <c r="AG532" s="119" t="s">
        <v>674</v>
      </c>
      <c r="AH532" s="119"/>
      <c r="AI532" s="119"/>
      <c r="AJ532" s="119"/>
      <c r="AK532" s="119"/>
      <c r="AL532" s="119"/>
      <c r="AM532" s="119"/>
      <c r="AN532" s="119"/>
      <c r="AO532" s="119"/>
      <c r="AP532" s="119"/>
      <c r="AQ532" s="119"/>
      <c r="AR532" s="119"/>
      <c r="AS532" s="119"/>
      <c r="AT532" s="119"/>
      <c r="AU532" s="119"/>
      <c r="AV532" s="119"/>
      <c r="AW532" s="119"/>
      <c r="AX532" s="119"/>
      <c r="AY532" s="119"/>
      <c r="AZ532" s="119"/>
      <c r="BA532" s="119"/>
      <c r="BB532" s="119"/>
      <c r="BC532" s="119"/>
      <c r="BD532" s="119"/>
      <c r="BE532" s="119"/>
      <c r="BF532" s="119"/>
      <c r="BG532" s="119"/>
      <c r="BH532" s="119"/>
    </row>
    <row r="533" spans="1:60" outlineLevel="1" x14ac:dyDescent="0.25">
      <c r="A533" s="142">
        <v>201</v>
      </c>
      <c r="B533" s="143" t="s">
        <v>681</v>
      </c>
      <c r="C533" s="151" t="s">
        <v>682</v>
      </c>
      <c r="D533" s="144" t="s">
        <v>130</v>
      </c>
      <c r="E533" s="145">
        <v>108.56612</v>
      </c>
      <c r="F533" s="146"/>
      <c r="G533" s="147">
        <f t="shared" si="49"/>
        <v>0</v>
      </c>
      <c r="H533" s="124">
        <v>0</v>
      </c>
      <c r="I533" s="124">
        <f t="shared" si="50"/>
        <v>0</v>
      </c>
      <c r="J533" s="124">
        <v>16</v>
      </c>
      <c r="K533" s="124">
        <f t="shared" si="51"/>
        <v>1737.06</v>
      </c>
      <c r="L533" s="124">
        <v>21</v>
      </c>
      <c r="M533" s="124">
        <f t="shared" si="52"/>
        <v>0</v>
      </c>
      <c r="N533" s="124">
        <v>0</v>
      </c>
      <c r="O533" s="124">
        <f t="shared" si="53"/>
        <v>0</v>
      </c>
      <c r="P533" s="124">
        <v>0</v>
      </c>
      <c r="Q533" s="124">
        <f t="shared" si="54"/>
        <v>0</v>
      </c>
      <c r="R533" s="124"/>
      <c r="S533" s="124" t="s">
        <v>131</v>
      </c>
      <c r="T533" s="124" t="s">
        <v>163</v>
      </c>
      <c r="U533" s="124">
        <v>0</v>
      </c>
      <c r="V533" s="124">
        <f t="shared" si="55"/>
        <v>0</v>
      </c>
      <c r="W533" s="124"/>
      <c r="X533" s="124" t="s">
        <v>673</v>
      </c>
      <c r="Y533" s="119"/>
      <c r="Z533" s="119"/>
      <c r="AA533" s="119"/>
      <c r="AB533" s="119"/>
      <c r="AC533" s="119"/>
      <c r="AD533" s="119"/>
      <c r="AE533" s="119"/>
      <c r="AF533" s="119"/>
      <c r="AG533" s="119" t="s">
        <v>674</v>
      </c>
      <c r="AH533" s="119"/>
      <c r="AI533" s="119"/>
      <c r="AJ533" s="119"/>
      <c r="AK533" s="119"/>
      <c r="AL533" s="119"/>
      <c r="AM533" s="119"/>
      <c r="AN533" s="119"/>
      <c r="AO533" s="119"/>
      <c r="AP533" s="119"/>
      <c r="AQ533" s="119"/>
      <c r="AR533" s="119"/>
      <c r="AS533" s="119"/>
      <c r="AT533" s="119"/>
      <c r="AU533" s="119"/>
      <c r="AV533" s="119"/>
      <c r="AW533" s="119"/>
      <c r="AX533" s="119"/>
      <c r="AY533" s="119"/>
      <c r="AZ533" s="119"/>
      <c r="BA533" s="119"/>
      <c r="BB533" s="119"/>
      <c r="BC533" s="119"/>
      <c r="BD533" s="119"/>
      <c r="BE533" s="119"/>
      <c r="BF533" s="119"/>
      <c r="BG533" s="119"/>
      <c r="BH533" s="119"/>
    </row>
    <row r="534" spans="1:60" outlineLevel="1" x14ac:dyDescent="0.25">
      <c r="A534" s="142">
        <v>202</v>
      </c>
      <c r="B534" s="143" t="s">
        <v>683</v>
      </c>
      <c r="C534" s="151" t="s">
        <v>684</v>
      </c>
      <c r="D534" s="144" t="s">
        <v>130</v>
      </c>
      <c r="E534" s="145">
        <v>5.4283099999999997</v>
      </c>
      <c r="F534" s="146"/>
      <c r="G534" s="147">
        <f t="shared" si="49"/>
        <v>0</v>
      </c>
      <c r="H534" s="124">
        <v>0</v>
      </c>
      <c r="I534" s="124">
        <f t="shared" si="50"/>
        <v>0</v>
      </c>
      <c r="J534" s="124">
        <v>331</v>
      </c>
      <c r="K534" s="124">
        <f t="shared" si="51"/>
        <v>1796.77</v>
      </c>
      <c r="L534" s="124">
        <v>21</v>
      </c>
      <c r="M534" s="124">
        <f t="shared" si="52"/>
        <v>0</v>
      </c>
      <c r="N534" s="124">
        <v>0</v>
      </c>
      <c r="O534" s="124">
        <f t="shared" si="53"/>
        <v>0</v>
      </c>
      <c r="P534" s="124">
        <v>0</v>
      </c>
      <c r="Q534" s="124">
        <f t="shared" si="54"/>
        <v>0</v>
      </c>
      <c r="R534" s="124"/>
      <c r="S534" s="124" t="s">
        <v>131</v>
      </c>
      <c r="T534" s="124" t="s">
        <v>163</v>
      </c>
      <c r="U534" s="124">
        <v>0.94199999999999995</v>
      </c>
      <c r="V534" s="124">
        <f t="shared" si="55"/>
        <v>5.1100000000000003</v>
      </c>
      <c r="W534" s="124"/>
      <c r="X534" s="124" t="s">
        <v>673</v>
      </c>
      <c r="Y534" s="119"/>
      <c r="Z534" s="119"/>
      <c r="AA534" s="119"/>
      <c r="AB534" s="119"/>
      <c r="AC534" s="119"/>
      <c r="AD534" s="119"/>
      <c r="AE534" s="119"/>
      <c r="AF534" s="119"/>
      <c r="AG534" s="119" t="s">
        <v>674</v>
      </c>
      <c r="AH534" s="119"/>
      <c r="AI534" s="119"/>
      <c r="AJ534" s="119"/>
      <c r="AK534" s="119"/>
      <c r="AL534" s="119"/>
      <c r="AM534" s="119"/>
      <c r="AN534" s="119"/>
      <c r="AO534" s="119"/>
      <c r="AP534" s="119"/>
      <c r="AQ534" s="119"/>
      <c r="AR534" s="119"/>
      <c r="AS534" s="119"/>
      <c r="AT534" s="119"/>
      <c r="AU534" s="119"/>
      <c r="AV534" s="119"/>
      <c r="AW534" s="119"/>
      <c r="AX534" s="119"/>
      <c r="AY534" s="119"/>
      <c r="AZ534" s="119"/>
      <c r="BA534" s="119"/>
      <c r="BB534" s="119"/>
      <c r="BC534" s="119"/>
      <c r="BD534" s="119"/>
      <c r="BE534" s="119"/>
      <c r="BF534" s="119"/>
      <c r="BG534" s="119"/>
      <c r="BH534" s="119"/>
    </row>
    <row r="535" spans="1:60" outlineLevel="1" x14ac:dyDescent="0.25">
      <c r="A535" s="142">
        <v>203</v>
      </c>
      <c r="B535" s="143" t="s">
        <v>685</v>
      </c>
      <c r="C535" s="151" t="s">
        <v>686</v>
      </c>
      <c r="D535" s="144" t="s">
        <v>130</v>
      </c>
      <c r="E535" s="145">
        <v>16.28492</v>
      </c>
      <c r="F535" s="146"/>
      <c r="G535" s="147">
        <f t="shared" si="49"/>
        <v>0</v>
      </c>
      <c r="H535" s="124">
        <v>0</v>
      </c>
      <c r="I535" s="124">
        <f t="shared" si="50"/>
        <v>0</v>
      </c>
      <c r="J535" s="124">
        <v>36.9</v>
      </c>
      <c r="K535" s="124">
        <f t="shared" si="51"/>
        <v>600.91</v>
      </c>
      <c r="L535" s="124">
        <v>21</v>
      </c>
      <c r="M535" s="124">
        <f t="shared" si="52"/>
        <v>0</v>
      </c>
      <c r="N535" s="124">
        <v>0</v>
      </c>
      <c r="O535" s="124">
        <f t="shared" si="53"/>
        <v>0</v>
      </c>
      <c r="P535" s="124">
        <v>0</v>
      </c>
      <c r="Q535" s="124">
        <f t="shared" si="54"/>
        <v>0</v>
      </c>
      <c r="R535" s="124"/>
      <c r="S535" s="124" t="s">
        <v>131</v>
      </c>
      <c r="T535" s="124" t="s">
        <v>163</v>
      </c>
      <c r="U535" s="124">
        <v>0.105</v>
      </c>
      <c r="V535" s="124">
        <f t="shared" si="55"/>
        <v>1.71</v>
      </c>
      <c r="W535" s="124"/>
      <c r="X535" s="124" t="s">
        <v>673</v>
      </c>
      <c r="Y535" s="119"/>
      <c r="Z535" s="119"/>
      <c r="AA535" s="119"/>
      <c r="AB535" s="119"/>
      <c r="AC535" s="119"/>
      <c r="AD535" s="119"/>
      <c r="AE535" s="119"/>
      <c r="AF535" s="119"/>
      <c r="AG535" s="119" t="s">
        <v>674</v>
      </c>
      <c r="AH535" s="119"/>
      <c r="AI535" s="119"/>
      <c r="AJ535" s="119"/>
      <c r="AK535" s="119"/>
      <c r="AL535" s="119"/>
      <c r="AM535" s="119"/>
      <c r="AN535" s="119"/>
      <c r="AO535" s="119"/>
      <c r="AP535" s="119"/>
      <c r="AQ535" s="119"/>
      <c r="AR535" s="119"/>
      <c r="AS535" s="119"/>
      <c r="AT535" s="119"/>
      <c r="AU535" s="119"/>
      <c r="AV535" s="119"/>
      <c r="AW535" s="119"/>
      <c r="AX535" s="119"/>
      <c r="AY535" s="119"/>
      <c r="AZ535" s="119"/>
      <c r="BA535" s="119"/>
      <c r="BB535" s="119"/>
      <c r="BC535" s="119"/>
      <c r="BD535" s="119"/>
      <c r="BE535" s="119"/>
      <c r="BF535" s="119"/>
      <c r="BG535" s="119"/>
      <c r="BH535" s="119"/>
    </row>
    <row r="536" spans="1:60" outlineLevel="1" x14ac:dyDescent="0.25">
      <c r="A536" s="142">
        <v>204</v>
      </c>
      <c r="B536" s="143" t="s">
        <v>687</v>
      </c>
      <c r="C536" s="151" t="s">
        <v>688</v>
      </c>
      <c r="D536" s="144" t="s">
        <v>130</v>
      </c>
      <c r="E536" s="145">
        <v>5.4283099999999997</v>
      </c>
      <c r="F536" s="146"/>
      <c r="G536" s="147">
        <f t="shared" si="49"/>
        <v>0</v>
      </c>
      <c r="H536" s="124">
        <v>0</v>
      </c>
      <c r="I536" s="124">
        <f t="shared" si="50"/>
        <v>0</v>
      </c>
      <c r="J536" s="124">
        <v>900</v>
      </c>
      <c r="K536" s="124">
        <f t="shared" si="51"/>
        <v>4885.4799999999996</v>
      </c>
      <c r="L536" s="124">
        <v>21</v>
      </c>
      <c r="M536" s="124">
        <f t="shared" si="52"/>
        <v>0</v>
      </c>
      <c r="N536" s="124">
        <v>0</v>
      </c>
      <c r="O536" s="124">
        <f t="shared" si="53"/>
        <v>0</v>
      </c>
      <c r="P536" s="124">
        <v>0</v>
      </c>
      <c r="Q536" s="124">
        <f t="shared" si="54"/>
        <v>0</v>
      </c>
      <c r="R536" s="124"/>
      <c r="S536" s="124" t="s">
        <v>689</v>
      </c>
      <c r="T536" s="124" t="s">
        <v>163</v>
      </c>
      <c r="U536" s="124">
        <v>0</v>
      </c>
      <c r="V536" s="124">
        <f t="shared" si="55"/>
        <v>0</v>
      </c>
      <c r="W536" s="124"/>
      <c r="X536" s="124" t="s">
        <v>673</v>
      </c>
      <c r="Y536" s="119"/>
      <c r="Z536" s="119"/>
      <c r="AA536" s="119"/>
      <c r="AB536" s="119"/>
      <c r="AC536" s="119"/>
      <c r="AD536" s="119"/>
      <c r="AE536" s="119"/>
      <c r="AF536" s="119"/>
      <c r="AG536" s="119" t="s">
        <v>674</v>
      </c>
      <c r="AH536" s="119"/>
      <c r="AI536" s="119"/>
      <c r="AJ536" s="119"/>
      <c r="AK536" s="119"/>
      <c r="AL536" s="119"/>
      <c r="AM536" s="119"/>
      <c r="AN536" s="119"/>
      <c r="AO536" s="119"/>
      <c r="AP536" s="119"/>
      <c r="AQ536" s="119"/>
      <c r="AR536" s="119"/>
      <c r="AS536" s="119"/>
      <c r="AT536" s="119"/>
      <c r="AU536" s="119"/>
      <c r="AV536" s="119"/>
      <c r="AW536" s="119"/>
      <c r="AX536" s="119"/>
      <c r="AY536" s="119"/>
      <c r="AZ536" s="119"/>
      <c r="BA536" s="119"/>
      <c r="BB536" s="119"/>
      <c r="BC536" s="119"/>
      <c r="BD536" s="119"/>
      <c r="BE536" s="119"/>
      <c r="BF536" s="119"/>
      <c r="BG536" s="119"/>
      <c r="BH536" s="119"/>
    </row>
    <row r="537" spans="1:60" x14ac:dyDescent="0.25">
      <c r="A537" s="130" t="s">
        <v>126</v>
      </c>
      <c r="B537" s="131" t="s">
        <v>100</v>
      </c>
      <c r="C537" s="148" t="s">
        <v>25</v>
      </c>
      <c r="D537" s="132"/>
      <c r="E537" s="133"/>
      <c r="F537" s="134"/>
      <c r="G537" s="135">
        <f>SUMIF(AG538:AG545,"&lt;&gt;NOR",G538:G545)</f>
        <v>0</v>
      </c>
      <c r="H537" s="129"/>
      <c r="I537" s="129">
        <f>SUM(I538:I545)</f>
        <v>0</v>
      </c>
      <c r="J537" s="129"/>
      <c r="K537" s="129">
        <f>SUM(K538:K545)</f>
        <v>14400</v>
      </c>
      <c r="L537" s="129"/>
      <c r="M537" s="129">
        <f>SUM(M538:M545)</f>
        <v>0</v>
      </c>
      <c r="N537" s="129"/>
      <c r="O537" s="129">
        <f>SUM(O538:O545)</f>
        <v>0</v>
      </c>
      <c r="P537" s="129"/>
      <c r="Q537" s="129">
        <f>SUM(Q538:Q545)</f>
        <v>0</v>
      </c>
      <c r="R537" s="129"/>
      <c r="S537" s="129"/>
      <c r="T537" s="129"/>
      <c r="U537" s="129"/>
      <c r="V537" s="129">
        <f>SUM(V538:V545)</f>
        <v>0</v>
      </c>
      <c r="W537" s="129"/>
      <c r="X537" s="129"/>
      <c r="AG537" t="s">
        <v>127</v>
      </c>
    </row>
    <row r="538" spans="1:60" outlineLevel="1" x14ac:dyDescent="0.25">
      <c r="A538" s="142">
        <v>205</v>
      </c>
      <c r="B538" s="143" t="s">
        <v>690</v>
      </c>
      <c r="C538" s="151" t="s">
        <v>691</v>
      </c>
      <c r="D538" s="144" t="s">
        <v>692</v>
      </c>
      <c r="E538" s="145">
        <v>1</v>
      </c>
      <c r="F538" s="146"/>
      <c r="G538" s="147">
        <f t="shared" ref="G538:G545" si="56">ROUND(E538*F538,2)</f>
        <v>0</v>
      </c>
      <c r="H538" s="124">
        <v>0</v>
      </c>
      <c r="I538" s="124">
        <f t="shared" ref="I538:I545" si="57">ROUND(E538*H538,2)</f>
        <v>0</v>
      </c>
      <c r="J538" s="124">
        <v>1500</v>
      </c>
      <c r="K538" s="124">
        <f t="shared" ref="K538:K545" si="58">ROUND(E538*J538,2)</f>
        <v>1500</v>
      </c>
      <c r="L538" s="124">
        <v>21</v>
      </c>
      <c r="M538" s="124">
        <f t="shared" ref="M538:M545" si="59">G538*(1+L538/100)</f>
        <v>0</v>
      </c>
      <c r="N538" s="124">
        <v>0</v>
      </c>
      <c r="O538" s="124">
        <f t="shared" ref="O538:O545" si="60">ROUND(E538*N538,2)</f>
        <v>0</v>
      </c>
      <c r="P538" s="124">
        <v>0</v>
      </c>
      <c r="Q538" s="124">
        <f t="shared" ref="Q538:Q545" si="61">ROUND(E538*P538,2)</f>
        <v>0</v>
      </c>
      <c r="R538" s="124"/>
      <c r="S538" s="124" t="s">
        <v>131</v>
      </c>
      <c r="T538" s="124" t="s">
        <v>163</v>
      </c>
      <c r="U538" s="124">
        <v>0</v>
      </c>
      <c r="V538" s="124">
        <f t="shared" ref="V538:V545" si="62">ROUND(E538*U538,2)</f>
        <v>0</v>
      </c>
      <c r="W538" s="124"/>
      <c r="X538" s="124" t="s">
        <v>693</v>
      </c>
      <c r="Y538" s="119"/>
      <c r="Z538" s="119"/>
      <c r="AA538" s="119"/>
      <c r="AB538" s="119"/>
      <c r="AC538" s="119"/>
      <c r="AD538" s="119"/>
      <c r="AE538" s="119"/>
      <c r="AF538" s="119"/>
      <c r="AG538" s="119" t="s">
        <v>694</v>
      </c>
      <c r="AH538" s="119"/>
      <c r="AI538" s="119"/>
      <c r="AJ538" s="119"/>
      <c r="AK538" s="119"/>
      <c r="AL538" s="119"/>
      <c r="AM538" s="119"/>
      <c r="AN538" s="119"/>
      <c r="AO538" s="119"/>
      <c r="AP538" s="119"/>
      <c r="AQ538" s="119"/>
      <c r="AR538" s="119"/>
      <c r="AS538" s="119"/>
      <c r="AT538" s="119"/>
      <c r="AU538" s="119"/>
      <c r="AV538" s="119"/>
      <c r="AW538" s="119"/>
      <c r="AX538" s="119"/>
      <c r="AY538" s="119"/>
      <c r="AZ538" s="119"/>
      <c r="BA538" s="119"/>
      <c r="BB538" s="119"/>
      <c r="BC538" s="119"/>
      <c r="BD538" s="119"/>
      <c r="BE538" s="119"/>
      <c r="BF538" s="119"/>
      <c r="BG538" s="119"/>
      <c r="BH538" s="119"/>
    </row>
    <row r="539" spans="1:60" outlineLevel="1" x14ac:dyDescent="0.25">
      <c r="A539" s="142">
        <v>206</v>
      </c>
      <c r="B539" s="143" t="s">
        <v>695</v>
      </c>
      <c r="C539" s="151" t="s">
        <v>696</v>
      </c>
      <c r="D539" s="144" t="s">
        <v>692</v>
      </c>
      <c r="E539" s="145">
        <v>1</v>
      </c>
      <c r="F539" s="146"/>
      <c r="G539" s="147">
        <f t="shared" si="56"/>
        <v>0</v>
      </c>
      <c r="H539" s="124">
        <v>0</v>
      </c>
      <c r="I539" s="124">
        <f t="shared" si="57"/>
        <v>0</v>
      </c>
      <c r="J539" s="124">
        <v>2000</v>
      </c>
      <c r="K539" s="124">
        <f t="shared" si="58"/>
        <v>2000</v>
      </c>
      <c r="L539" s="124">
        <v>21</v>
      </c>
      <c r="M539" s="124">
        <f t="shared" si="59"/>
        <v>0</v>
      </c>
      <c r="N539" s="124">
        <v>0</v>
      </c>
      <c r="O539" s="124">
        <f t="shared" si="60"/>
        <v>0</v>
      </c>
      <c r="P539" s="124">
        <v>0</v>
      </c>
      <c r="Q539" s="124">
        <f t="shared" si="61"/>
        <v>0</v>
      </c>
      <c r="R539" s="124"/>
      <c r="S539" s="124" t="s">
        <v>131</v>
      </c>
      <c r="T539" s="124" t="s">
        <v>163</v>
      </c>
      <c r="U539" s="124">
        <v>0</v>
      </c>
      <c r="V539" s="124">
        <f t="shared" si="62"/>
        <v>0</v>
      </c>
      <c r="W539" s="124"/>
      <c r="X539" s="124" t="s">
        <v>693</v>
      </c>
      <c r="Y539" s="119"/>
      <c r="Z539" s="119"/>
      <c r="AA539" s="119"/>
      <c r="AB539" s="119"/>
      <c r="AC539" s="119"/>
      <c r="AD539" s="119"/>
      <c r="AE539" s="119"/>
      <c r="AF539" s="119"/>
      <c r="AG539" s="119" t="s">
        <v>694</v>
      </c>
      <c r="AH539" s="119"/>
      <c r="AI539" s="119"/>
      <c r="AJ539" s="119"/>
      <c r="AK539" s="119"/>
      <c r="AL539" s="119"/>
      <c r="AM539" s="119"/>
      <c r="AN539" s="119"/>
      <c r="AO539" s="119"/>
      <c r="AP539" s="119"/>
      <c r="AQ539" s="119"/>
      <c r="AR539" s="119"/>
      <c r="AS539" s="119"/>
      <c r="AT539" s="119"/>
      <c r="AU539" s="119"/>
      <c r="AV539" s="119"/>
      <c r="AW539" s="119"/>
      <c r="AX539" s="119"/>
      <c r="AY539" s="119"/>
      <c r="AZ539" s="119"/>
      <c r="BA539" s="119"/>
      <c r="BB539" s="119"/>
      <c r="BC539" s="119"/>
      <c r="BD539" s="119"/>
      <c r="BE539" s="119"/>
      <c r="BF539" s="119"/>
      <c r="BG539" s="119"/>
      <c r="BH539" s="119"/>
    </row>
    <row r="540" spans="1:60" outlineLevel="1" x14ac:dyDescent="0.25">
      <c r="A540" s="142">
        <v>207</v>
      </c>
      <c r="B540" s="143" t="s">
        <v>697</v>
      </c>
      <c r="C540" s="151" t="s">
        <v>698</v>
      </c>
      <c r="D540" s="144" t="s">
        <v>692</v>
      </c>
      <c r="E540" s="145">
        <v>1</v>
      </c>
      <c r="F540" s="146"/>
      <c r="G540" s="147">
        <f t="shared" si="56"/>
        <v>0</v>
      </c>
      <c r="H540" s="124">
        <v>0</v>
      </c>
      <c r="I540" s="124">
        <f t="shared" si="57"/>
        <v>0</v>
      </c>
      <c r="J540" s="124">
        <v>1500</v>
      </c>
      <c r="K540" s="124">
        <f t="shared" si="58"/>
        <v>1500</v>
      </c>
      <c r="L540" s="124">
        <v>21</v>
      </c>
      <c r="M540" s="124">
        <f t="shared" si="59"/>
        <v>0</v>
      </c>
      <c r="N540" s="124">
        <v>0</v>
      </c>
      <c r="O540" s="124">
        <f t="shared" si="60"/>
        <v>0</v>
      </c>
      <c r="P540" s="124">
        <v>0</v>
      </c>
      <c r="Q540" s="124">
        <f t="shared" si="61"/>
        <v>0</v>
      </c>
      <c r="R540" s="124"/>
      <c r="S540" s="124" t="s">
        <v>131</v>
      </c>
      <c r="T540" s="124" t="s">
        <v>163</v>
      </c>
      <c r="U540" s="124">
        <v>0</v>
      </c>
      <c r="V540" s="124">
        <f t="shared" si="62"/>
        <v>0</v>
      </c>
      <c r="W540" s="124"/>
      <c r="X540" s="124" t="s">
        <v>693</v>
      </c>
      <c r="Y540" s="119"/>
      <c r="Z540" s="119"/>
      <c r="AA540" s="119"/>
      <c r="AB540" s="119"/>
      <c r="AC540" s="119"/>
      <c r="AD540" s="119"/>
      <c r="AE540" s="119"/>
      <c r="AF540" s="119"/>
      <c r="AG540" s="119" t="s">
        <v>694</v>
      </c>
      <c r="AH540" s="119"/>
      <c r="AI540" s="119"/>
      <c r="AJ540" s="119"/>
      <c r="AK540" s="119"/>
      <c r="AL540" s="119"/>
      <c r="AM540" s="119"/>
      <c r="AN540" s="119"/>
      <c r="AO540" s="119"/>
      <c r="AP540" s="119"/>
      <c r="AQ540" s="119"/>
      <c r="AR540" s="119"/>
      <c r="AS540" s="119"/>
      <c r="AT540" s="119"/>
      <c r="AU540" s="119"/>
      <c r="AV540" s="119"/>
      <c r="AW540" s="119"/>
      <c r="AX540" s="119"/>
      <c r="AY540" s="119"/>
      <c r="AZ540" s="119"/>
      <c r="BA540" s="119"/>
      <c r="BB540" s="119"/>
      <c r="BC540" s="119"/>
      <c r="BD540" s="119"/>
      <c r="BE540" s="119"/>
      <c r="BF540" s="119"/>
      <c r="BG540" s="119"/>
      <c r="BH540" s="119"/>
    </row>
    <row r="541" spans="1:60" outlineLevel="1" x14ac:dyDescent="0.25">
      <c r="A541" s="142">
        <v>208</v>
      </c>
      <c r="B541" s="143" t="s">
        <v>699</v>
      </c>
      <c r="C541" s="151" t="s">
        <v>700</v>
      </c>
      <c r="D541" s="144" t="s">
        <v>692</v>
      </c>
      <c r="E541" s="145">
        <v>1</v>
      </c>
      <c r="F541" s="146"/>
      <c r="G541" s="147">
        <f t="shared" si="56"/>
        <v>0</v>
      </c>
      <c r="H541" s="124">
        <v>0</v>
      </c>
      <c r="I541" s="124">
        <f t="shared" si="57"/>
        <v>0</v>
      </c>
      <c r="J541" s="124">
        <v>2000</v>
      </c>
      <c r="K541" s="124">
        <f t="shared" si="58"/>
        <v>2000</v>
      </c>
      <c r="L541" s="124">
        <v>21</v>
      </c>
      <c r="M541" s="124">
        <f t="shared" si="59"/>
        <v>0</v>
      </c>
      <c r="N541" s="124">
        <v>0</v>
      </c>
      <c r="O541" s="124">
        <f t="shared" si="60"/>
        <v>0</v>
      </c>
      <c r="P541" s="124">
        <v>0</v>
      </c>
      <c r="Q541" s="124">
        <f t="shared" si="61"/>
        <v>0</v>
      </c>
      <c r="R541" s="124"/>
      <c r="S541" s="124" t="s">
        <v>131</v>
      </c>
      <c r="T541" s="124" t="s">
        <v>163</v>
      </c>
      <c r="U541" s="124">
        <v>0</v>
      </c>
      <c r="V541" s="124">
        <f t="shared" si="62"/>
        <v>0</v>
      </c>
      <c r="W541" s="124"/>
      <c r="X541" s="124" t="s">
        <v>693</v>
      </c>
      <c r="Y541" s="119"/>
      <c r="Z541" s="119"/>
      <c r="AA541" s="119"/>
      <c r="AB541" s="119"/>
      <c r="AC541" s="119"/>
      <c r="AD541" s="119"/>
      <c r="AE541" s="119"/>
      <c r="AF541" s="119"/>
      <c r="AG541" s="119" t="s">
        <v>694</v>
      </c>
      <c r="AH541" s="119"/>
      <c r="AI541" s="119"/>
      <c r="AJ541" s="119"/>
      <c r="AK541" s="119"/>
      <c r="AL541" s="119"/>
      <c r="AM541" s="119"/>
      <c r="AN541" s="119"/>
      <c r="AO541" s="119"/>
      <c r="AP541" s="119"/>
      <c r="AQ541" s="119"/>
      <c r="AR541" s="119"/>
      <c r="AS541" s="119"/>
      <c r="AT541" s="119"/>
      <c r="AU541" s="119"/>
      <c r="AV541" s="119"/>
      <c r="AW541" s="119"/>
      <c r="AX541" s="119"/>
      <c r="AY541" s="119"/>
      <c r="AZ541" s="119"/>
      <c r="BA541" s="119"/>
      <c r="BB541" s="119"/>
      <c r="BC541" s="119"/>
      <c r="BD541" s="119"/>
      <c r="BE541" s="119"/>
      <c r="BF541" s="119"/>
      <c r="BG541" s="119"/>
      <c r="BH541" s="119"/>
    </row>
    <row r="542" spans="1:60" outlineLevel="1" x14ac:dyDescent="0.25">
      <c r="A542" s="142">
        <v>209</v>
      </c>
      <c r="B542" s="143" t="s">
        <v>701</v>
      </c>
      <c r="C542" s="151" t="s">
        <v>702</v>
      </c>
      <c r="D542" s="144" t="s">
        <v>692</v>
      </c>
      <c r="E542" s="145">
        <v>1</v>
      </c>
      <c r="F542" s="146"/>
      <c r="G542" s="147">
        <f t="shared" si="56"/>
        <v>0</v>
      </c>
      <c r="H542" s="124">
        <v>0</v>
      </c>
      <c r="I542" s="124">
        <f t="shared" si="57"/>
        <v>0</v>
      </c>
      <c r="J542" s="124">
        <v>200</v>
      </c>
      <c r="K542" s="124">
        <f t="shared" si="58"/>
        <v>200</v>
      </c>
      <c r="L542" s="124">
        <v>21</v>
      </c>
      <c r="M542" s="124">
        <f t="shared" si="59"/>
        <v>0</v>
      </c>
      <c r="N542" s="124">
        <v>0</v>
      </c>
      <c r="O542" s="124">
        <f t="shared" si="60"/>
        <v>0</v>
      </c>
      <c r="P542" s="124">
        <v>0</v>
      </c>
      <c r="Q542" s="124">
        <f t="shared" si="61"/>
        <v>0</v>
      </c>
      <c r="R542" s="124"/>
      <c r="S542" s="124" t="s">
        <v>162</v>
      </c>
      <c r="T542" s="124" t="s">
        <v>163</v>
      </c>
      <c r="U542" s="124">
        <v>0</v>
      </c>
      <c r="V542" s="124">
        <f t="shared" si="62"/>
        <v>0</v>
      </c>
      <c r="W542" s="124"/>
      <c r="X542" s="124" t="s">
        <v>693</v>
      </c>
      <c r="Y542" s="119"/>
      <c r="Z542" s="119"/>
      <c r="AA542" s="119"/>
      <c r="AB542" s="119"/>
      <c r="AC542" s="119"/>
      <c r="AD542" s="119"/>
      <c r="AE542" s="119"/>
      <c r="AF542" s="119"/>
      <c r="AG542" s="119" t="s">
        <v>694</v>
      </c>
      <c r="AH542" s="119"/>
      <c r="AI542" s="119"/>
      <c r="AJ542" s="119"/>
      <c r="AK542" s="119"/>
      <c r="AL542" s="119"/>
      <c r="AM542" s="119"/>
      <c r="AN542" s="119"/>
      <c r="AO542" s="119"/>
      <c r="AP542" s="119"/>
      <c r="AQ542" s="119"/>
      <c r="AR542" s="119"/>
      <c r="AS542" s="119"/>
      <c r="AT542" s="119"/>
      <c r="AU542" s="119"/>
      <c r="AV542" s="119"/>
      <c r="AW542" s="119"/>
      <c r="AX542" s="119"/>
      <c r="AY542" s="119"/>
      <c r="AZ542" s="119"/>
      <c r="BA542" s="119"/>
      <c r="BB542" s="119"/>
      <c r="BC542" s="119"/>
      <c r="BD542" s="119"/>
      <c r="BE542" s="119"/>
      <c r="BF542" s="119"/>
      <c r="BG542" s="119"/>
      <c r="BH542" s="119"/>
    </row>
    <row r="543" spans="1:60" outlineLevel="1" x14ac:dyDescent="0.25">
      <c r="A543" s="142">
        <v>210</v>
      </c>
      <c r="B543" s="143" t="s">
        <v>703</v>
      </c>
      <c r="C543" s="151" t="s">
        <v>704</v>
      </c>
      <c r="D543" s="144" t="s">
        <v>692</v>
      </c>
      <c r="E543" s="145">
        <v>1</v>
      </c>
      <c r="F543" s="146"/>
      <c r="G543" s="147">
        <f t="shared" si="56"/>
        <v>0</v>
      </c>
      <c r="H543" s="124">
        <v>0</v>
      </c>
      <c r="I543" s="124">
        <f t="shared" si="57"/>
        <v>0</v>
      </c>
      <c r="J543" s="124">
        <v>2000</v>
      </c>
      <c r="K543" s="124">
        <f t="shared" si="58"/>
        <v>2000</v>
      </c>
      <c r="L543" s="124">
        <v>21</v>
      </c>
      <c r="M543" s="124">
        <f t="shared" si="59"/>
        <v>0</v>
      </c>
      <c r="N543" s="124">
        <v>0</v>
      </c>
      <c r="O543" s="124">
        <f t="shared" si="60"/>
        <v>0</v>
      </c>
      <c r="P543" s="124">
        <v>0</v>
      </c>
      <c r="Q543" s="124">
        <f t="shared" si="61"/>
        <v>0</v>
      </c>
      <c r="R543" s="124"/>
      <c r="S543" s="124" t="s">
        <v>162</v>
      </c>
      <c r="T543" s="124" t="s">
        <v>163</v>
      </c>
      <c r="U543" s="124">
        <v>0</v>
      </c>
      <c r="V543" s="124">
        <f t="shared" si="62"/>
        <v>0</v>
      </c>
      <c r="W543" s="124"/>
      <c r="X543" s="124" t="s">
        <v>693</v>
      </c>
      <c r="Y543" s="119"/>
      <c r="Z543" s="119"/>
      <c r="AA543" s="119"/>
      <c r="AB543" s="119"/>
      <c r="AC543" s="119"/>
      <c r="AD543" s="119"/>
      <c r="AE543" s="119"/>
      <c r="AF543" s="119"/>
      <c r="AG543" s="119" t="s">
        <v>694</v>
      </c>
      <c r="AH543" s="119"/>
      <c r="AI543" s="119"/>
      <c r="AJ543" s="119"/>
      <c r="AK543" s="119"/>
      <c r="AL543" s="119"/>
      <c r="AM543" s="119"/>
      <c r="AN543" s="119"/>
      <c r="AO543" s="119"/>
      <c r="AP543" s="119"/>
      <c r="AQ543" s="119"/>
      <c r="AR543" s="119"/>
      <c r="AS543" s="119"/>
      <c r="AT543" s="119"/>
      <c r="AU543" s="119"/>
      <c r="AV543" s="119"/>
      <c r="AW543" s="119"/>
      <c r="AX543" s="119"/>
      <c r="AY543" s="119"/>
      <c r="AZ543" s="119"/>
      <c r="BA543" s="119"/>
      <c r="BB543" s="119"/>
      <c r="BC543" s="119"/>
      <c r="BD543" s="119"/>
      <c r="BE543" s="119"/>
      <c r="BF543" s="119"/>
      <c r="BG543" s="119"/>
      <c r="BH543" s="119"/>
    </row>
    <row r="544" spans="1:60" outlineLevel="1" x14ac:dyDescent="0.25">
      <c r="A544" s="142">
        <v>211</v>
      </c>
      <c r="B544" s="143" t="s">
        <v>705</v>
      </c>
      <c r="C544" s="151" t="s">
        <v>706</v>
      </c>
      <c r="D544" s="144" t="s">
        <v>692</v>
      </c>
      <c r="E544" s="145">
        <v>1</v>
      </c>
      <c r="F544" s="146"/>
      <c r="G544" s="147">
        <f t="shared" si="56"/>
        <v>0</v>
      </c>
      <c r="H544" s="124">
        <v>0</v>
      </c>
      <c r="I544" s="124">
        <f t="shared" si="57"/>
        <v>0</v>
      </c>
      <c r="J544" s="124">
        <v>5000</v>
      </c>
      <c r="K544" s="124">
        <f t="shared" si="58"/>
        <v>5000</v>
      </c>
      <c r="L544" s="124">
        <v>21</v>
      </c>
      <c r="M544" s="124">
        <f t="shared" si="59"/>
        <v>0</v>
      </c>
      <c r="N544" s="124">
        <v>0</v>
      </c>
      <c r="O544" s="124">
        <f t="shared" si="60"/>
        <v>0</v>
      </c>
      <c r="P544" s="124">
        <v>0</v>
      </c>
      <c r="Q544" s="124">
        <f t="shared" si="61"/>
        <v>0</v>
      </c>
      <c r="R544" s="124"/>
      <c r="S544" s="124" t="s">
        <v>162</v>
      </c>
      <c r="T544" s="124" t="s">
        <v>163</v>
      </c>
      <c r="U544" s="124">
        <v>0</v>
      </c>
      <c r="V544" s="124">
        <f t="shared" si="62"/>
        <v>0</v>
      </c>
      <c r="W544" s="124"/>
      <c r="X544" s="124" t="s">
        <v>693</v>
      </c>
      <c r="Y544" s="119"/>
      <c r="Z544" s="119"/>
      <c r="AA544" s="119"/>
      <c r="AB544" s="119"/>
      <c r="AC544" s="119"/>
      <c r="AD544" s="119"/>
      <c r="AE544" s="119"/>
      <c r="AF544" s="119"/>
      <c r="AG544" s="119" t="s">
        <v>694</v>
      </c>
      <c r="AH544" s="119"/>
      <c r="AI544" s="119"/>
      <c r="AJ544" s="119"/>
      <c r="AK544" s="119"/>
      <c r="AL544" s="119"/>
      <c r="AM544" s="119"/>
      <c r="AN544" s="119"/>
      <c r="AO544" s="119"/>
      <c r="AP544" s="119"/>
      <c r="AQ544" s="119"/>
      <c r="AR544" s="119"/>
      <c r="AS544" s="119"/>
      <c r="AT544" s="119"/>
      <c r="AU544" s="119"/>
      <c r="AV544" s="119"/>
      <c r="AW544" s="119"/>
      <c r="AX544" s="119"/>
      <c r="AY544" s="119"/>
      <c r="AZ544" s="119"/>
      <c r="BA544" s="119"/>
      <c r="BB544" s="119"/>
      <c r="BC544" s="119"/>
      <c r="BD544" s="119"/>
      <c r="BE544" s="119"/>
      <c r="BF544" s="119"/>
      <c r="BG544" s="119"/>
      <c r="BH544" s="119"/>
    </row>
    <row r="545" spans="1:60" outlineLevel="1" x14ac:dyDescent="0.25">
      <c r="A545" s="136">
        <v>212</v>
      </c>
      <c r="B545" s="137" t="s">
        <v>707</v>
      </c>
      <c r="C545" s="149" t="s">
        <v>708</v>
      </c>
      <c r="D545" s="138" t="s">
        <v>692</v>
      </c>
      <c r="E545" s="139">
        <v>1</v>
      </c>
      <c r="F545" s="140"/>
      <c r="G545" s="141">
        <f t="shared" si="56"/>
        <v>0</v>
      </c>
      <c r="H545" s="124">
        <v>0</v>
      </c>
      <c r="I545" s="124">
        <f t="shared" si="57"/>
        <v>0</v>
      </c>
      <c r="J545" s="124">
        <v>200</v>
      </c>
      <c r="K545" s="124">
        <f t="shared" si="58"/>
        <v>200</v>
      </c>
      <c r="L545" s="124">
        <v>21</v>
      </c>
      <c r="M545" s="124">
        <f t="shared" si="59"/>
        <v>0</v>
      </c>
      <c r="N545" s="124">
        <v>0</v>
      </c>
      <c r="O545" s="124">
        <f t="shared" si="60"/>
        <v>0</v>
      </c>
      <c r="P545" s="124">
        <v>0</v>
      </c>
      <c r="Q545" s="124">
        <f t="shared" si="61"/>
        <v>0</v>
      </c>
      <c r="R545" s="124"/>
      <c r="S545" s="124" t="s">
        <v>162</v>
      </c>
      <c r="T545" s="124" t="s">
        <v>163</v>
      </c>
      <c r="U545" s="124">
        <v>0</v>
      </c>
      <c r="V545" s="124">
        <f t="shared" si="62"/>
        <v>0</v>
      </c>
      <c r="W545" s="124"/>
      <c r="X545" s="124" t="s">
        <v>693</v>
      </c>
      <c r="Y545" s="119"/>
      <c r="Z545" s="119"/>
      <c r="AA545" s="119"/>
      <c r="AB545" s="119"/>
      <c r="AC545" s="119"/>
      <c r="AD545" s="119"/>
      <c r="AE545" s="119"/>
      <c r="AF545" s="119"/>
      <c r="AG545" s="119" t="s">
        <v>694</v>
      </c>
      <c r="AH545" s="119"/>
      <c r="AI545" s="119"/>
      <c r="AJ545" s="119"/>
      <c r="AK545" s="119"/>
      <c r="AL545" s="119"/>
      <c r="AM545" s="119"/>
      <c r="AN545" s="119"/>
      <c r="AO545" s="119"/>
      <c r="AP545" s="119"/>
      <c r="AQ545" s="119"/>
      <c r="AR545" s="119"/>
      <c r="AS545" s="119"/>
      <c r="AT545" s="119"/>
      <c r="AU545" s="119"/>
      <c r="AV545" s="119"/>
      <c r="AW545" s="119"/>
      <c r="AX545" s="119"/>
      <c r="AY545" s="119"/>
      <c r="AZ545" s="119"/>
      <c r="BA545" s="119"/>
      <c r="BB545" s="119"/>
      <c r="BC545" s="119"/>
      <c r="BD545" s="119"/>
      <c r="BE545" s="119"/>
      <c r="BF545" s="119"/>
      <c r="BG545" s="119"/>
      <c r="BH545" s="119"/>
    </row>
    <row r="546" spans="1:60" x14ac:dyDescent="0.25">
      <c r="A546" s="3"/>
      <c r="B546" s="4"/>
      <c r="C546" s="154"/>
      <c r="D546" s="6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AE546">
        <v>15</v>
      </c>
      <c r="AF546">
        <v>21</v>
      </c>
      <c r="AG546" t="s">
        <v>113</v>
      </c>
    </row>
    <row r="547" spans="1:60" x14ac:dyDescent="0.25">
      <c r="C547" s="155"/>
      <c r="D547" s="10"/>
      <c r="AG547" t="s">
        <v>709</v>
      </c>
    </row>
    <row r="548" spans="1:60" x14ac:dyDescent="0.25">
      <c r="D548" s="10"/>
    </row>
    <row r="549" spans="1:60" x14ac:dyDescent="0.25">
      <c r="D549" s="10"/>
    </row>
    <row r="550" spans="1:60" x14ac:dyDescent="0.25">
      <c r="D550" s="10"/>
    </row>
    <row r="551" spans="1:60" x14ac:dyDescent="0.25">
      <c r="D551" s="10"/>
    </row>
    <row r="552" spans="1:60" x14ac:dyDescent="0.25">
      <c r="D552" s="10"/>
    </row>
    <row r="553" spans="1:60" x14ac:dyDescent="0.25">
      <c r="D553" s="10"/>
    </row>
    <row r="554" spans="1:60" x14ac:dyDescent="0.25">
      <c r="D554" s="10"/>
    </row>
    <row r="555" spans="1:60" x14ac:dyDescent="0.25">
      <c r="D555" s="10"/>
    </row>
    <row r="556" spans="1:60" x14ac:dyDescent="0.25">
      <c r="D556" s="10"/>
    </row>
    <row r="557" spans="1:60" x14ac:dyDescent="0.25">
      <c r="D557" s="10"/>
    </row>
    <row r="558" spans="1:60" x14ac:dyDescent="0.25">
      <c r="D558" s="10"/>
    </row>
    <row r="559" spans="1:60" x14ac:dyDescent="0.25">
      <c r="D559" s="10"/>
    </row>
    <row r="560" spans="1:60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545" xr:uid="{49E9ABAC-0CF8-49C3-B443-F48EFF955962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2023-01-17T08:28:05Z</dcterms:modified>
</cp:coreProperties>
</file>