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C9903360-60D5-4F4C-96C2-AF520F8E054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P1'!$A$1:$X$268</definedName>
    <definedName name="_xlnm.Print_Area" localSheetId="3">'SO 01 Pol'!$A$1:$X$503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1" i="13"/>
  <c r="M11" i="13" s="1"/>
  <c r="I11" i="13"/>
  <c r="K11" i="13"/>
  <c r="O11" i="13"/>
  <c r="Q11" i="13"/>
  <c r="V11" i="13"/>
  <c r="V8" i="13" s="1"/>
  <c r="G14" i="13"/>
  <c r="I14" i="13"/>
  <c r="K14" i="13"/>
  <c r="M14" i="13"/>
  <c r="O14" i="13"/>
  <c r="Q14" i="13"/>
  <c r="V14" i="13"/>
  <c r="G16" i="13"/>
  <c r="K16" i="13"/>
  <c r="O16" i="13"/>
  <c r="G17" i="13"/>
  <c r="I17" i="13"/>
  <c r="I16" i="13" s="1"/>
  <c r="K17" i="13"/>
  <c r="M17" i="13"/>
  <c r="M16" i="13" s="1"/>
  <c r="O17" i="13"/>
  <c r="Q17" i="13"/>
  <c r="Q16" i="13" s="1"/>
  <c r="V17" i="13"/>
  <c r="V16" i="13" s="1"/>
  <c r="V19" i="13"/>
  <c r="G20" i="13"/>
  <c r="I20" i="13"/>
  <c r="I19" i="13" s="1"/>
  <c r="K20" i="13"/>
  <c r="M20" i="13"/>
  <c r="O20" i="13"/>
  <c r="Q20" i="13"/>
  <c r="Q19" i="13" s="1"/>
  <c r="V20" i="13"/>
  <c r="G24" i="13"/>
  <c r="G19" i="13" s="1"/>
  <c r="I24" i="13"/>
  <c r="K24" i="13"/>
  <c r="K19" i="13" s="1"/>
  <c r="O24" i="13"/>
  <c r="O19" i="13" s="1"/>
  <c r="Q24" i="13"/>
  <c r="V24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5" i="13"/>
  <c r="G34" i="13" s="1"/>
  <c r="I35" i="13"/>
  <c r="I34" i="13" s="1"/>
  <c r="K35" i="13"/>
  <c r="K34" i="13" s="1"/>
  <c r="O35" i="13"/>
  <c r="O34" i="13" s="1"/>
  <c r="Q35" i="13"/>
  <c r="V35" i="13"/>
  <c r="V34" i="13" s="1"/>
  <c r="G38" i="13"/>
  <c r="I38" i="13"/>
  <c r="K38" i="13"/>
  <c r="M38" i="13"/>
  <c r="O38" i="13"/>
  <c r="Q38" i="13"/>
  <c r="Q34" i="13" s="1"/>
  <c r="V38" i="13"/>
  <c r="G41" i="13"/>
  <c r="K41" i="13"/>
  <c r="V41" i="13"/>
  <c r="G42" i="13"/>
  <c r="I42" i="13"/>
  <c r="I41" i="13" s="1"/>
  <c r="K42" i="13"/>
  <c r="M42" i="13"/>
  <c r="M41" i="13" s="1"/>
  <c r="O42" i="13"/>
  <c r="O41" i="13" s="1"/>
  <c r="Q42" i="13"/>
  <c r="Q41" i="13" s="1"/>
  <c r="V42" i="13"/>
  <c r="G47" i="13"/>
  <c r="M47" i="13" s="1"/>
  <c r="I47" i="13"/>
  <c r="I46" i="13" s="1"/>
  <c r="K47" i="13"/>
  <c r="O47" i="13"/>
  <c r="Q47" i="13"/>
  <c r="Q46" i="13" s="1"/>
  <c r="V47" i="13"/>
  <c r="V46" i="13" s="1"/>
  <c r="G50" i="13"/>
  <c r="M50" i="13" s="1"/>
  <c r="I50" i="13"/>
  <c r="K50" i="13"/>
  <c r="K46" i="13" s="1"/>
  <c r="O50" i="13"/>
  <c r="O46" i="13" s="1"/>
  <c r="Q50" i="13"/>
  <c r="V50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6" i="13"/>
  <c r="AE258" i="13" s="1"/>
  <c r="F42" i="1" s="1"/>
  <c r="H42" i="1" s="1"/>
  <c r="I42" i="1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60" i="13"/>
  <c r="I60" i="13"/>
  <c r="K60" i="13"/>
  <c r="O60" i="13"/>
  <c r="Q60" i="13"/>
  <c r="V60" i="13"/>
  <c r="G63" i="13"/>
  <c r="I63" i="13"/>
  <c r="Q63" i="13"/>
  <c r="G64" i="13"/>
  <c r="M64" i="13" s="1"/>
  <c r="M63" i="13" s="1"/>
  <c r="I64" i="13"/>
  <c r="K64" i="13"/>
  <c r="K63" i="13" s="1"/>
  <c r="O64" i="13"/>
  <c r="O63" i="13" s="1"/>
  <c r="Q64" i="13"/>
  <c r="V64" i="13"/>
  <c r="V63" i="13" s="1"/>
  <c r="G66" i="13"/>
  <c r="I66" i="13"/>
  <c r="I65" i="13" s="1"/>
  <c r="K66" i="13"/>
  <c r="O66" i="13"/>
  <c r="O65" i="13" s="1"/>
  <c r="Q66" i="13"/>
  <c r="V66" i="13"/>
  <c r="V65" i="13" s="1"/>
  <c r="G70" i="13"/>
  <c r="I70" i="13"/>
  <c r="K70" i="13"/>
  <c r="M70" i="13"/>
  <c r="O70" i="13"/>
  <c r="Q70" i="13"/>
  <c r="Q65" i="13" s="1"/>
  <c r="V70" i="13"/>
  <c r="G73" i="13"/>
  <c r="M73" i="13" s="1"/>
  <c r="I73" i="13"/>
  <c r="K73" i="13"/>
  <c r="K65" i="13" s="1"/>
  <c r="O73" i="13"/>
  <c r="Q73" i="13"/>
  <c r="V73" i="13"/>
  <c r="I74" i="13"/>
  <c r="V74" i="13"/>
  <c r="G75" i="13"/>
  <c r="G74" i="13" s="1"/>
  <c r="I75" i="13"/>
  <c r="K75" i="13"/>
  <c r="K74" i="13" s="1"/>
  <c r="O75" i="13"/>
  <c r="O74" i="13" s="1"/>
  <c r="Q75" i="13"/>
  <c r="Q74" i="13" s="1"/>
  <c r="V75" i="13"/>
  <c r="I76" i="13"/>
  <c r="G77" i="13"/>
  <c r="I77" i="13"/>
  <c r="K77" i="13"/>
  <c r="K76" i="13" s="1"/>
  <c r="M77" i="13"/>
  <c r="O77" i="13"/>
  <c r="O76" i="13" s="1"/>
  <c r="Q77" i="13"/>
  <c r="V77" i="13"/>
  <c r="V76" i="13" s="1"/>
  <c r="G78" i="13"/>
  <c r="M78" i="13" s="1"/>
  <c r="I78" i="13"/>
  <c r="K78" i="13"/>
  <c r="O78" i="13"/>
  <c r="Q78" i="13"/>
  <c r="Q76" i="13" s="1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3" i="13"/>
  <c r="I83" i="13"/>
  <c r="K83" i="13"/>
  <c r="K82" i="13" s="1"/>
  <c r="O83" i="13"/>
  <c r="O82" i="13" s="1"/>
  <c r="Q83" i="13"/>
  <c r="Q82" i="13" s="1"/>
  <c r="V83" i="13"/>
  <c r="G84" i="13"/>
  <c r="M84" i="13" s="1"/>
  <c r="I84" i="13"/>
  <c r="I82" i="13" s="1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V82" i="13" s="1"/>
  <c r="G88" i="13"/>
  <c r="M88" i="13" s="1"/>
  <c r="I88" i="13"/>
  <c r="K88" i="13"/>
  <c r="O88" i="13"/>
  <c r="Q88" i="13"/>
  <c r="V88" i="13"/>
  <c r="G89" i="13"/>
  <c r="M89" i="13" s="1"/>
  <c r="I89" i="13"/>
  <c r="K89" i="13"/>
  <c r="O89" i="13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7" i="13"/>
  <c r="I97" i="13"/>
  <c r="K97" i="13"/>
  <c r="M97" i="13"/>
  <c r="O97" i="13"/>
  <c r="Q97" i="13"/>
  <c r="V97" i="13"/>
  <c r="G99" i="13"/>
  <c r="M99" i="13" s="1"/>
  <c r="I99" i="13"/>
  <c r="I98" i="13" s="1"/>
  <c r="K99" i="13"/>
  <c r="K98" i="13" s="1"/>
  <c r="O99" i="13"/>
  <c r="Q99" i="13"/>
  <c r="Q98" i="13" s="1"/>
  <c r="V99" i="13"/>
  <c r="G100" i="13"/>
  <c r="I100" i="13"/>
  <c r="K100" i="13"/>
  <c r="O100" i="13"/>
  <c r="Q100" i="13"/>
  <c r="V100" i="13"/>
  <c r="V98" i="13" s="1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O98" i="13" s="1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V125" i="13"/>
  <c r="G126" i="13"/>
  <c r="I126" i="13"/>
  <c r="I125" i="13" s="1"/>
  <c r="K126" i="13"/>
  <c r="M126" i="13"/>
  <c r="O126" i="13"/>
  <c r="O125" i="13" s="1"/>
  <c r="Q126" i="13"/>
  <c r="V126" i="13"/>
  <c r="G127" i="13"/>
  <c r="I127" i="13"/>
  <c r="K127" i="13"/>
  <c r="K125" i="13" s="1"/>
  <c r="O127" i="13"/>
  <c r="Q127" i="13"/>
  <c r="V127" i="13"/>
  <c r="G128" i="13"/>
  <c r="M128" i="13" s="1"/>
  <c r="I128" i="13"/>
  <c r="K128" i="13"/>
  <c r="O128" i="13"/>
  <c r="Q128" i="13"/>
  <c r="Q125" i="13" s="1"/>
  <c r="V128" i="13"/>
  <c r="I129" i="13"/>
  <c r="K129" i="13"/>
  <c r="G130" i="13"/>
  <c r="M130" i="13" s="1"/>
  <c r="M129" i="13" s="1"/>
  <c r="I130" i="13"/>
  <c r="K130" i="13"/>
  <c r="O130" i="13"/>
  <c r="Q130" i="13"/>
  <c r="Q129" i="13" s="1"/>
  <c r="V130" i="13"/>
  <c r="G131" i="13"/>
  <c r="I131" i="13"/>
  <c r="K131" i="13"/>
  <c r="M131" i="13"/>
  <c r="O131" i="13"/>
  <c r="O129" i="13" s="1"/>
  <c r="Q131" i="13"/>
  <c r="V131" i="13"/>
  <c r="V129" i="13" s="1"/>
  <c r="G133" i="13"/>
  <c r="I133" i="13"/>
  <c r="K133" i="13"/>
  <c r="K132" i="13" s="1"/>
  <c r="O133" i="13"/>
  <c r="Q133" i="13"/>
  <c r="V133" i="13"/>
  <c r="V132" i="13" s="1"/>
  <c r="G136" i="13"/>
  <c r="M136" i="13" s="1"/>
  <c r="I136" i="13"/>
  <c r="I132" i="13" s="1"/>
  <c r="K136" i="13"/>
  <c r="O136" i="13"/>
  <c r="Q136" i="13"/>
  <c r="V136" i="13"/>
  <c r="G139" i="13"/>
  <c r="M139" i="13" s="1"/>
  <c r="I139" i="13"/>
  <c r="K139" i="13"/>
  <c r="O139" i="13"/>
  <c r="O132" i="13" s="1"/>
  <c r="Q139" i="13"/>
  <c r="V139" i="13"/>
  <c r="G141" i="13"/>
  <c r="I141" i="13"/>
  <c r="K141" i="13"/>
  <c r="M141" i="13"/>
  <c r="O141" i="13"/>
  <c r="Q141" i="13"/>
  <c r="V141" i="13"/>
  <c r="G143" i="13"/>
  <c r="M143" i="13" s="1"/>
  <c r="I143" i="13"/>
  <c r="K143" i="13"/>
  <c r="O143" i="13"/>
  <c r="Q143" i="13"/>
  <c r="V143" i="13"/>
  <c r="G146" i="13"/>
  <c r="M146" i="13" s="1"/>
  <c r="I146" i="13"/>
  <c r="K146" i="13"/>
  <c r="O146" i="13"/>
  <c r="Q146" i="13"/>
  <c r="V146" i="13"/>
  <c r="G149" i="13"/>
  <c r="I149" i="13"/>
  <c r="K149" i="13"/>
  <c r="M149" i="13"/>
  <c r="O149" i="13"/>
  <c r="Q149" i="13"/>
  <c r="V149" i="13"/>
  <c r="G152" i="13"/>
  <c r="M152" i="13" s="1"/>
  <c r="I152" i="13"/>
  <c r="K152" i="13"/>
  <c r="O152" i="13"/>
  <c r="Q152" i="13"/>
  <c r="Q132" i="13" s="1"/>
  <c r="V152" i="13"/>
  <c r="G155" i="13"/>
  <c r="M155" i="13" s="1"/>
  <c r="I155" i="13"/>
  <c r="K155" i="13"/>
  <c r="O155" i="13"/>
  <c r="Q155" i="13"/>
  <c r="V155" i="13"/>
  <c r="G162" i="13"/>
  <c r="I162" i="13"/>
  <c r="K162" i="13"/>
  <c r="M162" i="13"/>
  <c r="O162" i="13"/>
  <c r="Q162" i="13"/>
  <c r="V162" i="13"/>
  <c r="G164" i="13"/>
  <c r="I164" i="13"/>
  <c r="I163" i="13" s="1"/>
  <c r="K164" i="13"/>
  <c r="M164" i="13"/>
  <c r="O164" i="13"/>
  <c r="Q164" i="13"/>
  <c r="Q163" i="13" s="1"/>
  <c r="V164" i="13"/>
  <c r="G166" i="13"/>
  <c r="M166" i="13" s="1"/>
  <c r="I166" i="13"/>
  <c r="K166" i="13"/>
  <c r="K163" i="13" s="1"/>
  <c r="O166" i="13"/>
  <c r="O163" i="13" s="1"/>
  <c r="Q166" i="13"/>
  <c r="V166" i="13"/>
  <c r="V163" i="13" s="1"/>
  <c r="G167" i="13"/>
  <c r="M167" i="13" s="1"/>
  <c r="I167" i="13"/>
  <c r="K167" i="13"/>
  <c r="O167" i="13"/>
  <c r="Q167" i="13"/>
  <c r="V167" i="13"/>
  <c r="G169" i="13"/>
  <c r="I169" i="13"/>
  <c r="I168" i="13" s="1"/>
  <c r="K169" i="13"/>
  <c r="M169" i="13"/>
  <c r="O169" i="13"/>
  <c r="Q169" i="13"/>
  <c r="Q168" i="13" s="1"/>
  <c r="V169" i="13"/>
  <c r="G173" i="13"/>
  <c r="G168" i="13" s="1"/>
  <c r="I173" i="13"/>
  <c r="K173" i="13"/>
  <c r="K168" i="13" s="1"/>
  <c r="O173" i="13"/>
  <c r="Q173" i="13"/>
  <c r="V173" i="13"/>
  <c r="V168" i="13" s="1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4" i="13"/>
  <c r="I184" i="13"/>
  <c r="K184" i="13"/>
  <c r="M184" i="13"/>
  <c r="O184" i="13"/>
  <c r="Q184" i="13"/>
  <c r="V184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5" i="13"/>
  <c r="M195" i="13" s="1"/>
  <c r="I195" i="13"/>
  <c r="K195" i="13"/>
  <c r="O195" i="13"/>
  <c r="O168" i="13" s="1"/>
  <c r="Q195" i="13"/>
  <c r="V195" i="13"/>
  <c r="G196" i="13"/>
  <c r="I196" i="13"/>
  <c r="K196" i="13"/>
  <c r="M196" i="13"/>
  <c r="O196" i="13"/>
  <c r="Q196" i="13"/>
  <c r="V196" i="13"/>
  <c r="Q197" i="13"/>
  <c r="V197" i="13"/>
  <c r="G198" i="13"/>
  <c r="M198" i="13" s="1"/>
  <c r="I198" i="13"/>
  <c r="I197" i="13" s="1"/>
  <c r="K198" i="13"/>
  <c r="O198" i="13"/>
  <c r="O197" i="13" s="1"/>
  <c r="Q198" i="13"/>
  <c r="V198" i="13"/>
  <c r="G199" i="13"/>
  <c r="I199" i="13"/>
  <c r="K199" i="13"/>
  <c r="K197" i="13" s="1"/>
  <c r="O199" i="13"/>
  <c r="Q199" i="13"/>
  <c r="V199" i="13"/>
  <c r="I201" i="13"/>
  <c r="G202" i="13"/>
  <c r="M202" i="13" s="1"/>
  <c r="I202" i="13"/>
  <c r="K202" i="13"/>
  <c r="K201" i="13" s="1"/>
  <c r="O202" i="13"/>
  <c r="O201" i="13" s="1"/>
  <c r="Q202" i="13"/>
  <c r="V202" i="13"/>
  <c r="V201" i="13" s="1"/>
  <c r="G207" i="13"/>
  <c r="G201" i="13" s="1"/>
  <c r="I207" i="13"/>
  <c r="K207" i="13"/>
  <c r="O207" i="13"/>
  <c r="Q207" i="13"/>
  <c r="Q201" i="13" s="1"/>
  <c r="V207" i="13"/>
  <c r="G212" i="13"/>
  <c r="M212" i="13" s="1"/>
  <c r="I212" i="13"/>
  <c r="K212" i="13"/>
  <c r="O212" i="13"/>
  <c r="Q212" i="13"/>
  <c r="V212" i="13"/>
  <c r="G217" i="13"/>
  <c r="I217" i="13"/>
  <c r="K217" i="13"/>
  <c r="M217" i="13"/>
  <c r="O217" i="13"/>
  <c r="Q217" i="13"/>
  <c r="V217" i="13"/>
  <c r="G221" i="13"/>
  <c r="M221" i="13" s="1"/>
  <c r="I221" i="13"/>
  <c r="I220" i="13" s="1"/>
  <c r="K221" i="13"/>
  <c r="O221" i="13"/>
  <c r="Q221" i="13"/>
  <c r="V221" i="13"/>
  <c r="G222" i="13"/>
  <c r="I222" i="13"/>
  <c r="K222" i="13"/>
  <c r="K220" i="13" s="1"/>
  <c r="O222" i="13"/>
  <c r="O220" i="13" s="1"/>
  <c r="Q222" i="13"/>
  <c r="V222" i="13"/>
  <c r="G223" i="13"/>
  <c r="I223" i="13"/>
  <c r="K223" i="13"/>
  <c r="M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Q220" i="13" s="1"/>
  <c r="V225" i="13"/>
  <c r="G226" i="13"/>
  <c r="I226" i="13"/>
  <c r="K226" i="13"/>
  <c r="M226" i="13"/>
  <c r="O226" i="13"/>
  <c r="Q226" i="13"/>
  <c r="V226" i="13"/>
  <c r="V220" i="13" s="1"/>
  <c r="G227" i="13"/>
  <c r="M227" i="13" s="1"/>
  <c r="I227" i="13"/>
  <c r="K227" i="13"/>
  <c r="O227" i="13"/>
  <c r="Q227" i="13"/>
  <c r="V227" i="13"/>
  <c r="G230" i="13"/>
  <c r="M230" i="13" s="1"/>
  <c r="I230" i="13"/>
  <c r="K230" i="13"/>
  <c r="O230" i="13"/>
  <c r="Q230" i="13"/>
  <c r="V230" i="13"/>
  <c r="G231" i="13"/>
  <c r="I231" i="13"/>
  <c r="K231" i="13"/>
  <c r="M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I235" i="13"/>
  <c r="K235" i="13"/>
  <c r="M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I237" i="13"/>
  <c r="K237" i="13"/>
  <c r="M237" i="13"/>
  <c r="O237" i="13"/>
  <c r="Q237" i="13"/>
  <c r="V237" i="13"/>
  <c r="G238" i="13"/>
  <c r="M238" i="13" s="1"/>
  <c r="I238" i="13"/>
  <c r="K238" i="13"/>
  <c r="O238" i="13"/>
  <c r="Q238" i="13"/>
  <c r="V238" i="13"/>
  <c r="G240" i="13"/>
  <c r="I240" i="13"/>
  <c r="K240" i="13"/>
  <c r="K239" i="13" s="1"/>
  <c r="O240" i="13"/>
  <c r="O239" i="13" s="1"/>
  <c r="Q240" i="13"/>
  <c r="V240" i="13"/>
  <c r="G241" i="13"/>
  <c r="M241" i="13" s="1"/>
  <c r="I241" i="13"/>
  <c r="I239" i="13" s="1"/>
  <c r="K241" i="13"/>
  <c r="O241" i="13"/>
  <c r="Q241" i="13"/>
  <c r="Q239" i="13" s="1"/>
  <c r="V241" i="13"/>
  <c r="G242" i="13"/>
  <c r="I242" i="13"/>
  <c r="K242" i="13"/>
  <c r="M242" i="13"/>
  <c r="O242" i="13"/>
  <c r="Q242" i="13"/>
  <c r="V242" i="13"/>
  <c r="V239" i="13" s="1"/>
  <c r="G243" i="13"/>
  <c r="M243" i="13" s="1"/>
  <c r="I243" i="13"/>
  <c r="K243" i="13"/>
  <c r="O243" i="13"/>
  <c r="Q243" i="13"/>
  <c r="V243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I247" i="13"/>
  <c r="Q247" i="13"/>
  <c r="V247" i="13"/>
  <c r="G248" i="13"/>
  <c r="G247" i="13" s="1"/>
  <c r="I77" i="1" s="1"/>
  <c r="I19" i="1" s="1"/>
  <c r="I248" i="13"/>
  <c r="K248" i="13"/>
  <c r="K247" i="13" s="1"/>
  <c r="O248" i="13"/>
  <c r="O247" i="13" s="1"/>
  <c r="Q248" i="13"/>
  <c r="V248" i="13"/>
  <c r="G250" i="13"/>
  <c r="M250" i="13" s="1"/>
  <c r="I250" i="13"/>
  <c r="K250" i="13"/>
  <c r="K249" i="13" s="1"/>
  <c r="O250" i="13"/>
  <c r="O249" i="13" s="1"/>
  <c r="Q250" i="13"/>
  <c r="V250" i="13"/>
  <c r="V249" i="13" s="1"/>
  <c r="G251" i="13"/>
  <c r="I251" i="13"/>
  <c r="K251" i="13"/>
  <c r="M251" i="13"/>
  <c r="O251" i="13"/>
  <c r="Q251" i="13"/>
  <c r="Q249" i="13" s="1"/>
  <c r="V251" i="13"/>
  <c r="G252" i="13"/>
  <c r="M252" i="13" s="1"/>
  <c r="I252" i="13"/>
  <c r="K252" i="13"/>
  <c r="O252" i="13"/>
  <c r="Q252" i="13"/>
  <c r="V252" i="13"/>
  <c r="G253" i="13"/>
  <c r="I253" i="13"/>
  <c r="K253" i="13"/>
  <c r="M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M255" i="13" s="1"/>
  <c r="I255" i="13"/>
  <c r="I249" i="13" s="1"/>
  <c r="K255" i="13"/>
  <c r="O255" i="13"/>
  <c r="Q255" i="13"/>
  <c r="V255" i="13"/>
  <c r="G256" i="13"/>
  <c r="M256" i="13" s="1"/>
  <c r="I256" i="13"/>
  <c r="K256" i="13"/>
  <c r="O256" i="13"/>
  <c r="Q256" i="13"/>
  <c r="V256" i="13"/>
  <c r="AF258" i="13"/>
  <c r="G42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I20" i="12"/>
  <c r="K20" i="12"/>
  <c r="O20" i="12"/>
  <c r="Q20" i="12"/>
  <c r="V20" i="12"/>
  <c r="Q21" i="12"/>
  <c r="G22" i="12"/>
  <c r="M22" i="12" s="1"/>
  <c r="M21" i="12" s="1"/>
  <c r="I22" i="12"/>
  <c r="I21" i="12" s="1"/>
  <c r="K22" i="12"/>
  <c r="K21" i="12" s="1"/>
  <c r="O22" i="12"/>
  <c r="O21" i="12" s="1"/>
  <c r="Q22" i="12"/>
  <c r="V22" i="12"/>
  <c r="V21" i="12" s="1"/>
  <c r="G26" i="12"/>
  <c r="I26" i="12"/>
  <c r="I25" i="12" s="1"/>
  <c r="K26" i="12"/>
  <c r="M26" i="12"/>
  <c r="O26" i="12"/>
  <c r="O25" i="12" s="1"/>
  <c r="Q26" i="12"/>
  <c r="Q25" i="12" s="1"/>
  <c r="V26" i="12"/>
  <c r="V25" i="12" s="1"/>
  <c r="G29" i="12"/>
  <c r="I29" i="12"/>
  <c r="K29" i="12"/>
  <c r="K25" i="12" s="1"/>
  <c r="M29" i="12"/>
  <c r="O29" i="12"/>
  <c r="Q29" i="12"/>
  <c r="V29" i="12"/>
  <c r="G31" i="12"/>
  <c r="I31" i="12"/>
  <c r="K31" i="12"/>
  <c r="M31" i="12"/>
  <c r="O31" i="12"/>
  <c r="Q31" i="12"/>
  <c r="V31" i="12"/>
  <c r="G38" i="12"/>
  <c r="I38" i="12"/>
  <c r="K38" i="12"/>
  <c r="M38" i="12"/>
  <c r="O38" i="12"/>
  <c r="Q38" i="12"/>
  <c r="V38" i="12"/>
  <c r="G57" i="12"/>
  <c r="M57" i="12" s="1"/>
  <c r="I57" i="12"/>
  <c r="K57" i="12"/>
  <c r="O57" i="12"/>
  <c r="Q57" i="12"/>
  <c r="V57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I53" i="1" s="1"/>
  <c r="K72" i="12"/>
  <c r="O72" i="12"/>
  <c r="G73" i="12"/>
  <c r="M73" i="12" s="1"/>
  <c r="M72" i="12" s="1"/>
  <c r="I73" i="12"/>
  <c r="I72" i="12" s="1"/>
  <c r="K73" i="12"/>
  <c r="O73" i="12"/>
  <c r="Q73" i="12"/>
  <c r="Q72" i="12" s="1"/>
  <c r="V73" i="12"/>
  <c r="V72" i="12" s="1"/>
  <c r="G79" i="12"/>
  <c r="I79" i="12"/>
  <c r="K79" i="12"/>
  <c r="M79" i="12"/>
  <c r="O79" i="12"/>
  <c r="Q79" i="12"/>
  <c r="V79" i="12"/>
  <c r="Q85" i="12"/>
  <c r="G86" i="12"/>
  <c r="I86" i="12"/>
  <c r="I85" i="12" s="1"/>
  <c r="K86" i="12"/>
  <c r="K85" i="12" s="1"/>
  <c r="O86" i="12"/>
  <c r="O85" i="12" s="1"/>
  <c r="Q86" i="12"/>
  <c r="V86" i="12"/>
  <c r="V85" i="12" s="1"/>
  <c r="G87" i="12"/>
  <c r="M87" i="12" s="1"/>
  <c r="I87" i="12"/>
  <c r="K87" i="12"/>
  <c r="O87" i="12"/>
  <c r="Q87" i="12"/>
  <c r="V87" i="12"/>
  <c r="V88" i="12"/>
  <c r="G89" i="12"/>
  <c r="G88" i="12" s="1"/>
  <c r="I55" i="1" s="1"/>
  <c r="I89" i="12"/>
  <c r="I88" i="12" s="1"/>
  <c r="K89" i="12"/>
  <c r="O89" i="12"/>
  <c r="O88" i="12" s="1"/>
  <c r="Q89" i="12"/>
  <c r="Q88" i="12" s="1"/>
  <c r="V89" i="12"/>
  <c r="G97" i="12"/>
  <c r="M97" i="12" s="1"/>
  <c r="I97" i="12"/>
  <c r="K97" i="12"/>
  <c r="K88" i="12" s="1"/>
  <c r="O97" i="12"/>
  <c r="Q97" i="12"/>
  <c r="V97" i="12"/>
  <c r="G100" i="12"/>
  <c r="I100" i="12"/>
  <c r="K100" i="12"/>
  <c r="K99" i="12" s="1"/>
  <c r="M100" i="12"/>
  <c r="O100" i="12"/>
  <c r="O99" i="12" s="1"/>
  <c r="Q100" i="12"/>
  <c r="V100" i="12"/>
  <c r="V99" i="12" s="1"/>
  <c r="G106" i="12"/>
  <c r="I106" i="12"/>
  <c r="K106" i="12"/>
  <c r="O106" i="12"/>
  <c r="Q106" i="12"/>
  <c r="Q99" i="12" s="1"/>
  <c r="V106" i="12"/>
  <c r="G112" i="12"/>
  <c r="M112" i="12" s="1"/>
  <c r="I112" i="12"/>
  <c r="I99" i="12" s="1"/>
  <c r="K112" i="12"/>
  <c r="O112" i="12"/>
  <c r="Q112" i="12"/>
  <c r="V112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31" i="12"/>
  <c r="M131" i="12" s="1"/>
  <c r="I131" i="12"/>
  <c r="K131" i="12"/>
  <c r="O131" i="12"/>
  <c r="Q131" i="12"/>
  <c r="V131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I155" i="12"/>
  <c r="V155" i="12"/>
  <c r="G156" i="12"/>
  <c r="G155" i="12" s="1"/>
  <c r="I57" i="1" s="1"/>
  <c r="I156" i="12"/>
  <c r="K156" i="12"/>
  <c r="K155" i="12" s="1"/>
  <c r="O156" i="12"/>
  <c r="O155" i="12" s="1"/>
  <c r="Q156" i="12"/>
  <c r="Q155" i="12" s="1"/>
  <c r="V156" i="12"/>
  <c r="G158" i="12"/>
  <c r="M158" i="12" s="1"/>
  <c r="I158" i="12"/>
  <c r="I157" i="12" s="1"/>
  <c r="K158" i="12"/>
  <c r="K157" i="12" s="1"/>
  <c r="O158" i="12"/>
  <c r="O157" i="12" s="1"/>
  <c r="Q158" i="12"/>
  <c r="V158" i="12"/>
  <c r="V157" i="12" s="1"/>
  <c r="G161" i="12"/>
  <c r="G157" i="12" s="1"/>
  <c r="I161" i="12"/>
  <c r="K161" i="12"/>
  <c r="O161" i="12"/>
  <c r="Q161" i="12"/>
  <c r="Q157" i="12" s="1"/>
  <c r="V161" i="12"/>
  <c r="G165" i="12"/>
  <c r="M165" i="12" s="1"/>
  <c r="I165" i="12"/>
  <c r="K165" i="12"/>
  <c r="O165" i="12"/>
  <c r="Q165" i="12"/>
  <c r="V165" i="12"/>
  <c r="I166" i="12"/>
  <c r="O166" i="12"/>
  <c r="G167" i="12"/>
  <c r="M167" i="12" s="1"/>
  <c r="M166" i="12" s="1"/>
  <c r="I167" i="12"/>
  <c r="K167" i="12"/>
  <c r="K166" i="12" s="1"/>
  <c r="O167" i="12"/>
  <c r="Q167" i="12"/>
  <c r="Q166" i="12" s="1"/>
  <c r="V167" i="12"/>
  <c r="V166" i="12" s="1"/>
  <c r="I168" i="12"/>
  <c r="G169" i="12"/>
  <c r="I169" i="12"/>
  <c r="K169" i="12"/>
  <c r="K168" i="12" s="1"/>
  <c r="O169" i="12"/>
  <c r="O168" i="12" s="1"/>
  <c r="Q169" i="12"/>
  <c r="Q168" i="12" s="1"/>
  <c r="V169" i="12"/>
  <c r="G170" i="12"/>
  <c r="M170" i="12" s="1"/>
  <c r="I170" i="12"/>
  <c r="K170" i="12"/>
  <c r="O170" i="12"/>
  <c r="Q170" i="12"/>
  <c r="V170" i="12"/>
  <c r="V168" i="12" s="1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I176" i="12"/>
  <c r="G177" i="12"/>
  <c r="G176" i="12" s="1"/>
  <c r="I177" i="12"/>
  <c r="K177" i="12"/>
  <c r="K176" i="12" s="1"/>
  <c r="O177" i="12"/>
  <c r="O176" i="12" s="1"/>
  <c r="Q177" i="12"/>
  <c r="Q176" i="12" s="1"/>
  <c r="V177" i="12"/>
  <c r="G178" i="12"/>
  <c r="I178" i="12"/>
  <c r="K178" i="12"/>
  <c r="M178" i="12"/>
  <c r="O178" i="12"/>
  <c r="Q178" i="12"/>
  <c r="V178" i="12"/>
  <c r="V176" i="12" s="1"/>
  <c r="G179" i="12"/>
  <c r="I179" i="12"/>
  <c r="K179" i="12"/>
  <c r="M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K185" i="12" s="1"/>
  <c r="O186" i="12"/>
  <c r="O185" i="12" s="1"/>
  <c r="Q186" i="12"/>
  <c r="Q185" i="12" s="1"/>
  <c r="V186" i="12"/>
  <c r="G187" i="12"/>
  <c r="I187" i="12"/>
  <c r="K187" i="12"/>
  <c r="M187" i="12"/>
  <c r="O187" i="12"/>
  <c r="Q187" i="12"/>
  <c r="V187" i="12"/>
  <c r="V185" i="12" s="1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I185" i="12" s="1"/>
  <c r="K193" i="12"/>
  <c r="O193" i="12"/>
  <c r="Q193" i="12"/>
  <c r="V193" i="12"/>
  <c r="G194" i="12"/>
  <c r="M194" i="12" s="1"/>
  <c r="I194" i="12"/>
  <c r="K194" i="12"/>
  <c r="O194" i="12"/>
  <c r="Q194" i="12"/>
  <c r="V194" i="12"/>
  <c r="G196" i="12"/>
  <c r="I196" i="12"/>
  <c r="I195" i="12" s="1"/>
  <c r="K196" i="12"/>
  <c r="M196" i="12"/>
  <c r="O196" i="12"/>
  <c r="O195" i="12" s="1"/>
  <c r="Q196" i="12"/>
  <c r="V196" i="12"/>
  <c r="V195" i="12" s="1"/>
  <c r="G197" i="12"/>
  <c r="I197" i="12"/>
  <c r="K197" i="12"/>
  <c r="O197" i="12"/>
  <c r="Q197" i="12"/>
  <c r="Q195" i="12" s="1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K195" i="12" s="1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6" i="12"/>
  <c r="G225" i="12" s="1"/>
  <c r="I226" i="12"/>
  <c r="I225" i="12" s="1"/>
  <c r="K226" i="12"/>
  <c r="O226" i="12"/>
  <c r="O225" i="12" s="1"/>
  <c r="Q226" i="12"/>
  <c r="V226" i="12"/>
  <c r="V225" i="12" s="1"/>
  <c r="G227" i="12"/>
  <c r="M227" i="12" s="1"/>
  <c r="I227" i="12"/>
  <c r="K227" i="12"/>
  <c r="K225" i="12" s="1"/>
  <c r="O227" i="12"/>
  <c r="Q227" i="12"/>
  <c r="Q225" i="12" s="1"/>
  <c r="V227" i="12"/>
  <c r="G228" i="12"/>
  <c r="I228" i="12"/>
  <c r="K228" i="12"/>
  <c r="M228" i="12"/>
  <c r="O228" i="12"/>
  <c r="Q228" i="12"/>
  <c r="V228" i="12"/>
  <c r="G230" i="12"/>
  <c r="M230" i="12" s="1"/>
  <c r="I230" i="12"/>
  <c r="I229" i="12" s="1"/>
  <c r="K230" i="12"/>
  <c r="K229" i="12" s="1"/>
  <c r="O230" i="12"/>
  <c r="Q230" i="12"/>
  <c r="Q229" i="12" s="1"/>
  <c r="V230" i="12"/>
  <c r="G231" i="12"/>
  <c r="I231" i="12"/>
  <c r="K231" i="12"/>
  <c r="O231" i="12"/>
  <c r="Q231" i="12"/>
  <c r="V231" i="12"/>
  <c r="V229" i="12" s="1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I234" i="12"/>
  <c r="K234" i="12"/>
  <c r="M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O229" i="12" s="1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55" i="12"/>
  <c r="M255" i="12" s="1"/>
  <c r="I255" i="12"/>
  <c r="K255" i="12"/>
  <c r="O255" i="12"/>
  <c r="Q255" i="12"/>
  <c r="V255" i="12"/>
  <c r="G256" i="12"/>
  <c r="I66" i="1" s="1"/>
  <c r="I256" i="12"/>
  <c r="G257" i="12"/>
  <c r="M257" i="12" s="1"/>
  <c r="I257" i="12"/>
  <c r="K257" i="12"/>
  <c r="K256" i="12" s="1"/>
  <c r="O257" i="12"/>
  <c r="O256" i="12" s="1"/>
  <c r="Q257" i="12"/>
  <c r="V257" i="12"/>
  <c r="V256" i="12" s="1"/>
  <c r="G258" i="12"/>
  <c r="M258" i="12" s="1"/>
  <c r="I258" i="12"/>
  <c r="K258" i="12"/>
  <c r="O258" i="12"/>
  <c r="Q258" i="12"/>
  <c r="Q256" i="12" s="1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2" i="12"/>
  <c r="I262" i="12"/>
  <c r="I261" i="12" s="1"/>
  <c r="K262" i="12"/>
  <c r="M262" i="12"/>
  <c r="O262" i="12"/>
  <c r="O261" i="12" s="1"/>
  <c r="Q262" i="12"/>
  <c r="V262" i="12"/>
  <c r="G266" i="12"/>
  <c r="M266" i="12" s="1"/>
  <c r="I266" i="12"/>
  <c r="K266" i="12"/>
  <c r="K261" i="12" s="1"/>
  <c r="O266" i="12"/>
  <c r="Q266" i="12"/>
  <c r="V266" i="12"/>
  <c r="G270" i="12"/>
  <c r="I270" i="12"/>
  <c r="K270" i="12"/>
  <c r="M270" i="12"/>
  <c r="O270" i="12"/>
  <c r="Q270" i="12"/>
  <c r="V270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Q261" i="12" s="1"/>
  <c r="V276" i="12"/>
  <c r="G280" i="12"/>
  <c r="I280" i="12"/>
  <c r="K280" i="12"/>
  <c r="M280" i="12"/>
  <c r="O280" i="12"/>
  <c r="Q280" i="12"/>
  <c r="V280" i="12"/>
  <c r="G284" i="12"/>
  <c r="M284" i="12" s="1"/>
  <c r="I284" i="12"/>
  <c r="K284" i="12"/>
  <c r="O284" i="12"/>
  <c r="Q284" i="12"/>
  <c r="V284" i="12"/>
  <c r="G288" i="12"/>
  <c r="M288" i="12" s="1"/>
  <c r="I288" i="12"/>
  <c r="K288" i="12"/>
  <c r="O288" i="12"/>
  <c r="Q288" i="12"/>
  <c r="V288" i="12"/>
  <c r="V261" i="12" s="1"/>
  <c r="G292" i="12"/>
  <c r="M292" i="12" s="1"/>
  <c r="I292" i="12"/>
  <c r="K292" i="12"/>
  <c r="O292" i="12"/>
  <c r="Q292" i="12"/>
  <c r="V292" i="12"/>
  <c r="G300" i="12"/>
  <c r="M300" i="12" s="1"/>
  <c r="I300" i="12"/>
  <c r="K300" i="12"/>
  <c r="O300" i="12"/>
  <c r="Q300" i="12"/>
  <c r="V300" i="12"/>
  <c r="I301" i="12"/>
  <c r="G302" i="12"/>
  <c r="M302" i="12" s="1"/>
  <c r="I302" i="12"/>
  <c r="K302" i="12"/>
  <c r="K301" i="12" s="1"/>
  <c r="O302" i="12"/>
  <c r="O301" i="12" s="1"/>
  <c r="Q302" i="12"/>
  <c r="V302" i="12"/>
  <c r="G305" i="12"/>
  <c r="I305" i="12"/>
  <c r="K305" i="12"/>
  <c r="M305" i="12"/>
  <c r="O305" i="12"/>
  <c r="Q305" i="12"/>
  <c r="Q301" i="12" s="1"/>
  <c r="V305" i="12"/>
  <c r="G307" i="12"/>
  <c r="I307" i="12"/>
  <c r="K307" i="12"/>
  <c r="M307" i="12"/>
  <c r="O307" i="12"/>
  <c r="Q307" i="12"/>
  <c r="V307" i="12"/>
  <c r="V301" i="12" s="1"/>
  <c r="G309" i="12"/>
  <c r="M309" i="12" s="1"/>
  <c r="I309" i="12"/>
  <c r="K309" i="12"/>
  <c r="O309" i="12"/>
  <c r="Q309" i="12"/>
  <c r="V309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5" i="12"/>
  <c r="M315" i="12" s="1"/>
  <c r="I315" i="12"/>
  <c r="I314" i="12" s="1"/>
  <c r="K315" i="12"/>
  <c r="O315" i="12"/>
  <c r="Q315" i="12"/>
  <c r="Q314" i="12" s="1"/>
  <c r="V315" i="12"/>
  <c r="V314" i="12" s="1"/>
  <c r="G318" i="12"/>
  <c r="M318" i="12" s="1"/>
  <c r="I318" i="12"/>
  <c r="K318" i="12"/>
  <c r="K314" i="12" s="1"/>
  <c r="O318" i="12"/>
  <c r="O314" i="12" s="1"/>
  <c r="Q318" i="12"/>
  <c r="V318" i="12"/>
  <c r="G321" i="12"/>
  <c r="I321" i="12"/>
  <c r="K321" i="12"/>
  <c r="M321" i="12"/>
  <c r="O321" i="12"/>
  <c r="Q321" i="12"/>
  <c r="V321" i="12"/>
  <c r="G324" i="12"/>
  <c r="M324" i="12" s="1"/>
  <c r="I324" i="12"/>
  <c r="K324" i="12"/>
  <c r="O324" i="12"/>
  <c r="Q324" i="12"/>
  <c r="V324" i="12"/>
  <c r="G326" i="12"/>
  <c r="M326" i="12" s="1"/>
  <c r="I326" i="12"/>
  <c r="K326" i="12"/>
  <c r="O326" i="12"/>
  <c r="Q326" i="12"/>
  <c r="V326" i="12"/>
  <c r="G329" i="12"/>
  <c r="M329" i="12" s="1"/>
  <c r="I329" i="12"/>
  <c r="K329" i="12"/>
  <c r="O329" i="12"/>
  <c r="Q329" i="12"/>
  <c r="V329" i="12"/>
  <c r="G335" i="12"/>
  <c r="I335" i="12"/>
  <c r="K335" i="12"/>
  <c r="M335" i="12"/>
  <c r="O335" i="12"/>
  <c r="Q335" i="12"/>
  <c r="V335" i="12"/>
  <c r="G336" i="12"/>
  <c r="M336" i="12" s="1"/>
  <c r="I336" i="12"/>
  <c r="K336" i="12"/>
  <c r="O336" i="12"/>
  <c r="Q336" i="12"/>
  <c r="V336" i="12"/>
  <c r="G339" i="12"/>
  <c r="M339" i="12" s="1"/>
  <c r="I339" i="12"/>
  <c r="K339" i="12"/>
  <c r="O339" i="12"/>
  <c r="Q339" i="12"/>
  <c r="V339" i="12"/>
  <c r="G341" i="12"/>
  <c r="M341" i="12" s="1"/>
  <c r="I341" i="12"/>
  <c r="K341" i="12"/>
  <c r="O341" i="12"/>
  <c r="Q341" i="12"/>
  <c r="Q340" i="12" s="1"/>
  <c r="V341" i="12"/>
  <c r="G345" i="12"/>
  <c r="M345" i="12" s="1"/>
  <c r="I345" i="12"/>
  <c r="K345" i="12"/>
  <c r="O345" i="12"/>
  <c r="O340" i="12" s="1"/>
  <c r="Q345" i="12"/>
  <c r="V345" i="12"/>
  <c r="V340" i="12" s="1"/>
  <c r="G349" i="12"/>
  <c r="I349" i="12"/>
  <c r="K349" i="12"/>
  <c r="M349" i="12"/>
  <c r="O349" i="12"/>
  <c r="Q349" i="12"/>
  <c r="V349" i="12"/>
  <c r="G353" i="12"/>
  <c r="M353" i="12" s="1"/>
  <c r="I353" i="12"/>
  <c r="K353" i="12"/>
  <c r="O353" i="12"/>
  <c r="Q353" i="12"/>
  <c r="V353" i="12"/>
  <c r="G357" i="12"/>
  <c r="I357" i="12"/>
  <c r="I340" i="12" s="1"/>
  <c r="K357" i="12"/>
  <c r="M357" i="12"/>
  <c r="O357" i="12"/>
  <c r="Q357" i="12"/>
  <c r="V357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70" i="12"/>
  <c r="M370" i="12" s="1"/>
  <c r="I370" i="12"/>
  <c r="K370" i="12"/>
  <c r="K340" i="12" s="1"/>
  <c r="O370" i="12"/>
  <c r="Q370" i="12"/>
  <c r="V370" i="12"/>
  <c r="G371" i="12"/>
  <c r="M371" i="12" s="1"/>
  <c r="I371" i="12"/>
  <c r="K371" i="12"/>
  <c r="O371" i="12"/>
  <c r="Q371" i="12"/>
  <c r="V371" i="12"/>
  <c r="K372" i="12"/>
  <c r="O372" i="12"/>
  <c r="G373" i="12"/>
  <c r="I373" i="12"/>
  <c r="I372" i="12" s="1"/>
  <c r="K373" i="12"/>
  <c r="M373" i="12"/>
  <c r="O373" i="12"/>
  <c r="Q373" i="12"/>
  <c r="Q372" i="12" s="1"/>
  <c r="V373" i="12"/>
  <c r="G377" i="12"/>
  <c r="G372" i="12" s="1"/>
  <c r="I377" i="12"/>
  <c r="K377" i="12"/>
  <c r="O377" i="12"/>
  <c r="Q377" i="12"/>
  <c r="V377" i="12"/>
  <c r="V372" i="12" s="1"/>
  <c r="G379" i="12"/>
  <c r="I379" i="12"/>
  <c r="K379" i="12"/>
  <c r="M379" i="12"/>
  <c r="O379" i="12"/>
  <c r="Q379" i="12"/>
  <c r="V379" i="12"/>
  <c r="G382" i="12"/>
  <c r="G383" i="12"/>
  <c r="M383" i="12" s="1"/>
  <c r="I383" i="12"/>
  <c r="I382" i="12" s="1"/>
  <c r="K383" i="12"/>
  <c r="O383" i="12"/>
  <c r="Q383" i="12"/>
  <c r="Q382" i="12" s="1"/>
  <c r="V383" i="12"/>
  <c r="G400" i="12"/>
  <c r="M400" i="12" s="1"/>
  <c r="I400" i="12"/>
  <c r="K400" i="12"/>
  <c r="K382" i="12" s="1"/>
  <c r="O400" i="12"/>
  <c r="O382" i="12" s="1"/>
  <c r="Q400" i="12"/>
  <c r="V400" i="12"/>
  <c r="G405" i="12"/>
  <c r="I405" i="12"/>
  <c r="K405" i="12"/>
  <c r="M405" i="12"/>
  <c r="O405" i="12"/>
  <c r="Q405" i="12"/>
  <c r="V405" i="12"/>
  <c r="G423" i="12"/>
  <c r="I423" i="12"/>
  <c r="K423" i="12"/>
  <c r="M423" i="12"/>
  <c r="O423" i="12"/>
  <c r="Q423" i="12"/>
  <c r="V423" i="12"/>
  <c r="V382" i="12" s="1"/>
  <c r="I431" i="12"/>
  <c r="Q431" i="12"/>
  <c r="G432" i="12"/>
  <c r="G431" i="12" s="1"/>
  <c r="I432" i="12"/>
  <c r="K432" i="12"/>
  <c r="K431" i="12" s="1"/>
  <c r="O432" i="12"/>
  <c r="O431" i="12" s="1"/>
  <c r="Q432" i="12"/>
  <c r="V432" i="12"/>
  <c r="V431" i="12" s="1"/>
  <c r="G435" i="12"/>
  <c r="M435" i="12" s="1"/>
  <c r="I435" i="12"/>
  <c r="K435" i="12"/>
  <c r="K434" i="12" s="1"/>
  <c r="O435" i="12"/>
  <c r="O434" i="12" s="1"/>
  <c r="Q435" i="12"/>
  <c r="V435" i="12"/>
  <c r="V434" i="12" s="1"/>
  <c r="G436" i="12"/>
  <c r="M436" i="12" s="1"/>
  <c r="I436" i="12"/>
  <c r="I434" i="12" s="1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I438" i="12"/>
  <c r="K438" i="12"/>
  <c r="M438" i="12"/>
  <c r="O438" i="12"/>
  <c r="Q438" i="12"/>
  <c r="V438" i="12"/>
  <c r="G439" i="12"/>
  <c r="I439" i="12"/>
  <c r="K439" i="12"/>
  <c r="M439" i="12"/>
  <c r="O439" i="12"/>
  <c r="Q439" i="12"/>
  <c r="V439" i="12"/>
  <c r="G440" i="12"/>
  <c r="M440" i="12" s="1"/>
  <c r="I440" i="12"/>
  <c r="K440" i="12"/>
  <c r="O440" i="12"/>
  <c r="Q440" i="12"/>
  <c r="Q434" i="12" s="1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I446" i="12"/>
  <c r="K446" i="12"/>
  <c r="M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I456" i="12"/>
  <c r="K456" i="12"/>
  <c r="M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K469" i="12"/>
  <c r="G470" i="12"/>
  <c r="G469" i="12" s="1"/>
  <c r="I75" i="1" s="1"/>
  <c r="I470" i="12"/>
  <c r="I469" i="12" s="1"/>
  <c r="K470" i="12"/>
  <c r="O470" i="12"/>
  <c r="Q470" i="12"/>
  <c r="Q469" i="12" s="1"/>
  <c r="V470" i="12"/>
  <c r="V469" i="12" s="1"/>
  <c r="G471" i="12"/>
  <c r="I471" i="12"/>
  <c r="K471" i="12"/>
  <c r="M471" i="12"/>
  <c r="O471" i="12"/>
  <c r="O469" i="12" s="1"/>
  <c r="Q471" i="12"/>
  <c r="V471" i="12"/>
  <c r="G472" i="12"/>
  <c r="I472" i="12"/>
  <c r="K472" i="12"/>
  <c r="M472" i="12"/>
  <c r="O472" i="12"/>
  <c r="Q472" i="12"/>
  <c r="V472" i="12"/>
  <c r="G474" i="12"/>
  <c r="M474" i="12" s="1"/>
  <c r="I474" i="12"/>
  <c r="I473" i="12" s="1"/>
  <c r="K474" i="12"/>
  <c r="K473" i="12" s="1"/>
  <c r="O474" i="12"/>
  <c r="Q474" i="12"/>
  <c r="Q473" i="12" s="1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I479" i="12"/>
  <c r="K479" i="12"/>
  <c r="M479" i="12"/>
  <c r="O479" i="12"/>
  <c r="O473" i="12" s="1"/>
  <c r="Q479" i="12"/>
  <c r="V479" i="12"/>
  <c r="G480" i="12"/>
  <c r="I480" i="12"/>
  <c r="K480" i="12"/>
  <c r="M480" i="12"/>
  <c r="O480" i="12"/>
  <c r="Q480" i="12"/>
  <c r="V480" i="12"/>
  <c r="G481" i="12"/>
  <c r="M481" i="12" s="1"/>
  <c r="I481" i="12"/>
  <c r="K481" i="12"/>
  <c r="O481" i="12"/>
  <c r="Q481" i="12"/>
  <c r="V481" i="12"/>
  <c r="V473" i="12" s="1"/>
  <c r="G482" i="12"/>
  <c r="M482" i="12" s="1"/>
  <c r="I482" i="12"/>
  <c r="K482" i="12"/>
  <c r="O482" i="12"/>
  <c r="Q482" i="12"/>
  <c r="V482" i="12"/>
  <c r="G484" i="12"/>
  <c r="M484" i="12" s="1"/>
  <c r="I484" i="12"/>
  <c r="I483" i="12" s="1"/>
  <c r="K484" i="12"/>
  <c r="O484" i="12"/>
  <c r="O483" i="12" s="1"/>
  <c r="Q484" i="12"/>
  <c r="Q483" i="12" s="1"/>
  <c r="V484" i="12"/>
  <c r="G485" i="12"/>
  <c r="M485" i="12" s="1"/>
  <c r="I485" i="12"/>
  <c r="K485" i="12"/>
  <c r="K483" i="12" s="1"/>
  <c r="O485" i="12"/>
  <c r="Q485" i="12"/>
  <c r="V485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V483" i="12" s="1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AE493" i="12"/>
  <c r="F41" i="1" s="1"/>
  <c r="AF493" i="12"/>
  <c r="J28" i="1"/>
  <c r="J26" i="1"/>
  <c r="G38" i="1"/>
  <c r="F38" i="1"/>
  <c r="J23" i="1"/>
  <c r="J24" i="1"/>
  <c r="J25" i="1"/>
  <c r="J27" i="1"/>
  <c r="E24" i="1"/>
  <c r="E26" i="1"/>
  <c r="G220" i="13" l="1"/>
  <c r="G98" i="13"/>
  <c r="M207" i="13"/>
  <c r="G125" i="13"/>
  <c r="M201" i="13"/>
  <c r="G197" i="13"/>
  <c r="I71" i="1" s="1"/>
  <c r="G163" i="13"/>
  <c r="G46" i="13"/>
  <c r="G258" i="13" s="1"/>
  <c r="I72" i="1"/>
  <c r="G40" i="1"/>
  <c r="I64" i="1"/>
  <c r="M249" i="13"/>
  <c r="G129" i="13"/>
  <c r="G65" i="13"/>
  <c r="I58" i="1" s="1"/>
  <c r="M56" i="13"/>
  <c r="G239" i="13"/>
  <c r="G132" i="13"/>
  <c r="G82" i="13"/>
  <c r="I61" i="1" s="1"/>
  <c r="M226" i="12"/>
  <c r="G168" i="12"/>
  <c r="I60" i="1" s="1"/>
  <c r="M89" i="12"/>
  <c r="G41" i="1"/>
  <c r="H41" i="1" s="1"/>
  <c r="I41" i="1" s="1"/>
  <c r="M470" i="12"/>
  <c r="M469" i="12" s="1"/>
  <c r="M382" i="12"/>
  <c r="G229" i="12"/>
  <c r="G85" i="12"/>
  <c r="I54" i="1" s="1"/>
  <c r="F39" i="1"/>
  <c r="M301" i="12"/>
  <c r="G8" i="12"/>
  <c r="G39" i="1"/>
  <c r="G43" i="1" s="1"/>
  <c r="G25" i="1" s="1"/>
  <c r="A25" i="1" s="1"/>
  <c r="G26" i="1" s="1"/>
  <c r="F40" i="1"/>
  <c r="H40" i="1" s="1"/>
  <c r="I40" i="1" s="1"/>
  <c r="G483" i="12"/>
  <c r="G21" i="12"/>
  <c r="I51" i="1" s="1"/>
  <c r="M473" i="12"/>
  <c r="M261" i="12"/>
  <c r="G195" i="12"/>
  <c r="G99" i="12"/>
  <c r="M76" i="13"/>
  <c r="M163" i="13"/>
  <c r="M8" i="13"/>
  <c r="G249" i="13"/>
  <c r="G76" i="13"/>
  <c r="M66" i="13"/>
  <c r="M65" i="13" s="1"/>
  <c r="M35" i="13"/>
  <c r="M34" i="13" s="1"/>
  <c r="M173" i="13"/>
  <c r="M168" i="13" s="1"/>
  <c r="M133" i="13"/>
  <c r="M132" i="13" s="1"/>
  <c r="M100" i="13"/>
  <c r="M98" i="13" s="1"/>
  <c r="M248" i="13"/>
  <c r="M247" i="13" s="1"/>
  <c r="M240" i="13"/>
  <c r="M239" i="13" s="1"/>
  <c r="M222" i="13"/>
  <c r="M220" i="13" s="1"/>
  <c r="M199" i="13"/>
  <c r="M197" i="13" s="1"/>
  <c r="M127" i="13"/>
  <c r="M125" i="13" s="1"/>
  <c r="M83" i="13"/>
  <c r="M82" i="13" s="1"/>
  <c r="M75" i="13"/>
  <c r="M74" i="13" s="1"/>
  <c r="M60" i="13"/>
  <c r="M24" i="13"/>
  <c r="M19" i="13" s="1"/>
  <c r="M314" i="12"/>
  <c r="M483" i="12"/>
  <c r="M185" i="12"/>
  <c r="M340" i="12"/>
  <c r="M256" i="12"/>
  <c r="M225" i="12"/>
  <c r="M88" i="12"/>
  <c r="M434" i="12"/>
  <c r="M25" i="12"/>
  <c r="G473" i="12"/>
  <c r="I76" i="1" s="1"/>
  <c r="G261" i="12"/>
  <c r="I67" i="1" s="1"/>
  <c r="G434" i="12"/>
  <c r="M177" i="12"/>
  <c r="M176" i="12" s="1"/>
  <c r="M169" i="12"/>
  <c r="M168" i="12" s="1"/>
  <c r="G166" i="12"/>
  <c r="I59" i="1" s="1"/>
  <c r="M156" i="12"/>
  <c r="M155" i="12" s="1"/>
  <c r="G314" i="12"/>
  <c r="G25" i="12"/>
  <c r="I52" i="1" s="1"/>
  <c r="G301" i="12"/>
  <c r="I68" i="1" s="1"/>
  <c r="G185" i="12"/>
  <c r="I62" i="1" s="1"/>
  <c r="G340" i="12"/>
  <c r="I70" i="1" s="1"/>
  <c r="M197" i="12"/>
  <c r="M195" i="12" s="1"/>
  <c r="M161" i="12"/>
  <c r="M157" i="12" s="1"/>
  <c r="M106" i="12"/>
  <c r="M99" i="12" s="1"/>
  <c r="M20" i="12"/>
  <c r="M8" i="12" s="1"/>
  <c r="M432" i="12"/>
  <c r="M431" i="12" s="1"/>
  <c r="M377" i="12"/>
  <c r="M372" i="12" s="1"/>
  <c r="M231" i="12"/>
  <c r="M229" i="12" s="1"/>
  <c r="M86" i="12"/>
  <c r="M85" i="12" s="1"/>
  <c r="I63" i="1" l="1"/>
  <c r="A26" i="1"/>
  <c r="I69" i="1"/>
  <c r="I17" i="1" s="1"/>
  <c r="I65" i="1"/>
  <c r="M46" i="13"/>
  <c r="I78" i="1"/>
  <c r="I20" i="1" s="1"/>
  <c r="I74" i="1"/>
  <c r="I18" i="1" s="1"/>
  <c r="I56" i="1"/>
  <c r="I16" i="1"/>
  <c r="G493" i="12"/>
  <c r="I50" i="1"/>
  <c r="F43" i="1"/>
  <c r="H39" i="1"/>
  <c r="I79" i="1" l="1"/>
  <c r="I21" i="1"/>
  <c r="H43" i="1"/>
  <c r="I39" i="1"/>
  <c r="I43" i="1" s="1"/>
  <c r="G23" i="1"/>
  <c r="A23" i="1" s="1"/>
  <c r="G28" i="1"/>
  <c r="J77" i="1"/>
  <c r="J73" i="1" l="1"/>
  <c r="J62" i="1"/>
  <c r="J58" i="1"/>
  <c r="J65" i="1"/>
  <c r="J72" i="1"/>
  <c r="J66" i="1"/>
  <c r="J70" i="1"/>
  <c r="J64" i="1"/>
  <c r="J71" i="1"/>
  <c r="J60" i="1"/>
  <c r="J78" i="1"/>
  <c r="J61" i="1"/>
  <c r="J75" i="1"/>
  <c r="J63" i="1"/>
  <c r="J51" i="1"/>
  <c r="J59" i="1"/>
  <c r="J57" i="1"/>
  <c r="J50" i="1"/>
  <c r="J74" i="1"/>
  <c r="J53" i="1"/>
  <c r="J69" i="1"/>
  <c r="J68" i="1"/>
  <c r="J52" i="1"/>
  <c r="J67" i="1"/>
  <c r="J54" i="1"/>
  <c r="J55" i="1"/>
  <c r="J76" i="1"/>
  <c r="J56" i="1"/>
  <c r="J40" i="1"/>
  <c r="J41" i="1"/>
  <c r="J42" i="1"/>
  <c r="J39" i="1"/>
  <c r="J43" i="1" s="1"/>
  <c r="A24" i="1"/>
  <c r="G24" i="1"/>
  <c r="A27" i="1" s="1"/>
  <c r="J79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CB36F09-475E-48F0-B59D-ECF8C3A423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9CC678-7E62-4DA1-B700-1E64EF3BF8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566E756-1EFB-4ADF-8BD5-348763F844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E0F1C8-CE69-4F12-B21B-E2AEF37BFF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<sst xmlns="http://schemas.openxmlformats.org/spreadsheetml/2006/main" count="3542" uniqueCount="792">
  <si>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</si>
  <si>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</si>
  <si>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</si>
  <si>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</si>
  <si>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</si>
  <si>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</si>
  <si>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</si>
  <si>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</si>
  <si>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</si>
  <si>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</si>
  <si>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</si>
  <si>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</si>
  <si>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</si>
  <si>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</si>
  <si>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</si>
  <si>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</si>
  <si>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</si>
  <si>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</si>
  <si>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</si>
  <si>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</si>
  <si>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</si>
  <si>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</si>
  <si>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</si>
  <si>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</si>
  <si>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</si>
  <si>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</si>
  <si>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</si>
  <si>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</si>
  <si>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</si>
  <si>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</si>
  <si>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</si>
  <si>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</si>
  <si>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</si>
  <si>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</si>
  <si>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</si>
  <si>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</si>
  <si>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</si>
  <si>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</si>
  <si>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</si>
  <si>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</si>
  <si>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</si>
  <si>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</si>
  <si>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</si>
  <si>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</si>
  <si>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</si>
  <si>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</si>
  <si>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</si>
  <si>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Hlavní náměstí 17 byt č.5</t>
  </si>
  <si>
    <t>Rekonstrukce koupelny a wc - Hlavní náměstí 16 byt č.1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</si>
  <si>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</si>
  <si>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</si>
  <si>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</si>
  <si>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</si>
  <si>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</si>
  <si>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</si>
  <si>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</si>
  <si>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</si>
  <si>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</si>
  <si>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</si>
  <si>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</si>
  <si>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</si>
  <si>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</si>
  <si>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</si>
  <si>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</si>
  <si>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</si>
  <si>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</si>
  <si>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</si>
  <si>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</si>
  <si>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</si>
  <si>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</si>
  <si>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</si>
  <si>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</si>
  <si>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</si>
  <si>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</si>
  <si>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</si>
  <si>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</si>
  <si>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</si>
  <si>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</si>
  <si>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</si>
  <si>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</si>
  <si>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</si>
  <si>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</si>
  <si>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</si>
  <si>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</si>
  <si>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</si>
  <si>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</si>
  <si>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</si>
  <si>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</si>
  <si>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</si>
  <si>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</si>
  <si>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</si>
  <si>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</si>
  <si>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</si>
  <si>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</si>
  <si>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</si>
  <si>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</si>
  <si>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</si>
  <si>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</si>
  <si>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</si>
  <si>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</si>
  <si>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</si>
  <si>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</si>
  <si>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</si>
  <si>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</si>
  <si>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</si>
  <si>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</si>
  <si>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</si>
  <si>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</si>
  <si>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</si>
  <si>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</si>
  <si>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</si>
  <si>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</si>
  <si>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</si>
  <si>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</si>
  <si>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</si>
  <si>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</si>
  <si>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</si>
  <si>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</si>
  <si>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</si>
  <si>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</si>
  <si>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</si>
  <si>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</si>
  <si>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</si>
  <si>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</si>
  <si>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</si>
  <si>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</si>
  <si>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</si>
  <si>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</si>
  <si>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</si>
  <si>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</si>
  <si>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</si>
  <si>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</si>
  <si>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</si>
  <si>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</si>
  <si>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</si>
  <si>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</si>
  <si>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</si>
  <si>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</si>
  <si>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</si>
  <si>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</si>
  <si>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</si>
  <si>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Práce</t>
  </si>
  <si>
    <t>POL1_</t>
  </si>
  <si>
    <t>Dozdívka dveří : 0,5*2,0*0,1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</si>
  <si>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</si>
  <si>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</si>
  <si>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</si>
  <si>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</si>
  <si>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</si>
  <si>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</si>
  <si>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</si>
  <si>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</si>
  <si>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</si>
  <si>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Dozdívka dveří : 2,1</t>
  </si>
  <si>
    <t>346244313</t>
  </si>
  <si>
    <t>Obezdívky van a WC nádržek z desek Ytong tl.100 mm</t>
  </si>
  <si>
    <t>m2</t>
  </si>
  <si>
    <t>(1,6*2+0,5*2)*0,5</t>
  </si>
  <si>
    <t>347013111</t>
  </si>
  <si>
    <t>Předstěna SDK,tl.55mm,1xoc.kce CD,1xRB 12,5mm,izol bez dodávky izolace</t>
  </si>
  <si>
    <t>WC : 0,7*2,6</t>
  </si>
  <si>
    <t>Revizní dvířka 60x60 bílá - plast</t>
  </si>
  <si>
    <t>ks</t>
  </si>
  <si>
    <t>Vlastní</t>
  </si>
  <si>
    <t>Indiv</t>
  </si>
  <si>
    <t>Specifikace</t>
  </si>
  <si>
    <t>POL3_</t>
  </si>
  <si>
    <t>28349052</t>
  </si>
  <si>
    <t>Dvířka vanová 300 x 300 mm bílá - plast</t>
  </si>
  <si>
    <t>SPCM</t>
  </si>
  <si>
    <t>416021121</t>
  </si>
  <si>
    <t>Podhledy SDK, kovová.kce CD. 1x deska RB 12,5 mm</t>
  </si>
  <si>
    <t>Chodba : 3,5*1,4</t>
  </si>
  <si>
    <t>2,7*1,4</t>
  </si>
  <si>
    <t>602011141</t>
  </si>
  <si>
    <t>Štuk na stěnách vnitřní, ručně tloušťka vrstvy 4 mm</t>
  </si>
  <si>
    <t>Chodba : 0,7*2,2</t>
  </si>
  <si>
    <t>Pokoj 1 : 0,7*2,2</t>
  </si>
  <si>
    <t>610991111</t>
  </si>
  <si>
    <t>Zakrývání výplní vnitřních otvorů, oken</t>
  </si>
  <si>
    <t>RTS 20/ II</t>
  </si>
  <si>
    <t>2,0*1,4*3</t>
  </si>
  <si>
    <t>611421231</t>
  </si>
  <si>
    <t>Oprava váp.omítek stropů do 10% plochy - štukových po provedení rozvodů elektro</t>
  </si>
  <si>
    <t>Pokoj 1 : 3,9*3,4</t>
  </si>
  <si>
    <t>Pokoj 2 : 5,3*3,4</t>
  </si>
  <si>
    <t>Koupelna : 1,5*1,7</t>
  </si>
  <si>
    <t>Komora : 0,75*2,0</t>
  </si>
  <si>
    <t>Kuchyň : 3,6*2,6</t>
  </si>
  <si>
    <t>WC : 1,4*0,7</t>
  </si>
  <si>
    <t>612421231</t>
  </si>
  <si>
    <t>Oprava vápen.omítek stěn do 10 % pl. - štukových po provedení rozvodů elektro</t>
  </si>
  <si>
    <t>Chodba : (4,9*2+2,7*2)*2,6</t>
  </si>
  <si>
    <t>(0,6*2)*2,1</t>
  </si>
  <si>
    <t>-0,6*2,0*3</t>
  </si>
  <si>
    <t>-0,8*2,0*4</t>
  </si>
  <si>
    <t>Kuchyň : (2,6*2+3,6*2)*2,6</t>
  </si>
  <si>
    <t>-2,0*1,4</t>
  </si>
  <si>
    <t>-0,8*2,0</t>
  </si>
  <si>
    <t>Komora : (0,75*2+2,0*2)*2,6</t>
  </si>
  <si>
    <t>-0,6*2,0</t>
  </si>
  <si>
    <t>WC : (1,4*2+0,7*2)*2,6</t>
  </si>
  <si>
    <t>Koupelna : (1,5*2+1,7*2)*(2,6-2,0)</t>
  </si>
  <si>
    <t>Pokoj 1 : (3,9*2+3,4*2)*2,6</t>
  </si>
  <si>
    <t>Pokoj 2 : (5,3*2+3,4*2)*2,6</t>
  </si>
  <si>
    <t>612423531</t>
  </si>
  <si>
    <t>Omítka rýh stěn vápenná šířky do 15 cm, štuková</t>
  </si>
  <si>
    <t>5,0*0,07</t>
  </si>
  <si>
    <t>2,0*0,15</t>
  </si>
  <si>
    <t>40,0*0,03</t>
  </si>
  <si>
    <t>20,0*0,03</t>
  </si>
  <si>
    <t>612481211</t>
  </si>
  <si>
    <t xml:space="preserve">Montáž výztužné sítě(perlinky)do stěrky-vnit.stěny včetně výztužné sítě a stěrkového tmelu </t>
  </si>
  <si>
    <t>Dozdívka dveří : 0,6*2,1*2</t>
  </si>
  <si>
    <t>620451121</t>
  </si>
  <si>
    <t>Omítka cementová stěn zatřená dř.hladítkem, hladká</t>
  </si>
  <si>
    <t>Kuchyň : 2,0*0,6+(1,0+0,6)*1,75</t>
  </si>
  <si>
    <t>Koupelna : (1,5*2+1,7*2)*2,0</t>
  </si>
  <si>
    <t>Dozdívka dveří : 0,6*2,1*2,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</si>
  <si>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</si>
  <si>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</si>
  <si>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</si>
  <si>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</si>
  <si>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Komora : 2,0*0,75</t>
  </si>
  <si>
    <t>Kuchyň : 2,6*3,6</t>
  </si>
  <si>
    <t>Chodba : 1,4*2,7+3,5*1,4+0,6*2,8</t>
  </si>
  <si>
    <t>632421120</t>
  </si>
  <si>
    <t>Potěr samonivelační ,ručně zpracovaný,tl. do 10 mm</t>
  </si>
  <si>
    <t>642942111</t>
  </si>
  <si>
    <t>Osazení zárubní dveřních ocelových, pl. do 2,5 m2</t>
  </si>
  <si>
    <t>55330409</t>
  </si>
  <si>
    <t>Zárubeň ocelová YH125   800x1970x125 ZAKO pro přesné zdění, bez drážky, pevně přivařené závěsy</t>
  </si>
  <si>
    <t>952901111</t>
  </si>
  <si>
    <t>Vyčištění budov o výšce podlaží do 4 m</t>
  </si>
  <si>
    <t>Chodba : 3,5*1,4+2,7*1,4+0,6*2,8</t>
  </si>
  <si>
    <t>952901110</t>
  </si>
  <si>
    <t>Čištění mytím ploch oken, dveří a parapetů</t>
  </si>
  <si>
    <t>965048150</t>
  </si>
  <si>
    <t>Dočištění povrchu po vybourání dlažeb, tmel do 50%</t>
  </si>
  <si>
    <t>Kuchyň : 2,6*0,8</t>
  </si>
  <si>
    <t>965081713</t>
  </si>
  <si>
    <t>Bourání dlažeb keramických tl.10 mm, nad 1 m2</t>
  </si>
  <si>
    <t>965081702</t>
  </si>
  <si>
    <t xml:space="preserve">Bourání soklíků z dlažeb keramických </t>
  </si>
  <si>
    <t>WC : (1,4*2+0,7*2-0,6)</t>
  </si>
  <si>
    <t>Komora : (2,0*2+0,75*2-0,6)</t>
  </si>
  <si>
    <t>Kuchyň : (2,6*2+3,6*2-0,8)</t>
  </si>
  <si>
    <t>Chodba : (3,5+1,3+1,4+2,7+4,9+1,4+0,6*2-0,8*3-1,4)</t>
  </si>
  <si>
    <t>968061125</t>
  </si>
  <si>
    <t>Vyvěšení dřevěných dveřních křídel pl. do 2 m2</t>
  </si>
  <si>
    <t>968072456</t>
  </si>
  <si>
    <t>Vybourání kovových dveřních zárubní pl. nad 2 m2</t>
  </si>
  <si>
    <t>1,4*2,0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</si>
  <si>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</si>
  <si>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</si>
  <si>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</si>
  <si>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</si>
  <si>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</si>
  <si>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</si>
  <si>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</si>
  <si>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</si>
  <si>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</si>
  <si>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</si>
  <si>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</si>
  <si>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</si>
  <si>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</si>
  <si>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</si>
  <si>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</si>
  <si>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</si>
  <si>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</si>
  <si>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</si>
  <si>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</si>
  <si>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</si>
  <si>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</si>
  <si>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</si>
  <si>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</si>
  <si>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</si>
  <si>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</si>
  <si>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Koupelna : 1,7*1,5</t>
  </si>
  <si>
    <t>(1+2)*2</t>
  </si>
  <si>
    <t>711212601</t>
  </si>
  <si>
    <t>Těsnicí pás do spoje podlaha - stěna</t>
  </si>
  <si>
    <t>Koupelna : (1,5*2+1,7*2-0,6)</t>
  </si>
  <si>
    <t>1,4*2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</si>
  <si>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</si>
  <si>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</si>
  <si>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</si>
  <si>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</si>
  <si>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</si>
  <si>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</si>
  <si>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</si>
  <si>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</si>
  <si>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</si>
  <si>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</si>
  <si>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</si>
  <si>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</si>
  <si>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</si>
  <si>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</si>
  <si>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</si>
  <si>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</si>
  <si>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</si>
  <si>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</si>
  <si>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</si>
  <si>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</si>
  <si>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</si>
  <si>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</si>
  <si>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</si>
  <si>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</si>
  <si>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</si>
  <si>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</si>
  <si>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</si>
  <si>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</si>
  <si>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</si>
  <si>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</si>
  <si>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</si>
  <si>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</si>
  <si>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 xml:space="preserve">900      </t>
  </si>
  <si>
    <t xml:space="preserve">HZS Práce v tarifní třídě 7 </t>
  </si>
  <si>
    <t>h</t>
  </si>
  <si>
    <t>Prav.M</t>
  </si>
  <si>
    <t>HZS</t>
  </si>
  <si>
    <t>POL10_</t>
  </si>
  <si>
    <t>Úprava - přemístění vody na WC včetně zednických prací : 3</t>
  </si>
  <si>
    <t>998722201</t>
  </si>
  <si>
    <t>Přesun hmot pro vnitřní vodovod, výšky do 6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</si>
  <si>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</si>
  <si>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</si>
  <si>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</si>
  <si>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</si>
  <si>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</si>
  <si>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</si>
  <si>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</si>
  <si>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</si>
  <si>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</si>
  <si>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</si>
  <si>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</si>
  <si>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</si>
  <si>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</si>
  <si>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</si>
  <si>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</si>
  <si>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</si>
  <si>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</si>
  <si>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</si>
  <si>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</si>
  <si>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</si>
  <si>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</si>
  <si>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</si>
  <si>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</si>
  <si>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</si>
  <si>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</si>
  <si>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</si>
  <si>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</si>
  <si>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</si>
  <si>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</si>
  <si>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</si>
  <si>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</si>
  <si>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</si>
  <si>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</si>
  <si>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</si>
  <si>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</si>
  <si>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</si>
  <si>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</si>
  <si>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</si>
  <si>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</si>
  <si>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</si>
  <si>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</si>
  <si>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</si>
  <si>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</si>
  <si>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</si>
  <si>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</si>
  <si>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</si>
  <si>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</si>
  <si>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</si>
  <si>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</si>
  <si>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</si>
  <si>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</si>
  <si>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</si>
  <si>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</si>
  <si>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</si>
  <si>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</si>
  <si>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</si>
  <si>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</si>
  <si>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</si>
  <si>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</si>
  <si>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</si>
  <si>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</si>
  <si>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</si>
  <si>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</si>
  <si>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</si>
  <si>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</si>
  <si>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</si>
  <si>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</si>
  <si>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</si>
  <si>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</si>
  <si>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</si>
  <si>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</si>
  <si>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</si>
  <si>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</si>
  <si>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</si>
  <si>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</si>
  <si>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</si>
  <si>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</si>
  <si>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</si>
  <si>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</si>
  <si>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</si>
  <si>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</si>
  <si>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</si>
  <si>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</si>
  <si>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</si>
  <si>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</si>
  <si>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</si>
  <si>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</si>
  <si>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</si>
  <si>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</si>
  <si>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766825811</t>
  </si>
  <si>
    <t>Demontáž vestavěných skříní 1křídlových</t>
  </si>
  <si>
    <t>04</t>
  </si>
  <si>
    <t>D+M kombi sporák, Počet hořáků 4,senzory StopGas,integrovaným zapalováním a  klasickou elektrickou troubu s dvojicí topných těles a horkovzdušným ventilátorem.</t>
  </si>
  <si>
    <t>766772840R00</t>
  </si>
  <si>
    <t xml:space="preserve">D+M šatní skříně - DTD, TL. 18mm,ABS HRANA. BARVA DEKOR DŘEVO - sonoma šatní tyč kovová včetně madel rozměr 0,8*0,7*2,6m 2dveřová, uchytky nerez, 8x vnitřní police 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</si>
  <si>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</si>
  <si>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</si>
  <si>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</si>
  <si>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</si>
  <si>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</si>
  <si>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</si>
  <si>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</si>
  <si>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</si>
  <si>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766877115R00</t>
  </si>
  <si>
    <t>D+M Kuchyňské linky atyp DL=2000mm + 600mm skříňka nad digestoří</t>
  </si>
  <si>
    <t>Lamino barvy dle požadavku invesotra, hrany ABS, : 2,6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</si>
  <si>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</si>
  <si>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</si>
  <si>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</si>
  <si>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</si>
  <si>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</si>
  <si>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</si>
  <si>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</si>
  <si>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</si>
  <si>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</si>
  <si>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</si>
  <si>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</si>
  <si>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spodní skříňku š.620 mm demontovatelnou pro myčku, vod. ventil, sifón : </t>
  </si>
  <si>
    <t xml:space="preserve">a zásuvku osadit mimo tento prostor : </t>
  </si>
  <si>
    <t>998766201</t>
  </si>
  <si>
    <t>Přesun hmot pro truhlářské konstr., výšky do 6 m</t>
  </si>
  <si>
    <t>767612915</t>
  </si>
  <si>
    <t>Oprava - seřízení plastových oken</t>
  </si>
  <si>
    <t>767641110</t>
  </si>
  <si>
    <t>Výměna kování dveří,oc.zárub.,otvíravých 1kříd</t>
  </si>
  <si>
    <t>54914630</t>
  </si>
  <si>
    <t>Dveřní kování ELEGANT klíč Cr včetně zámku</t>
  </si>
  <si>
    <t>998767201</t>
  </si>
  <si>
    <t>Přesun hmot pro zámečnické konstr., výšky do 6 m</t>
  </si>
  <si>
    <t>771101101</t>
  </si>
  <si>
    <t>Vysávání podlah prům.vysavačem pro pokládku dlažby</t>
  </si>
  <si>
    <t>WC : 0,7*1,4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</si>
  <si>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</si>
  <si>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</si>
  <si>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</si>
  <si>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</si>
  <si>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</si>
  <si>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</si>
  <si>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</si>
  <si>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</si>
  <si>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</si>
  <si>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</si>
  <si>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(1,7*2+1,5*2-0,6)</t>
  </si>
  <si>
    <t>WC : (0,7*2+1,4*2-0,6)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</si>
  <si>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</si>
  <si>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</si>
  <si>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</si>
  <si>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</si>
  <si>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</si>
  <si>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</si>
  <si>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</si>
  <si>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1,7*1,5</t>
  </si>
  <si>
    <t xml:space="preserve">  WC : 0,7*1,4</t>
  </si>
  <si>
    <t xml:space="preserve">  Komora : 0,75*2,0</t>
  </si>
  <si>
    <t xml:space="preserve">  8,5*0,1</t>
  </si>
  <si>
    <t>Konec provozního součtu</t>
  </si>
  <si>
    <t>5,88*1,05</t>
  </si>
  <si>
    <t>998771201</t>
  </si>
  <si>
    <t>Přesun hmot pro podlahy z dlaždic, výšky do 6 m</t>
  </si>
  <si>
    <t>775101101</t>
  </si>
  <si>
    <t>Vysávání podlah prům.vysavačem,podlahy vlys,parket</t>
  </si>
  <si>
    <t>RTS 21/ I</t>
  </si>
  <si>
    <t>775413010</t>
  </si>
  <si>
    <t>Montáž podlahové lišty ze dřeva, přibíjené</t>
  </si>
  <si>
    <t>3,4-0,8</t>
  </si>
  <si>
    <t>775411810</t>
  </si>
  <si>
    <t>Demontáž lišt dřevěných, přibíjených</t>
  </si>
  <si>
    <t>3,4-1,4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</si>
  <si>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</si>
  <si>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</si>
  <si>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</si>
  <si>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</si>
  <si>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</si>
  <si>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</si>
  <si>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</si>
  <si>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</si>
  <si>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Chodba : 2,7*1,4+3,5*1,4+0,6*2,8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</si>
  <si>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</si>
  <si>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</si>
  <si>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</si>
  <si>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</si>
  <si>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(3,5+1,3+1,4+2,7+4,9+1,4+0,6*2-0,8*4)</t>
  </si>
  <si>
    <t>776511820</t>
  </si>
  <si>
    <t>Odstranění PVC a koberců lepených s podložkou včetně lišt</t>
  </si>
  <si>
    <t>Kuchyň : 2,6*2,8</t>
  </si>
  <si>
    <t>776981101</t>
  </si>
  <si>
    <t xml:space="preserve">Montáž přechodové, podlahové lišty samolepicí </t>
  </si>
  <si>
    <t>0,8*2</t>
  </si>
  <si>
    <t>0,6*3</t>
  </si>
  <si>
    <t>776994111</t>
  </si>
  <si>
    <t>Svařování povlakových podlah z pásů nebo čtverců včetně svařovací šňůry PVC 1179</t>
  </si>
  <si>
    <t xml:space="preserve">  Chodba : 2,7*1,4+3,5*1,4+0,6*2,8</t>
  </si>
  <si>
    <t xml:space="preserve">  Kuchyň : 3,6*2,6</t>
  </si>
  <si>
    <t>19,72*0,5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</si>
  <si>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</si>
  <si>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</si>
  <si>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</si>
  <si>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</si>
  <si>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</si>
  <si>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</si>
  <si>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</si>
  <si>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</si>
  <si>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Kuchyň : (1,0+0,6)*1,75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</si>
  <si>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</si>
  <si>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</si>
  <si>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</si>
  <si>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</si>
  <si>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</si>
  <si>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</si>
  <si>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</si>
  <si>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</si>
  <si>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1,7</t>
  </si>
  <si>
    <t>1,0*2</t>
  </si>
  <si>
    <t>2,0*2</t>
  </si>
  <si>
    <t>781675116</t>
  </si>
  <si>
    <t>Montáž obkladů parapetů keramic. na tmel, 30x30 cm</t>
  </si>
  <si>
    <t>03</t>
  </si>
  <si>
    <t>Keramický obklad 20x40 - předpoklad ceny 400Kč/m2</t>
  </si>
  <si>
    <t xml:space="preserve">  Kuchyň : (1,0+0,6)*1,75</t>
  </si>
  <si>
    <t xml:space="preserve">  Koupelna : (1,5*2+1,7*2)*2,0</t>
  </si>
  <si>
    <t xml:space="preserve">  -0,6*2,0</t>
  </si>
  <si>
    <t xml:space="preserve">  1,0*0,3</t>
  </si>
  <si>
    <t>14,7*1,05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</si>
  <si>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</si>
  <si>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</si>
  <si>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</si>
  <si>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</si>
  <si>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</si>
  <si>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</si>
  <si>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0,16*0,6*2*16</t>
  </si>
  <si>
    <t>0,16*0,6*2*19</t>
  </si>
  <si>
    <t>0,16*0,6*2*20</t>
  </si>
  <si>
    <t>783424340</t>
  </si>
  <si>
    <t>Nátěr syntet. potrubí do DN 50 mm  Z+2x +1x email</t>
  </si>
  <si>
    <t>12</t>
  </si>
  <si>
    <t>783225400</t>
  </si>
  <si>
    <t>Nátěr syntetický kov. konstr. 2x + 1x email + tmel</t>
  </si>
  <si>
    <t>(0,6+2*2,1)*(0,15+0,05*2)*3</t>
  </si>
  <si>
    <t>(0,8+2*2,1)*(0,15+0,05*2)*4</t>
  </si>
  <si>
    <t>784402801</t>
  </si>
  <si>
    <t>Odstranění malby oškrábáním v místnosti H do 3,8 m</t>
  </si>
  <si>
    <t xml:space="preserve">Stropy : </t>
  </si>
  <si>
    <t xml:space="preserve">Stěny : 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</si>
  <si>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</si>
  <si>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</si>
  <si>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</si>
  <si>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</si>
  <si>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</si>
  <si>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</si>
  <si>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786622211RT2</t>
  </si>
  <si>
    <t>Žaluzie horizontální vnitřní AL lamely bílé včetně dodávky žaluzie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</si>
  <si>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</si>
  <si>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</si>
  <si>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</si>
  <si>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</si>
  <si>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</si>
  <si>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</si>
  <si>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</si>
  <si>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</si>
  <si>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</si>
  <si>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</si>
  <si>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</si>
  <si>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</si>
  <si>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</si>
  <si>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</si>
  <si>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</si>
  <si>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</si>
  <si>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</si>
  <si>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</si>
  <si>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</si>
  <si>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</si>
  <si>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</si>
  <si>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</si>
  <si>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210810053</t>
  </si>
  <si>
    <t>Kabel CYKY-m 750 V 4 x 10 mm2 pevně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</si>
  <si>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</si>
  <si>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</si>
  <si>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</si>
  <si>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</si>
  <si>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</si>
  <si>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</si>
  <si>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</si>
  <si>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</si>
  <si>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</si>
  <si>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</si>
  <si>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</si>
  <si>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</si>
  <si>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</si>
  <si>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</si>
  <si>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</si>
  <si>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</si>
  <si>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</si>
  <si>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</si>
  <si>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</si>
  <si>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</si>
  <si>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</si>
  <si>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</si>
  <si>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</si>
  <si>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</si>
  <si>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</si>
  <si>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</si>
  <si>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</si>
  <si>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</si>
  <si>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</si>
  <si>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</si>
  <si>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</si>
  <si>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</si>
  <si>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</si>
  <si>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</si>
  <si>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</si>
  <si>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</si>
  <si>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</si>
  <si>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</si>
  <si>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</si>
  <si>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</si>
  <si>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</si>
  <si>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</si>
  <si>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</si>
  <si>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</si>
  <si>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</si>
  <si>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</si>
  <si>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</si>
  <si>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</si>
  <si>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</si>
  <si>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</si>
  <si>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</si>
  <si>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</si>
  <si>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</si>
  <si>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</si>
  <si>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</si>
  <si>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</si>
  <si>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</si>
  <si>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</si>
  <si>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</si>
  <si>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</si>
  <si>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</si>
  <si>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</si>
  <si>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</si>
  <si>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</si>
  <si>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</si>
  <si>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</si>
  <si>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</si>
  <si>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</si>
  <si>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</si>
  <si>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</si>
  <si>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</si>
  <si>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</si>
  <si>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</si>
  <si>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</si>
  <si>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</si>
  <si>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</si>
  <si>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</si>
  <si>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</si>
  <si>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</si>
  <si>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</si>
  <si>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</si>
  <si>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</si>
  <si>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</si>
  <si>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</si>
  <si>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</si>
  <si>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</si>
  <si>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</si>
  <si>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</si>
  <si>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</si>
  <si>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</si>
  <si>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</si>
  <si>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</si>
  <si>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</si>
  <si>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</si>
  <si>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</si>
  <si>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</si>
  <si>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>1,2</t>
  </si>
  <si>
    <t>346275116</t>
  </si>
  <si>
    <t>Přizdívky z desek Ytong tl. 200 mm</t>
  </si>
  <si>
    <t>Přizdívka niky : 1,2*0,3</t>
  </si>
  <si>
    <t>Podezdívka vaničky : (0,8+0,8+1,2)*0,1</t>
  </si>
  <si>
    <t>342264098</t>
  </si>
  <si>
    <t>Příplatek k podhledu sádrokart. za plochu do 10 m2</t>
  </si>
  <si>
    <t>Koupelna : 1,52*1,65</t>
  </si>
  <si>
    <t>416021123</t>
  </si>
  <si>
    <t>Podhledy SDK, kovová.kce CD. 1x deska RBI 12,5 mm</t>
  </si>
  <si>
    <t>Štuk na stěnách vnitřní, ručně 2x nanášený, celková tloušťka vrstvy 4 mm</t>
  </si>
  <si>
    <t>Koupelna : (1,52*2+1,65*2)*(2,6-2,0)</t>
  </si>
  <si>
    <t>WC : (1,4*2+0,8)*2,6</t>
  </si>
  <si>
    <t>6,0*0,03</t>
  </si>
  <si>
    <t>612451121</t>
  </si>
  <si>
    <t>Omítka vnitřní zdiva, cementová (MC), hladká</t>
  </si>
  <si>
    <t>Koupelna : (1,52*2+1,65*2)*2,0</t>
  </si>
  <si>
    <t>WC : 1,4*0,8</t>
  </si>
  <si>
    <t>Chodba : 6</t>
  </si>
  <si>
    <t>WC : (1,4*2+0,8-0,6)</t>
  </si>
  <si>
    <t>(1,52*2+1,65*2-0,6)*0,1</t>
  </si>
  <si>
    <t>1,0*2*2,0</t>
  </si>
  <si>
    <t>Koupelna : (1,52*2+1,65*2-0,6)</t>
  </si>
  <si>
    <t>2,0</t>
  </si>
  <si>
    <t>998721202</t>
  </si>
  <si>
    <t>Přesun hmot pro vnitřní kanalizaci, výšky do 12 m</t>
  </si>
  <si>
    <t>722130801</t>
  </si>
  <si>
    <t>Demontáž potrubí ocelových závitových DN 25</t>
  </si>
  <si>
    <t>722220872</t>
  </si>
  <si>
    <t>Demontáž armatur se závitem a šroubením G 3/4</t>
  </si>
  <si>
    <t>722229102</t>
  </si>
  <si>
    <t>Montáž vodovodních armatur,1závit, G 3/4 včetně armatury</t>
  </si>
  <si>
    <t>722260812</t>
  </si>
  <si>
    <t>Demontáž vodoměrů závitových G 3/4</t>
  </si>
  <si>
    <t>722260922</t>
  </si>
  <si>
    <t>Zpětná montáž vodoměrů závitových G 3/4</t>
  </si>
  <si>
    <t>HZS Práce v tarifní třídě 4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</si>
  <si>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</si>
  <si>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</si>
  <si>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</si>
  <si>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</si>
  <si>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</si>
  <si>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Montáž klozetových mís kombinovaných stávajících</t>
  </si>
  <si>
    <t>725229107</t>
  </si>
  <si>
    <t>Montáž sprchových dveří oboustranně upevněných</t>
  </si>
  <si>
    <t>725249102</t>
  </si>
  <si>
    <t>Montáž sprchových mís a vaniček</t>
  </si>
  <si>
    <t>725860222</t>
  </si>
  <si>
    <t>Sifon sprchový PP HL514SN, D 40/50 mm samočisticí, stavitelný odpad 6/4 ", krytka nerez</t>
  </si>
  <si>
    <t>55428112.AR</t>
  </si>
  <si>
    <t xml:space="preserve">Sprchový kout čtvrtkruh 80x80 cm </t>
  </si>
  <si>
    <t>64293837R</t>
  </si>
  <si>
    <t>Sprchová vanička čtvrtkruhová  80x80 cm litý mramor bílá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</si>
  <si>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</si>
  <si>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</si>
  <si>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</si>
  <si>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</si>
  <si>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</si>
  <si>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Demontáž klozetů splachovacích pro opětovné použití</t>
  </si>
  <si>
    <t>998725202</t>
  </si>
  <si>
    <t>Přesun hmot pro zařizovací předměty, výšky do 12 m</t>
  </si>
  <si>
    <t>Větrací mřížka 100x300mm plast bílá</t>
  </si>
  <si>
    <t>998766202</t>
  </si>
  <si>
    <t>Přesun hmot pro truhlářské konstr., výšky do 12 m</t>
  </si>
  <si>
    <t>Koupelna : 1,52*1,65-0,8*0,8</t>
  </si>
  <si>
    <t xml:space="preserve">  Koupelna : 1,52*1,65-0,8*0,8</t>
  </si>
  <si>
    <t xml:space="preserve">  WC : 1,4*0,8</t>
  </si>
  <si>
    <t xml:space="preserve">  (1,4*2+0,8-0,6)*0,1</t>
  </si>
  <si>
    <t>3,288*1,05</t>
  </si>
  <si>
    <t>998771202</t>
  </si>
  <si>
    <t>Přesun hmot pro podlahy z dlaždic, výšky do 12 m</t>
  </si>
  <si>
    <t>(0,7+0,5)*0,3</t>
  </si>
  <si>
    <t>0,7+0,5+2,0*3</t>
  </si>
  <si>
    <t>Koupelna : (0,7+0,5)</t>
  </si>
  <si>
    <t xml:space="preserve">  Koupelna : (1,52*2+1,65*2)*2,0</t>
  </si>
  <si>
    <t xml:space="preserve">  (0,7+0,5)*0,3</t>
  </si>
  <si>
    <t>11,84*1,05</t>
  </si>
  <si>
    <t>(0,6+2*2,1)*(0,15+0,05*2)*2</t>
  </si>
  <si>
    <t>1,4*0,8</t>
  </si>
  <si>
    <t>1,52*1,65</t>
  </si>
  <si>
    <t>WC : (1,4*2+0,8*2)*2,6</t>
  </si>
  <si>
    <t xml:space="preserve">909      </t>
  </si>
  <si>
    <t>Hzs-nezmeritelne stavebni prace</t>
  </si>
  <si>
    <t>Posunutí zásuvky : 1</t>
  </si>
  <si>
    <t>Posunutí světla ze stěny na strop : 1,5</t>
  </si>
  <si>
    <t>34535400</t>
  </si>
  <si>
    <t>Strojek spínače 1pólového Tango 3558-A01340 řaz.1</t>
  </si>
  <si>
    <t>005122010R</t>
  </si>
  <si>
    <t xml:space="preserve">Provoz objednatele </t>
  </si>
  <si>
    <t>Vzorkování dlažeb, obkladů</t>
  </si>
  <si>
    <t xml:space="preserve">Rekonstrukce bytu - Hlavní náměstí 17 byt č.5 a 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</si>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</sst>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7" t="s">
        <v>41</v>
      </c>
      <c r="B2" s="77"/>
      <c r="C2" s="77"/>
      <c r="D2" s="77"/>
      <c r="E2" s="77"/>
      <c r="F2" s="77"/>
      <c r="G2" s="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8" t="s">
        <v>4</v>
      </c>
      <c r="C1" s="79"/>
      <c r="D1" s="79"/>
      <c r="E1" s="79"/>
      <c r="F1" s="79"/>
      <c r="G1" s="79"/>
      <c r="H1" s="79"/>
      <c r="I1" s="79"/>
      <c r="J1" s="80"/>
    </row>
    <row r="2" spans="1:15" ht="36" customHeight="1" x14ac:dyDescent="0.25">
      <c r="A2" s="2"/>
      <c r="B2" s="106" t="s">
        <v>24</v>
      </c>
      <c r="C2" s="107"/>
      <c r="D2" s="108"/>
      <c r="E2" s="109" t="s">
        <v>786</v>
      </c>
      <c r="F2" s="110"/>
      <c r="G2" s="110"/>
      <c r="H2" s="110"/>
      <c r="I2" s="110"/>
      <c r="J2" s="111"/>
      <c r="O2" s="1"/>
    </row>
    <row r="3" spans="1:15" ht="27" hidden="1" customHeight="1" x14ac:dyDescent="0.25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5">
      <c r="A4" s="2"/>
      <c r="B4" s="117"/>
      <c r="C4" s="118"/>
      <c r="D4" s="119"/>
      <c r="E4" s="120" t="s">
        <v>48</v>
      </c>
      <c r="F4" s="120"/>
      <c r="G4" s="120"/>
      <c r="H4" s="120"/>
      <c r="I4" s="120"/>
      <c r="J4" s="121"/>
    </row>
    <row r="5" spans="1:15" ht="24" customHeight="1" x14ac:dyDescent="0.25">
      <c r="A5" s="2"/>
      <c r="B5" s="31" t="s">
        <v>23</v>
      </c>
      <c r="D5" s="44" t="s">
        <v>787</v>
      </c>
      <c r="E5" s="264"/>
      <c r="F5" s="264"/>
      <c r="G5" s="264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5" t="s">
        <v>788</v>
      </c>
      <c r="E6" s="171"/>
      <c r="F6" s="171"/>
      <c r="G6" s="171"/>
      <c r="H6" s="18" t="s">
        <v>36</v>
      </c>
      <c r="I6" s="22" t="s">
        <v>791</v>
      </c>
      <c r="J6" s="8"/>
    </row>
    <row r="7" spans="1:15" ht="15.75" customHeight="1" x14ac:dyDescent="0.25">
      <c r="A7" s="2"/>
      <c r="B7" s="29"/>
      <c r="C7" s="56"/>
      <c r="D7" s="76" t="s">
        <v>789</v>
      </c>
      <c r="E7" s="23" t="s">
        <v>790</v>
      </c>
      <c r="F7" s="24"/>
      <c r="G7" s="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2"/>
      <c r="E11" s="122"/>
      <c r="F11" s="122"/>
      <c r="G11" s="122"/>
      <c r="H11" s="18" t="s">
        <v>42</v>
      </c>
      <c r="I11" s="127"/>
      <c r="J11" s="8"/>
    </row>
    <row r="12" spans="1:15" ht="15.75" customHeight="1" x14ac:dyDescent="0.25">
      <c r="A12" s="2"/>
      <c r="B12" s="28"/>
      <c r="C12" s="55"/>
      <c r="D12" s="123"/>
      <c r="E12" s="123"/>
      <c r="F12" s="123"/>
      <c r="G12" s="123"/>
      <c r="H12" s="18" t="s">
        <v>36</v>
      </c>
      <c r="I12" s="127"/>
      <c r="J12" s="8"/>
    </row>
    <row r="13" spans="1:15" ht="15.75" customHeight="1" x14ac:dyDescent="0.25">
      <c r="A13" s="2"/>
      <c r="B13" s="29"/>
      <c r="C13" s="56"/>
      <c r="D13" s="126"/>
      <c r="E13" s="124"/>
      <c r="F13" s="125"/>
      <c r="G13" s="1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4"/>
      <c r="F16" s="85"/>
      <c r="G16" s="84"/>
      <c r="H16" s="85"/>
      <c r="I16" s="84">
        <f>SUMIF(F50:F78,A16,I50:I78)+SUMIF(F50:F78,"PSU",I50:I78)</f>
        <v>0</v>
      </c>
      <c r="J16" s="86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4"/>
      <c r="F17" s="85"/>
      <c r="G17" s="84"/>
      <c r="H17" s="85"/>
      <c r="I17" s="84">
        <f>SUMIF(F50:F78,A17,I50:I78)</f>
        <v>0</v>
      </c>
      <c r="J17" s="86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4"/>
      <c r="F18" s="85"/>
      <c r="G18" s="84"/>
      <c r="H18" s="85"/>
      <c r="I18" s="84">
        <f>SUMIF(F50:F78,A18,I50:I78)</f>
        <v>0</v>
      </c>
      <c r="J18" s="86"/>
    </row>
    <row r="19" spans="1:10" ht="23.25" customHeight="1" x14ac:dyDescent="0.25">
      <c r="A19" s="190" t="s">
        <v>108</v>
      </c>
      <c r="B19" s="38" t="s">
        <v>29</v>
      </c>
      <c r="C19" s="62"/>
      <c r="D19" s="63"/>
      <c r="E19" s="84"/>
      <c r="F19" s="85"/>
      <c r="G19" s="84"/>
      <c r="H19" s="85"/>
      <c r="I19" s="84">
        <f>SUMIF(F50:F78,A19,I50:I78)</f>
        <v>0</v>
      </c>
      <c r="J19" s="86"/>
    </row>
    <row r="20" spans="1:10" ht="23.25" customHeight="1" x14ac:dyDescent="0.25">
      <c r="A20" s="190" t="s">
        <v>109</v>
      </c>
      <c r="B20" s="38" t="s">
        <v>30</v>
      </c>
      <c r="C20" s="62"/>
      <c r="D20" s="63"/>
      <c r="E20" s="84"/>
      <c r="F20" s="85"/>
      <c r="G20" s="84"/>
      <c r="H20" s="85"/>
      <c r="I20" s="84">
        <f>SUMIF(F50:F78,A20,I50:I78)</f>
        <v>0</v>
      </c>
      <c r="J20" s="86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9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1">
        <f>A25</f>
        <v>0</v>
      </c>
      <c r="H26" s="82"/>
      <c r="I26" s="8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3">
        <f>CenaCelkem-(ZakladDPHSni+DPHSni+ZakladDPHZakl+DPHZakl)</f>
        <v>0</v>
      </c>
      <c r="H27" s="83"/>
      <c r="I27" s="83"/>
      <c r="J27" s="41" t="str">
        <f t="shared" si="0"/>
        <v>CZK</v>
      </c>
    </row>
    <row r="28" spans="1:10" ht="27.75" hidden="1" customHeight="1" thickBot="1" x14ac:dyDescent="0.3">
      <c r="A28" s="2"/>
      <c r="B28" s="159" t="s">
        <v>25</v>
      </c>
      <c r="C28" s="160"/>
      <c r="D28" s="160"/>
      <c r="E28" s="161"/>
      <c r="F28" s="162"/>
      <c r="G28" s="163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59" t="s">
        <v>37</v>
      </c>
      <c r="C29" s="166"/>
      <c r="D29" s="166"/>
      <c r="E29" s="166"/>
      <c r="F29" s="167"/>
      <c r="G29" s="163">
        <f>A27</f>
        <v>0</v>
      </c>
      <c r="H29" s="163"/>
      <c r="I29" s="163"/>
      <c r="J29" s="168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8"/>
      <c r="E34" s="99"/>
      <c r="G34" s="100"/>
      <c r="H34" s="101"/>
      <c r="I34" s="101"/>
      <c r="J34" s="25"/>
    </row>
    <row r="35" spans="1:10" ht="12.75" customHeight="1" x14ac:dyDescent="0.25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1" t="s">
        <v>17</v>
      </c>
      <c r="C37" s="132"/>
      <c r="D37" s="132"/>
      <c r="E37" s="132"/>
      <c r="F37" s="133"/>
      <c r="G37" s="133"/>
      <c r="H37" s="133"/>
      <c r="I37" s="133"/>
      <c r="J37" s="134"/>
    </row>
    <row r="38" spans="1:10" ht="25.5" customHeight="1" x14ac:dyDescent="0.25">
      <c r="A38" s="130" t="s">
        <v>39</v>
      </c>
      <c r="B38" s="135" t="s">
        <v>18</v>
      </c>
      <c r="C38" s="136" t="s">
        <v>6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19</v>
      </c>
      <c r="I38" s="138" t="s">
        <v>1</v>
      </c>
      <c r="J38" s="139" t="s">
        <v>0</v>
      </c>
    </row>
    <row r="39" spans="1:10" ht="25.5" hidden="1" customHeight="1" x14ac:dyDescent="0.25">
      <c r="A39" s="130">
        <v>1</v>
      </c>
      <c r="B39" s="140" t="s">
        <v>43</v>
      </c>
      <c r="C39" s="141"/>
      <c r="D39" s="141"/>
      <c r="E39" s="141"/>
      <c r="F39" s="142">
        <f>'SO 01 Pol'!AE493+'SO 01 P1'!AE258</f>
        <v>0</v>
      </c>
      <c r="G39" s="143">
        <f>'SO 01 Pol'!AF493+'SO 01 P1'!AF258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5">
      <c r="A40" s="130">
        <v>2</v>
      </c>
      <c r="B40" s="146" t="s">
        <v>44</v>
      </c>
      <c r="C40" s="147" t="s">
        <v>45</v>
      </c>
      <c r="D40" s="147"/>
      <c r="E40" s="147"/>
      <c r="F40" s="148">
        <f>'SO 01 Pol'!AE493+'SO 01 P1'!AE258</f>
        <v>0</v>
      </c>
      <c r="G40" s="149">
        <f>'SO 01 Pol'!AF493+'SO 01 P1'!AF258</f>
        <v>0</v>
      </c>
      <c r="H40" s="149">
        <f>(F40*SazbaDPH1/100)+(G40*SazbaDPH2/100)</f>
        <v>0</v>
      </c>
      <c r="I40" s="149">
        <f>F40+G40+H40</f>
        <v>0</v>
      </c>
      <c r="J40" s="150" t="str">
        <f>IF(CenaCelkemVypocet=0,"",I40/CenaCelkemVypocet*100)</f>
        <v/>
      </c>
    </row>
    <row r="41" spans="1:10" ht="25.5" customHeight="1" x14ac:dyDescent="0.25">
      <c r="A41" s="130">
        <v>3</v>
      </c>
      <c r="B41" s="151" t="s">
        <v>46</v>
      </c>
      <c r="C41" s="141" t="s">
        <v>47</v>
      </c>
      <c r="D41" s="141"/>
      <c r="E41" s="141"/>
      <c r="F41" s="152">
        <f>'SO 01 Pol'!AE493</f>
        <v>0</v>
      </c>
      <c r="G41" s="144">
        <f>'SO 01 Pol'!AF493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5">
      <c r="A42" s="130">
        <v>3</v>
      </c>
      <c r="B42" s="151" t="s">
        <v>46</v>
      </c>
      <c r="C42" s="141" t="s">
        <v>48</v>
      </c>
      <c r="D42" s="141"/>
      <c r="E42" s="141"/>
      <c r="F42" s="152">
        <f>'SO 01 P1'!AE258</f>
        <v>0</v>
      </c>
      <c r="G42" s="144">
        <f>'SO 01 P1'!AF258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5">
      <c r="A43" s="130"/>
      <c r="B43" s="153" t="s">
        <v>49</v>
      </c>
      <c r="C43" s="154"/>
      <c r="D43" s="154"/>
      <c r="E43" s="155"/>
      <c r="F43" s="156">
        <f>SUMIF(A39:A42,"=1",F39:F42)</f>
        <v>0</v>
      </c>
      <c r="G43" s="157">
        <f>SUMIF(A39:A42,"=1",G39:G42)</f>
        <v>0</v>
      </c>
      <c r="H43" s="157">
        <f>SUMIF(A39:A42,"=1",H39:H42)</f>
        <v>0</v>
      </c>
      <c r="I43" s="157">
        <f>SUMIF(A39:A42,"=1",I39:I42)</f>
        <v>0</v>
      </c>
      <c r="J43" s="158">
        <f>SUMIF(A39:A42,"=1",J39:J42)</f>
        <v>0</v>
      </c>
    </row>
    <row r="47" spans="1:10" ht="15.6" x14ac:dyDescent="0.3">
      <c r="B47" s="169" t="s">
        <v>51</v>
      </c>
    </row>
    <row r="49" spans="1:10" ht="25.5" customHeight="1" x14ac:dyDescent="0.25">
      <c r="A49" s="172"/>
      <c r="B49" s="175" t="s">
        <v>18</v>
      </c>
      <c r="C49" s="175" t="s">
        <v>6</v>
      </c>
      <c r="D49" s="176"/>
      <c r="E49" s="176"/>
      <c r="F49" s="177" t="s">
        <v>52</v>
      </c>
      <c r="G49" s="177"/>
      <c r="H49" s="177"/>
      <c r="I49" s="177" t="s">
        <v>31</v>
      </c>
      <c r="J49" s="177" t="s">
        <v>0</v>
      </c>
    </row>
    <row r="50" spans="1:10" ht="36.75" customHeight="1" x14ac:dyDescent="0.25">
      <c r="A50" s="173"/>
      <c r="B50" s="178" t="s">
        <v>53</v>
      </c>
      <c r="C50" s="179" t="s">
        <v>54</v>
      </c>
      <c r="D50" s="180"/>
      <c r="E50" s="180"/>
      <c r="F50" s="188" t="s">
        <v>26</v>
      </c>
      <c r="G50" s="181"/>
      <c r="H50" s="181"/>
      <c r="I50" s="181">
        <f>'SO 01 Pol'!G8+'SO 01 P1'!G8</f>
        <v>0</v>
      </c>
      <c r="J50" s="186" t="str">
        <f>IF(I79=0,"",I50/I79*100)</f>
        <v/>
      </c>
    </row>
    <row r="51" spans="1:10" ht="36.75" customHeight="1" x14ac:dyDescent="0.25">
      <c r="A51" s="173"/>
      <c r="B51" s="178" t="s">
        <v>55</v>
      </c>
      <c r="C51" s="179" t="s">
        <v>56</v>
      </c>
      <c r="D51" s="180"/>
      <c r="E51" s="180"/>
      <c r="F51" s="188" t="s">
        <v>26</v>
      </c>
      <c r="G51" s="181"/>
      <c r="H51" s="181"/>
      <c r="I51" s="181">
        <f>'SO 01 Pol'!G21+'SO 01 P1'!G16</f>
        <v>0</v>
      </c>
      <c r="J51" s="186" t="str">
        <f>IF(I79=0,"",I51/I79*100)</f>
        <v/>
      </c>
    </row>
    <row r="52" spans="1:10" ht="36.75" customHeight="1" x14ac:dyDescent="0.25">
      <c r="A52" s="173"/>
      <c r="B52" s="178" t="s">
        <v>57</v>
      </c>
      <c r="C52" s="179" t="s">
        <v>58</v>
      </c>
      <c r="D52" s="180"/>
      <c r="E52" s="180"/>
      <c r="F52" s="188" t="s">
        <v>26</v>
      </c>
      <c r="G52" s="181"/>
      <c r="H52" s="181"/>
      <c r="I52" s="181">
        <f>'SO 01 Pol'!G25+'SO 01 P1'!G19</f>
        <v>0</v>
      </c>
      <c r="J52" s="186" t="str">
        <f>IF(I79=0,"",I52/I79*100)</f>
        <v/>
      </c>
    </row>
    <row r="53" spans="1:10" ht="36.75" customHeight="1" x14ac:dyDescent="0.25">
      <c r="A53" s="173"/>
      <c r="B53" s="178" t="s">
        <v>59</v>
      </c>
      <c r="C53" s="179" t="s">
        <v>60</v>
      </c>
      <c r="D53" s="180"/>
      <c r="E53" s="180"/>
      <c r="F53" s="188" t="s">
        <v>26</v>
      </c>
      <c r="G53" s="181"/>
      <c r="H53" s="181"/>
      <c r="I53" s="181">
        <f>'SO 01 Pol'!G72+'SO 01 P1'!G34</f>
        <v>0</v>
      </c>
      <c r="J53" s="186" t="str">
        <f>IF(I79=0,"",I53/I79*100)</f>
        <v/>
      </c>
    </row>
    <row r="54" spans="1:10" ht="36.75" customHeight="1" x14ac:dyDescent="0.25">
      <c r="A54" s="173"/>
      <c r="B54" s="178" t="s">
        <v>61</v>
      </c>
      <c r="C54" s="179" t="s">
        <v>62</v>
      </c>
      <c r="D54" s="180"/>
      <c r="E54" s="180"/>
      <c r="F54" s="188" t="s">
        <v>26</v>
      </c>
      <c r="G54" s="181"/>
      <c r="H54" s="181"/>
      <c r="I54" s="181">
        <f>'SO 01 Pol'!G85</f>
        <v>0</v>
      </c>
      <c r="J54" s="186" t="str">
        <f>IF(I79=0,"",I54/I79*100)</f>
        <v/>
      </c>
    </row>
    <row r="55" spans="1:10" ht="36.75" customHeight="1" x14ac:dyDescent="0.25">
      <c r="A55" s="173"/>
      <c r="B55" s="178" t="s">
        <v>63</v>
      </c>
      <c r="C55" s="179" t="s">
        <v>64</v>
      </c>
      <c r="D55" s="180"/>
      <c r="E55" s="180"/>
      <c r="F55" s="188" t="s">
        <v>26</v>
      </c>
      <c r="G55" s="181"/>
      <c r="H55" s="181"/>
      <c r="I55" s="181">
        <f>'SO 01 Pol'!G88+'SO 01 P1'!G41</f>
        <v>0</v>
      </c>
      <c r="J55" s="186" t="str">
        <f>IF(I79=0,"",I55/I79*100)</f>
        <v/>
      </c>
    </row>
    <row r="56" spans="1:10" ht="36.75" customHeight="1" x14ac:dyDescent="0.25">
      <c r="A56" s="173"/>
      <c r="B56" s="178" t="s">
        <v>65</v>
      </c>
      <c r="C56" s="179" t="s">
        <v>66</v>
      </c>
      <c r="D56" s="180"/>
      <c r="E56" s="180"/>
      <c r="F56" s="188" t="s">
        <v>26</v>
      </c>
      <c r="G56" s="181"/>
      <c r="H56" s="181"/>
      <c r="I56" s="181">
        <f>'SO 01 Pol'!G99+'SO 01 P1'!G46</f>
        <v>0</v>
      </c>
      <c r="J56" s="186" t="str">
        <f>IF(I79=0,"",I56/I79*100)</f>
        <v/>
      </c>
    </row>
    <row r="57" spans="1:10" ht="36.75" customHeight="1" x14ac:dyDescent="0.25">
      <c r="A57" s="173"/>
      <c r="B57" s="178" t="s">
        <v>67</v>
      </c>
      <c r="C57" s="179" t="s">
        <v>68</v>
      </c>
      <c r="D57" s="180"/>
      <c r="E57" s="180"/>
      <c r="F57" s="188" t="s">
        <v>26</v>
      </c>
      <c r="G57" s="181"/>
      <c r="H57" s="181"/>
      <c r="I57" s="181">
        <f>'SO 01 Pol'!G155+'SO 01 P1'!G63</f>
        <v>0</v>
      </c>
      <c r="J57" s="186" t="str">
        <f>IF(I79=0,"",I57/I79*100)</f>
        <v/>
      </c>
    </row>
    <row r="58" spans="1:10" ht="36.75" customHeight="1" x14ac:dyDescent="0.25">
      <c r="A58" s="173"/>
      <c r="B58" s="178" t="s">
        <v>69</v>
      </c>
      <c r="C58" s="179" t="s">
        <v>70</v>
      </c>
      <c r="D58" s="180"/>
      <c r="E58" s="180"/>
      <c r="F58" s="188" t="s">
        <v>27</v>
      </c>
      <c r="G58" s="181"/>
      <c r="H58" s="181"/>
      <c r="I58" s="181">
        <f>'SO 01 Pol'!G157+'SO 01 P1'!G65</f>
        <v>0</v>
      </c>
      <c r="J58" s="186" t="str">
        <f>IF(I79=0,"",I58/I79*100)</f>
        <v/>
      </c>
    </row>
    <row r="59" spans="1:10" ht="36.75" customHeight="1" x14ac:dyDescent="0.25">
      <c r="A59" s="173"/>
      <c r="B59" s="178" t="s">
        <v>71</v>
      </c>
      <c r="C59" s="179" t="s">
        <v>72</v>
      </c>
      <c r="D59" s="180"/>
      <c r="E59" s="180"/>
      <c r="F59" s="188" t="s">
        <v>27</v>
      </c>
      <c r="G59" s="181"/>
      <c r="H59" s="181"/>
      <c r="I59" s="181">
        <f>'SO 01 Pol'!G166+'SO 01 P1'!G74</f>
        <v>0</v>
      </c>
      <c r="J59" s="186" t="str">
        <f>IF(I79=0,"",I59/I79*100)</f>
        <v/>
      </c>
    </row>
    <row r="60" spans="1:10" ht="36.75" customHeight="1" x14ac:dyDescent="0.25">
      <c r="A60" s="173"/>
      <c r="B60" s="178" t="s">
        <v>73</v>
      </c>
      <c r="C60" s="179" t="s">
        <v>74</v>
      </c>
      <c r="D60" s="180"/>
      <c r="E60" s="180"/>
      <c r="F60" s="188" t="s">
        <v>27</v>
      </c>
      <c r="G60" s="181"/>
      <c r="H60" s="181"/>
      <c r="I60" s="181">
        <f>'SO 01 Pol'!G168+'SO 01 P1'!G76</f>
        <v>0</v>
      </c>
      <c r="J60" s="186" t="str">
        <f>IF(I79=0,"",I60/I79*100)</f>
        <v/>
      </c>
    </row>
    <row r="61" spans="1:10" ht="36.75" customHeight="1" x14ac:dyDescent="0.25">
      <c r="A61" s="173"/>
      <c r="B61" s="178" t="s">
        <v>75</v>
      </c>
      <c r="C61" s="179" t="s">
        <v>76</v>
      </c>
      <c r="D61" s="180"/>
      <c r="E61" s="180"/>
      <c r="F61" s="188" t="s">
        <v>27</v>
      </c>
      <c r="G61" s="181"/>
      <c r="H61" s="181"/>
      <c r="I61" s="181">
        <f>'SO 01 Pol'!G176+'SO 01 P1'!G82</f>
        <v>0</v>
      </c>
      <c r="J61" s="186" t="str">
        <f>IF(I79=0,"",I61/I79*100)</f>
        <v/>
      </c>
    </row>
    <row r="62" spans="1:10" ht="36.75" customHeight="1" x14ac:dyDescent="0.25">
      <c r="A62" s="173"/>
      <c r="B62" s="178" t="s">
        <v>77</v>
      </c>
      <c r="C62" s="179" t="s">
        <v>78</v>
      </c>
      <c r="D62" s="180"/>
      <c r="E62" s="180"/>
      <c r="F62" s="188" t="s">
        <v>27</v>
      </c>
      <c r="G62" s="181"/>
      <c r="H62" s="181"/>
      <c r="I62" s="181">
        <f>'SO 01 Pol'!G185</f>
        <v>0</v>
      </c>
      <c r="J62" s="186" t="str">
        <f>IF(I79=0,"",I62/I79*100)</f>
        <v/>
      </c>
    </row>
    <row r="63" spans="1:10" ht="36.75" customHeight="1" x14ac:dyDescent="0.25">
      <c r="A63" s="173"/>
      <c r="B63" s="178" t="s">
        <v>79</v>
      </c>
      <c r="C63" s="179" t="s">
        <v>80</v>
      </c>
      <c r="D63" s="180"/>
      <c r="E63" s="180"/>
      <c r="F63" s="188" t="s">
        <v>27</v>
      </c>
      <c r="G63" s="181"/>
      <c r="H63" s="181"/>
      <c r="I63" s="181">
        <f>'SO 01 Pol'!G195+'SO 01 P1'!G98</f>
        <v>0</v>
      </c>
      <c r="J63" s="186" t="str">
        <f>IF(I79=0,"",I63/I79*100)</f>
        <v/>
      </c>
    </row>
    <row r="64" spans="1:10" ht="36.75" customHeight="1" x14ac:dyDescent="0.25">
      <c r="A64" s="173"/>
      <c r="B64" s="178" t="s">
        <v>81</v>
      </c>
      <c r="C64" s="179" t="s">
        <v>82</v>
      </c>
      <c r="D64" s="180"/>
      <c r="E64" s="180"/>
      <c r="F64" s="188" t="s">
        <v>27</v>
      </c>
      <c r="G64" s="181"/>
      <c r="H64" s="181"/>
      <c r="I64" s="181">
        <f>'SO 01 Pol'!G225+'SO 01 P1'!G125</f>
        <v>0</v>
      </c>
      <c r="J64" s="186" t="str">
        <f>IF(I79=0,"",I64/I79*100)</f>
        <v/>
      </c>
    </row>
    <row r="65" spans="1:10" ht="36.75" customHeight="1" x14ac:dyDescent="0.25">
      <c r="A65" s="173"/>
      <c r="B65" s="178" t="s">
        <v>83</v>
      </c>
      <c r="C65" s="179" t="s">
        <v>84</v>
      </c>
      <c r="D65" s="180"/>
      <c r="E65" s="180"/>
      <c r="F65" s="188" t="s">
        <v>27</v>
      </c>
      <c r="G65" s="181"/>
      <c r="H65" s="181"/>
      <c r="I65" s="181">
        <f>'SO 01 Pol'!G229+'SO 01 P1'!G129</f>
        <v>0</v>
      </c>
      <c r="J65" s="186" t="str">
        <f>IF(I79=0,"",I65/I79*100)</f>
        <v/>
      </c>
    </row>
    <row r="66" spans="1:10" ht="36.75" customHeight="1" x14ac:dyDescent="0.25">
      <c r="A66" s="173"/>
      <c r="B66" s="178" t="s">
        <v>85</v>
      </c>
      <c r="C66" s="179" t="s">
        <v>86</v>
      </c>
      <c r="D66" s="180"/>
      <c r="E66" s="180"/>
      <c r="F66" s="188" t="s">
        <v>27</v>
      </c>
      <c r="G66" s="181"/>
      <c r="H66" s="181"/>
      <c r="I66" s="181">
        <f>'SO 01 Pol'!G256</f>
        <v>0</v>
      </c>
      <c r="J66" s="186" t="str">
        <f>IF(I79=0,"",I66/I79*100)</f>
        <v/>
      </c>
    </row>
    <row r="67" spans="1:10" ht="36.75" customHeight="1" x14ac:dyDescent="0.25">
      <c r="A67" s="173"/>
      <c r="B67" s="178" t="s">
        <v>87</v>
      </c>
      <c r="C67" s="179" t="s">
        <v>88</v>
      </c>
      <c r="D67" s="180"/>
      <c r="E67" s="180"/>
      <c r="F67" s="188" t="s">
        <v>27</v>
      </c>
      <c r="G67" s="181"/>
      <c r="H67" s="181"/>
      <c r="I67" s="181">
        <f>'SO 01 Pol'!G261+'SO 01 P1'!G132</f>
        <v>0</v>
      </c>
      <c r="J67" s="186" t="str">
        <f>IF(I79=0,"",I67/I79*100)</f>
        <v/>
      </c>
    </row>
    <row r="68" spans="1:10" ht="36.75" customHeight="1" x14ac:dyDescent="0.25">
      <c r="A68" s="173"/>
      <c r="B68" s="178" t="s">
        <v>89</v>
      </c>
      <c r="C68" s="179" t="s">
        <v>90</v>
      </c>
      <c r="D68" s="180"/>
      <c r="E68" s="180"/>
      <c r="F68" s="188" t="s">
        <v>27</v>
      </c>
      <c r="G68" s="181"/>
      <c r="H68" s="181"/>
      <c r="I68" s="181">
        <f>'SO 01 Pol'!G301</f>
        <v>0</v>
      </c>
      <c r="J68" s="186" t="str">
        <f>IF(I79=0,"",I68/I79*100)</f>
        <v/>
      </c>
    </row>
    <row r="69" spans="1:10" ht="36.75" customHeight="1" x14ac:dyDescent="0.25">
      <c r="A69" s="173"/>
      <c r="B69" s="178" t="s">
        <v>91</v>
      </c>
      <c r="C69" s="179" t="s">
        <v>92</v>
      </c>
      <c r="D69" s="180"/>
      <c r="E69" s="180"/>
      <c r="F69" s="188" t="s">
        <v>27</v>
      </c>
      <c r="G69" s="181"/>
      <c r="H69" s="181"/>
      <c r="I69" s="181">
        <f>'SO 01 Pol'!G314+'SO 01 P1'!G163</f>
        <v>0</v>
      </c>
      <c r="J69" s="186" t="str">
        <f>IF(I79=0,"",I69/I79*100)</f>
        <v/>
      </c>
    </row>
    <row r="70" spans="1:10" ht="36.75" customHeight="1" x14ac:dyDescent="0.25">
      <c r="A70" s="173"/>
      <c r="B70" s="178" t="s">
        <v>93</v>
      </c>
      <c r="C70" s="179" t="s">
        <v>94</v>
      </c>
      <c r="D70" s="180"/>
      <c r="E70" s="180"/>
      <c r="F70" s="188" t="s">
        <v>27</v>
      </c>
      <c r="G70" s="181"/>
      <c r="H70" s="181"/>
      <c r="I70" s="181">
        <f>'SO 01 Pol'!G340+'SO 01 P1'!G168</f>
        <v>0</v>
      </c>
      <c r="J70" s="186" t="str">
        <f>IF(I79=0,"",I70/I79*100)</f>
        <v/>
      </c>
    </row>
    <row r="71" spans="1:10" ht="36.75" customHeight="1" x14ac:dyDescent="0.25">
      <c r="A71" s="173"/>
      <c r="B71" s="178" t="s">
        <v>95</v>
      </c>
      <c r="C71" s="179" t="s">
        <v>96</v>
      </c>
      <c r="D71" s="180"/>
      <c r="E71" s="180"/>
      <c r="F71" s="188" t="s">
        <v>27</v>
      </c>
      <c r="G71" s="181"/>
      <c r="H71" s="181"/>
      <c r="I71" s="181">
        <f>'SO 01 Pol'!G372+'SO 01 P1'!G197</f>
        <v>0</v>
      </c>
      <c r="J71" s="186" t="str">
        <f>IF(I79=0,"",I71/I79*100)</f>
        <v/>
      </c>
    </row>
    <row r="72" spans="1:10" ht="36.75" customHeight="1" x14ac:dyDescent="0.25">
      <c r="A72" s="173"/>
      <c r="B72" s="178" t="s">
        <v>97</v>
      </c>
      <c r="C72" s="179" t="s">
        <v>98</v>
      </c>
      <c r="D72" s="180"/>
      <c r="E72" s="180"/>
      <c r="F72" s="188" t="s">
        <v>27</v>
      </c>
      <c r="G72" s="181"/>
      <c r="H72" s="181"/>
      <c r="I72" s="181">
        <f>'SO 01 Pol'!G382+'SO 01 P1'!G201</f>
        <v>0</v>
      </c>
      <c r="J72" s="186" t="str">
        <f>IF(I79=0,"",I72/I79*100)</f>
        <v/>
      </c>
    </row>
    <row r="73" spans="1:10" ht="36.75" customHeight="1" x14ac:dyDescent="0.25">
      <c r="A73" s="173"/>
      <c r="B73" s="178" t="s">
        <v>99</v>
      </c>
      <c r="C73" s="179" t="s">
        <v>100</v>
      </c>
      <c r="D73" s="180"/>
      <c r="E73" s="180"/>
      <c r="F73" s="188" t="s">
        <v>27</v>
      </c>
      <c r="G73" s="181"/>
      <c r="H73" s="181"/>
      <c r="I73" s="181">
        <f>'SO 01 Pol'!G431</f>
        <v>0</v>
      </c>
      <c r="J73" s="186" t="str">
        <f>IF(I79=0,"",I73/I79*100)</f>
        <v/>
      </c>
    </row>
    <row r="74" spans="1:10" ht="36.75" customHeight="1" x14ac:dyDescent="0.25">
      <c r="A74" s="173"/>
      <c r="B74" s="178" t="s">
        <v>101</v>
      </c>
      <c r="C74" s="179" t="s">
        <v>102</v>
      </c>
      <c r="D74" s="180"/>
      <c r="E74" s="180"/>
      <c r="F74" s="188" t="s">
        <v>28</v>
      </c>
      <c r="G74" s="181"/>
      <c r="H74" s="181"/>
      <c r="I74" s="181">
        <f>'SO 01 Pol'!G434+'SO 01 P1'!G220</f>
        <v>0</v>
      </c>
      <c r="J74" s="186" t="str">
        <f>IF(I79=0,"",I74/I79*100)</f>
        <v/>
      </c>
    </row>
    <row r="75" spans="1:10" ht="36.75" customHeight="1" x14ac:dyDescent="0.25">
      <c r="A75" s="173"/>
      <c r="B75" s="178" t="s">
        <v>103</v>
      </c>
      <c r="C75" s="179" t="s">
        <v>104</v>
      </c>
      <c r="D75" s="180"/>
      <c r="E75" s="180"/>
      <c r="F75" s="188" t="s">
        <v>28</v>
      </c>
      <c r="G75" s="181"/>
      <c r="H75" s="181"/>
      <c r="I75" s="181">
        <f>'SO 01 Pol'!G469</f>
        <v>0</v>
      </c>
      <c r="J75" s="186" t="str">
        <f>IF(I79=0,"",I75/I79*100)</f>
        <v/>
      </c>
    </row>
    <row r="76" spans="1:10" ht="36.75" customHeight="1" x14ac:dyDescent="0.25">
      <c r="A76" s="173"/>
      <c r="B76" s="178" t="s">
        <v>105</v>
      </c>
      <c r="C76" s="179" t="s">
        <v>106</v>
      </c>
      <c r="D76" s="180"/>
      <c r="E76" s="180"/>
      <c r="F76" s="188" t="s">
        <v>107</v>
      </c>
      <c r="G76" s="181"/>
      <c r="H76" s="181"/>
      <c r="I76" s="181">
        <f>'SO 01 Pol'!G473+'SO 01 P1'!G239</f>
        <v>0</v>
      </c>
      <c r="J76" s="186" t="str">
        <f>IF(I79=0,"",I76/I79*100)</f>
        <v/>
      </c>
    </row>
    <row r="77" spans="1:10" ht="36.75" customHeight="1" x14ac:dyDescent="0.25">
      <c r="A77" s="173"/>
      <c r="B77" s="178" t="s">
        <v>108</v>
      </c>
      <c r="C77" s="179" t="s">
        <v>29</v>
      </c>
      <c r="D77" s="180"/>
      <c r="E77" s="180"/>
      <c r="F77" s="188" t="s">
        <v>108</v>
      </c>
      <c r="G77" s="181"/>
      <c r="H77" s="181"/>
      <c r="I77" s="181">
        <f>'SO 01 P1'!G247</f>
        <v>0</v>
      </c>
      <c r="J77" s="186" t="str">
        <f>IF(I79=0,"",I77/I79*100)</f>
        <v/>
      </c>
    </row>
    <row r="78" spans="1:10" ht="36.75" customHeight="1" x14ac:dyDescent="0.25">
      <c r="A78" s="173"/>
      <c r="B78" s="178" t="s">
        <v>109</v>
      </c>
      <c r="C78" s="179" t="s">
        <v>30</v>
      </c>
      <c r="D78" s="180"/>
      <c r="E78" s="180"/>
      <c r="F78" s="188" t="s">
        <v>109</v>
      </c>
      <c r="G78" s="181"/>
      <c r="H78" s="181"/>
      <c r="I78" s="181">
        <f>'SO 01 Pol'!G483+'SO 01 P1'!G249</f>
        <v>0</v>
      </c>
      <c r="J78" s="186" t="str">
        <f>IF(I79=0,"",I78/I79*100)</f>
        <v/>
      </c>
    </row>
    <row r="79" spans="1:10" ht="25.5" customHeight="1" x14ac:dyDescent="0.25">
      <c r="A79" s="174"/>
      <c r="B79" s="182" t="s">
        <v>1</v>
      </c>
      <c r="C79" s="183"/>
      <c r="D79" s="184"/>
      <c r="E79" s="184"/>
      <c r="F79" s="189"/>
      <c r="G79" s="185"/>
      <c r="H79" s="185"/>
      <c r="I79" s="185">
        <f>SUM(I50:I78)</f>
        <v>0</v>
      </c>
      <c r="J79" s="187">
        <f>SUM(J50:J78)</f>
        <v>0</v>
      </c>
    </row>
    <row r="80" spans="1:10" x14ac:dyDescent="0.25">
      <c r="F80" s="128"/>
      <c r="G80" s="128"/>
      <c r="H80" s="128"/>
      <c r="I80" s="128"/>
      <c r="J80" s="129"/>
    </row>
    <row r="81" spans="6:10" x14ac:dyDescent="0.25">
      <c r="F81" s="128"/>
      <c r="G81" s="128"/>
      <c r="H81" s="128"/>
      <c r="I81" s="128"/>
      <c r="J81" s="129"/>
    </row>
    <row r="82" spans="6:10" x14ac:dyDescent="0.25">
      <c r="F82" s="128"/>
      <c r="G82" s="128"/>
      <c r="H82" s="128"/>
      <c r="I82" s="128"/>
      <c r="J8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2" t="s">
        <v>7</v>
      </c>
      <c r="B1" s="102"/>
      <c r="C1" s="103"/>
      <c r="D1" s="102"/>
      <c r="E1" s="102"/>
      <c r="F1" s="102"/>
      <c r="G1" s="102"/>
    </row>
    <row r="2" spans="1:7" ht="24.9" customHeight="1" x14ac:dyDescent="0.25">
      <c r="A2" s="50" t="s">
        <v>8</v>
      </c>
      <c r="B2" s="49"/>
      <c r="C2" s="104"/>
      <c r="D2" s="104"/>
      <c r="E2" s="104"/>
      <c r="F2" s="104"/>
      <c r="G2" s="105"/>
    </row>
    <row r="3" spans="1:7" ht="24.9" customHeight="1" x14ac:dyDescent="0.25">
      <c r="A3" s="50" t="s">
        <v>9</v>
      </c>
      <c r="B3" s="49"/>
      <c r="C3" s="104"/>
      <c r="D3" s="104"/>
      <c r="E3" s="104"/>
      <c r="F3" s="104"/>
      <c r="G3" s="105"/>
    </row>
    <row r="4" spans="1:7" ht="24.9" customHeight="1" x14ac:dyDescent="0.25">
      <c r="A4" s="50" t="s">
        <v>10</v>
      </c>
      <c r="B4" s="49"/>
      <c r="C4" s="104"/>
      <c r="D4" s="104"/>
      <c r="E4" s="104"/>
      <c r="F4" s="104"/>
      <c r="G4" s="10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34CF-4B46-40CF-9B92-1B76706B7A45}">
  <sheetPr>
    <outlinePr summaryBelow="0"/>
  </sheetPr>
  <dimension ref="A1:BH5000"/>
  <sheetViews>
    <sheetView workbookViewId="0">
      <pane ySplit="7" topLeftCell="A155" activePane="bottomLeft" state="frozen"/>
      <selection pane="bottomLeft" activeCell="Z486" sqref="Z486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786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48</v>
      </c>
      <c r="D3" s="193"/>
      <c r="E3" s="193"/>
      <c r="F3" s="193"/>
      <c r="G3" s="194"/>
      <c r="AC3" s="170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2" t="s">
        <v>135</v>
      </c>
      <c r="B8" s="233" t="s">
        <v>53</v>
      </c>
      <c r="C8" s="251" t="s">
        <v>54</v>
      </c>
      <c r="D8" s="234"/>
      <c r="E8" s="235"/>
      <c r="F8" s="236"/>
      <c r="G8" s="237">
        <f>SUMIF(AG9:AG20,"&lt;&gt;NOR",G9:G20)</f>
        <v>0</v>
      </c>
      <c r="H8" s="231"/>
      <c r="I8" s="231">
        <f>SUM(I9:I20)</f>
        <v>3414.76</v>
      </c>
      <c r="J8" s="231"/>
      <c r="K8" s="231">
        <f>SUM(K9:K20)</f>
        <v>2995.5299999999997</v>
      </c>
      <c r="L8" s="231"/>
      <c r="M8" s="231">
        <f>SUM(M9:M20)</f>
        <v>0</v>
      </c>
      <c r="N8" s="231"/>
      <c r="O8" s="231">
        <f>SUM(O9:O20)</f>
        <v>0.26</v>
      </c>
      <c r="P8" s="231"/>
      <c r="Q8" s="231">
        <f>SUM(Q9:Q20)</f>
        <v>0</v>
      </c>
      <c r="R8" s="231"/>
      <c r="S8" s="231"/>
      <c r="T8" s="231"/>
      <c r="U8" s="231"/>
      <c r="V8" s="231">
        <f>SUM(V9:V20)</f>
        <v>5.9399999999999995</v>
      </c>
      <c r="W8" s="231"/>
      <c r="X8" s="231"/>
      <c r="AG8" t="s">
        <v>136</v>
      </c>
    </row>
    <row r="9" spans="1:60" outlineLevel="1" x14ac:dyDescent="0.25">
      <c r="A9" s="238">
        <v>1</v>
      </c>
      <c r="B9" s="239" t="s">
        <v>137</v>
      </c>
      <c r="C9" s="252" t="s">
        <v>138</v>
      </c>
      <c r="D9" s="240" t="s">
        <v>139</v>
      </c>
      <c r="E9" s="241">
        <v>0.1</v>
      </c>
      <c r="F9" s="242"/>
      <c r="G9" s="243">
        <f>ROUND(E9*F9,2)</f>
        <v>0</v>
      </c>
      <c r="H9" s="226">
        <v>4853.74</v>
      </c>
      <c r="I9" s="225">
        <f>ROUND(E9*H9,2)</f>
        <v>485.37</v>
      </c>
      <c r="J9" s="226">
        <v>1431.26</v>
      </c>
      <c r="K9" s="225">
        <f>ROUND(E9*J9,2)</f>
        <v>143.13</v>
      </c>
      <c r="L9" s="225">
        <v>15</v>
      </c>
      <c r="M9" s="225">
        <f>G9*(1+L9/100)</f>
        <v>0</v>
      </c>
      <c r="N9" s="225">
        <v>0.76182000000000005</v>
      </c>
      <c r="O9" s="225">
        <f>ROUND(E9*N9,2)</f>
        <v>0.08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140</v>
      </c>
      <c r="U9" s="225">
        <v>3.08188</v>
      </c>
      <c r="V9" s="225">
        <f>ROUND(E9*U9,2)</f>
        <v>0.31</v>
      </c>
      <c r="W9" s="225"/>
      <c r="X9" s="225" t="s">
        <v>141</v>
      </c>
      <c r="Y9" s="206"/>
      <c r="Z9" s="206"/>
      <c r="AA9" s="206"/>
      <c r="AB9" s="206"/>
      <c r="AC9" s="206"/>
      <c r="AD9" s="206"/>
      <c r="AE9" s="206"/>
      <c r="AF9" s="206"/>
      <c r="AG9" s="206" t="s">
        <v>142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3" t="s">
        <v>143</v>
      </c>
      <c r="D10" s="227"/>
      <c r="E10" s="228">
        <v>0.1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4">
        <v>2</v>
      </c>
      <c r="B11" s="245" t="s">
        <v>145</v>
      </c>
      <c r="C11" s="254" t="s">
        <v>146</v>
      </c>
      <c r="D11" s="246" t="s">
        <v>147</v>
      </c>
      <c r="E11" s="247">
        <v>1</v>
      </c>
      <c r="F11" s="248"/>
      <c r="G11" s="249">
        <f>ROUND(E11*F11,2)</f>
        <v>0</v>
      </c>
      <c r="H11" s="226">
        <v>7.79</v>
      </c>
      <c r="I11" s="225">
        <f>ROUND(E11*H11,2)</f>
        <v>7.79</v>
      </c>
      <c r="J11" s="226">
        <v>473.71</v>
      </c>
      <c r="K11" s="225">
        <f>ROUND(E11*J11,2)</f>
        <v>473.71</v>
      </c>
      <c r="L11" s="225">
        <v>15</v>
      </c>
      <c r="M11" s="225">
        <f>G11*(1+L11/100)</f>
        <v>0</v>
      </c>
      <c r="N11" s="225">
        <v>1.6000000000000001E-4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140</v>
      </c>
      <c r="U11" s="225">
        <v>0.94</v>
      </c>
      <c r="V11" s="225">
        <f>ROUND(E11*U11,2)</f>
        <v>0.94</v>
      </c>
      <c r="W11" s="225"/>
      <c r="X11" s="225" t="s">
        <v>141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4">
        <v>3</v>
      </c>
      <c r="B12" s="245" t="s">
        <v>148</v>
      </c>
      <c r="C12" s="254" t="s">
        <v>149</v>
      </c>
      <c r="D12" s="246" t="s">
        <v>147</v>
      </c>
      <c r="E12" s="247">
        <v>1</v>
      </c>
      <c r="F12" s="248"/>
      <c r="G12" s="249">
        <f>ROUND(E12*F12,2)</f>
        <v>0</v>
      </c>
      <c r="H12" s="226">
        <v>11.69</v>
      </c>
      <c r="I12" s="225">
        <f>ROUND(E12*H12,2)</f>
        <v>11.69</v>
      </c>
      <c r="J12" s="226">
        <v>524.30999999999995</v>
      </c>
      <c r="K12" s="225">
        <f>ROUND(E12*J12,2)</f>
        <v>524.30999999999995</v>
      </c>
      <c r="L12" s="225">
        <v>15</v>
      </c>
      <c r="M12" s="225">
        <f>G12*(1+L12/100)</f>
        <v>0</v>
      </c>
      <c r="N12" s="225">
        <v>2.4000000000000001E-4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140</v>
      </c>
      <c r="T12" s="225" t="s">
        <v>140</v>
      </c>
      <c r="U12" s="225">
        <v>1.04</v>
      </c>
      <c r="V12" s="225">
        <f>ROUND(E12*U12,2)</f>
        <v>1.04</v>
      </c>
      <c r="W12" s="225"/>
      <c r="X12" s="225" t="s">
        <v>141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142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38">
        <v>4</v>
      </c>
      <c r="B13" s="239" t="s">
        <v>150</v>
      </c>
      <c r="C13" s="252" t="s">
        <v>151</v>
      </c>
      <c r="D13" s="240" t="s">
        <v>152</v>
      </c>
      <c r="E13" s="241">
        <v>2.1</v>
      </c>
      <c r="F13" s="242"/>
      <c r="G13" s="243">
        <f>ROUND(E13*F13,2)</f>
        <v>0</v>
      </c>
      <c r="H13" s="226">
        <v>24.99</v>
      </c>
      <c r="I13" s="225">
        <f>ROUND(E13*H13,2)</f>
        <v>52.48</v>
      </c>
      <c r="J13" s="226">
        <v>108.51</v>
      </c>
      <c r="K13" s="225">
        <f>ROUND(E13*J13,2)</f>
        <v>227.87</v>
      </c>
      <c r="L13" s="225">
        <v>15</v>
      </c>
      <c r="M13" s="225">
        <f>G13*(1+L13/100)</f>
        <v>0</v>
      </c>
      <c r="N13" s="225">
        <v>1.0200000000000001E-3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140</v>
      </c>
      <c r="T13" s="225" t="s">
        <v>140</v>
      </c>
      <c r="U13" s="225">
        <v>0.223</v>
      </c>
      <c r="V13" s="225">
        <f>ROUND(E13*U13,2)</f>
        <v>0.47</v>
      </c>
      <c r="W13" s="225"/>
      <c r="X13" s="225" t="s">
        <v>141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142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23"/>
      <c r="B14" s="224"/>
      <c r="C14" s="253" t="s">
        <v>153</v>
      </c>
      <c r="D14" s="227"/>
      <c r="E14" s="228">
        <v>2.1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06"/>
      <c r="Z14" s="206"/>
      <c r="AA14" s="206"/>
      <c r="AB14" s="206"/>
      <c r="AC14" s="206"/>
      <c r="AD14" s="206"/>
      <c r="AE14" s="206"/>
      <c r="AF14" s="206"/>
      <c r="AG14" s="206" t="s">
        <v>144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38">
        <v>5</v>
      </c>
      <c r="B15" s="239" t="s">
        <v>154</v>
      </c>
      <c r="C15" s="252" t="s">
        <v>155</v>
      </c>
      <c r="D15" s="240" t="s">
        <v>156</v>
      </c>
      <c r="E15" s="241">
        <v>2.1</v>
      </c>
      <c r="F15" s="242"/>
      <c r="G15" s="243">
        <f>ROUND(E15*F15,2)</f>
        <v>0</v>
      </c>
      <c r="H15" s="226">
        <v>473.03</v>
      </c>
      <c r="I15" s="225">
        <f>ROUND(E15*H15,2)</f>
        <v>993.36</v>
      </c>
      <c r="J15" s="226">
        <v>371.97</v>
      </c>
      <c r="K15" s="225">
        <f>ROUND(E15*J15,2)</f>
        <v>781.14</v>
      </c>
      <c r="L15" s="225">
        <v>15</v>
      </c>
      <c r="M15" s="225">
        <f>G15*(1+L15/100)</f>
        <v>0</v>
      </c>
      <c r="N15" s="225">
        <v>7.392E-2</v>
      </c>
      <c r="O15" s="225">
        <f>ROUND(E15*N15,2)</f>
        <v>0.16</v>
      </c>
      <c r="P15" s="225">
        <v>0</v>
      </c>
      <c r="Q15" s="225">
        <f>ROUND(E15*P15,2)</f>
        <v>0</v>
      </c>
      <c r="R15" s="225"/>
      <c r="S15" s="225" t="s">
        <v>140</v>
      </c>
      <c r="T15" s="225" t="s">
        <v>140</v>
      </c>
      <c r="U15" s="225">
        <v>0.77700000000000002</v>
      </c>
      <c r="V15" s="225">
        <f>ROUND(E15*U15,2)</f>
        <v>1.63</v>
      </c>
      <c r="W15" s="225"/>
      <c r="X15" s="225" t="s">
        <v>141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142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53" t="s">
        <v>157</v>
      </c>
      <c r="D16" s="227"/>
      <c r="E16" s="228">
        <v>2.1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144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ht="20.399999999999999" outlineLevel="1" x14ac:dyDescent="0.25">
      <c r="A17" s="238">
        <v>6</v>
      </c>
      <c r="B17" s="239" t="s">
        <v>158</v>
      </c>
      <c r="C17" s="252" t="s">
        <v>159</v>
      </c>
      <c r="D17" s="240" t="s">
        <v>156</v>
      </c>
      <c r="E17" s="241">
        <v>1.82</v>
      </c>
      <c r="F17" s="242"/>
      <c r="G17" s="243">
        <f>ROUND(E17*F17,2)</f>
        <v>0</v>
      </c>
      <c r="H17" s="226">
        <v>227.51</v>
      </c>
      <c r="I17" s="225">
        <f>ROUND(E17*H17,2)</f>
        <v>414.07</v>
      </c>
      <c r="J17" s="226">
        <v>464.49</v>
      </c>
      <c r="K17" s="225">
        <f>ROUND(E17*J17,2)</f>
        <v>845.37</v>
      </c>
      <c r="L17" s="225">
        <v>15</v>
      </c>
      <c r="M17" s="225">
        <f>G17*(1+L17/100)</f>
        <v>0</v>
      </c>
      <c r="N17" s="225">
        <v>1.1469999999999999E-2</v>
      </c>
      <c r="O17" s="225">
        <f>ROUND(E17*N17,2)</f>
        <v>0.02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140</v>
      </c>
      <c r="U17" s="225">
        <v>0.85</v>
      </c>
      <c r="V17" s="225">
        <f>ROUND(E17*U17,2)</f>
        <v>1.55</v>
      </c>
      <c r="W17" s="225"/>
      <c r="X17" s="225" t="s">
        <v>141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142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3" t="s">
        <v>160</v>
      </c>
      <c r="D18" s="227"/>
      <c r="E18" s="228">
        <v>1.82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144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4">
        <v>7</v>
      </c>
      <c r="B19" s="245" t="s">
        <v>46</v>
      </c>
      <c r="C19" s="254" t="s">
        <v>161</v>
      </c>
      <c r="D19" s="246" t="s">
        <v>162</v>
      </c>
      <c r="E19" s="247">
        <v>1</v>
      </c>
      <c r="F19" s="248"/>
      <c r="G19" s="249">
        <f>ROUND(E19*F19,2)</f>
        <v>0</v>
      </c>
      <c r="H19" s="226">
        <v>1346</v>
      </c>
      <c r="I19" s="225">
        <f>ROUND(E19*H19,2)</f>
        <v>1346</v>
      </c>
      <c r="J19" s="226">
        <v>0</v>
      </c>
      <c r="K19" s="225">
        <f>ROUND(E19*J19,2)</f>
        <v>0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163</v>
      </c>
      <c r="T19" s="225" t="s">
        <v>164</v>
      </c>
      <c r="U19" s="225">
        <v>0</v>
      </c>
      <c r="V19" s="225">
        <f>ROUND(E19*U19,2)</f>
        <v>0</v>
      </c>
      <c r="W19" s="225"/>
      <c r="X19" s="225" t="s">
        <v>165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166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44">
        <v>8</v>
      </c>
      <c r="B20" s="245" t="s">
        <v>167</v>
      </c>
      <c r="C20" s="254" t="s">
        <v>168</v>
      </c>
      <c r="D20" s="246" t="s">
        <v>147</v>
      </c>
      <c r="E20" s="247">
        <v>1</v>
      </c>
      <c r="F20" s="248"/>
      <c r="G20" s="249">
        <f>ROUND(E20*F20,2)</f>
        <v>0</v>
      </c>
      <c r="H20" s="226">
        <v>104</v>
      </c>
      <c r="I20" s="225">
        <f>ROUND(E20*H20,2)</f>
        <v>104</v>
      </c>
      <c r="J20" s="226">
        <v>0</v>
      </c>
      <c r="K20" s="225">
        <f>ROUND(E20*J20,2)</f>
        <v>0</v>
      </c>
      <c r="L20" s="225">
        <v>15</v>
      </c>
      <c r="M20" s="225">
        <f>G20*(1+L20/100)</f>
        <v>0</v>
      </c>
      <c r="N20" s="225">
        <v>5.9999999999999995E-4</v>
      </c>
      <c r="O20" s="225">
        <f>ROUND(E20*N20,2)</f>
        <v>0</v>
      </c>
      <c r="P20" s="225">
        <v>0</v>
      </c>
      <c r="Q20" s="225">
        <f>ROUND(E20*P20,2)</f>
        <v>0</v>
      </c>
      <c r="R20" s="225" t="s">
        <v>169</v>
      </c>
      <c r="S20" s="225" t="s">
        <v>140</v>
      </c>
      <c r="T20" s="225" t="s">
        <v>140</v>
      </c>
      <c r="U20" s="225">
        <v>0</v>
      </c>
      <c r="V20" s="225">
        <f>ROUND(E20*U20,2)</f>
        <v>0</v>
      </c>
      <c r="W20" s="225"/>
      <c r="X20" s="225" t="s">
        <v>165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166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x14ac:dyDescent="0.25">
      <c r="A21" s="232" t="s">
        <v>135</v>
      </c>
      <c r="B21" s="233" t="s">
        <v>55</v>
      </c>
      <c r="C21" s="251" t="s">
        <v>56</v>
      </c>
      <c r="D21" s="234"/>
      <c r="E21" s="235"/>
      <c r="F21" s="236"/>
      <c r="G21" s="237">
        <f>SUMIF(AG22:AG24,"&lt;&gt;NOR",G22:G24)</f>
        <v>0</v>
      </c>
      <c r="H21" s="231"/>
      <c r="I21" s="231">
        <f>SUM(I22:I24)</f>
        <v>2481.2600000000002</v>
      </c>
      <c r="J21" s="231"/>
      <c r="K21" s="231">
        <f>SUM(K22:K24)</f>
        <v>4506.1400000000003</v>
      </c>
      <c r="L21" s="231"/>
      <c r="M21" s="231">
        <f>SUM(M22:M24)</f>
        <v>0</v>
      </c>
      <c r="N21" s="231"/>
      <c r="O21" s="231">
        <f>SUM(O22:O24)</f>
        <v>0.1</v>
      </c>
      <c r="P21" s="231"/>
      <c r="Q21" s="231">
        <f>SUM(Q22:Q24)</f>
        <v>0</v>
      </c>
      <c r="R21" s="231"/>
      <c r="S21" s="231"/>
      <c r="T21" s="231"/>
      <c r="U21" s="231"/>
      <c r="V21" s="231">
        <f>SUM(V22:V24)</f>
        <v>8.25</v>
      </c>
      <c r="W21" s="231"/>
      <c r="X21" s="231"/>
      <c r="AG21" t="s">
        <v>136</v>
      </c>
    </row>
    <row r="22" spans="1:60" outlineLevel="1" x14ac:dyDescent="0.25">
      <c r="A22" s="238">
        <v>9</v>
      </c>
      <c r="B22" s="239" t="s">
        <v>170</v>
      </c>
      <c r="C22" s="252" t="s">
        <v>171</v>
      </c>
      <c r="D22" s="240" t="s">
        <v>156</v>
      </c>
      <c r="E22" s="241">
        <v>8.68</v>
      </c>
      <c r="F22" s="242"/>
      <c r="G22" s="243">
        <f>ROUND(E22*F22,2)</f>
        <v>0</v>
      </c>
      <c r="H22" s="226">
        <v>285.86</v>
      </c>
      <c r="I22" s="225">
        <f>ROUND(E22*H22,2)</f>
        <v>2481.2600000000002</v>
      </c>
      <c r="J22" s="226">
        <v>519.14</v>
      </c>
      <c r="K22" s="225">
        <f>ROUND(E22*J22,2)</f>
        <v>4506.1400000000003</v>
      </c>
      <c r="L22" s="225">
        <v>15</v>
      </c>
      <c r="M22" s="225">
        <f>G22*(1+L22/100)</f>
        <v>0</v>
      </c>
      <c r="N22" s="225">
        <v>1.1900000000000001E-2</v>
      </c>
      <c r="O22" s="225">
        <f>ROUND(E22*N22,2)</f>
        <v>0.1</v>
      </c>
      <c r="P22" s="225">
        <v>0</v>
      </c>
      <c r="Q22" s="225">
        <f>ROUND(E22*P22,2)</f>
        <v>0</v>
      </c>
      <c r="R22" s="225"/>
      <c r="S22" s="225" t="s">
        <v>140</v>
      </c>
      <c r="T22" s="225" t="s">
        <v>140</v>
      </c>
      <c r="U22" s="225">
        <v>0.95</v>
      </c>
      <c r="V22" s="225">
        <f>ROUND(E22*U22,2)</f>
        <v>8.25</v>
      </c>
      <c r="W22" s="225"/>
      <c r="X22" s="225" t="s">
        <v>141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142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3" t="s">
        <v>172</v>
      </c>
      <c r="D23" s="227"/>
      <c r="E23" s="228">
        <v>4.9000000000000004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144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3" t="s">
        <v>173</v>
      </c>
      <c r="D24" s="227"/>
      <c r="E24" s="228">
        <v>3.78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144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x14ac:dyDescent="0.25">
      <c r="A25" s="232" t="s">
        <v>135</v>
      </c>
      <c r="B25" s="233" t="s">
        <v>57</v>
      </c>
      <c r="C25" s="251" t="s">
        <v>58</v>
      </c>
      <c r="D25" s="234"/>
      <c r="E25" s="235"/>
      <c r="F25" s="236"/>
      <c r="G25" s="237">
        <f>SUMIF(AG26:AG71,"&lt;&gt;NOR",G26:G71)</f>
        <v>0</v>
      </c>
      <c r="H25" s="231"/>
      <c r="I25" s="231">
        <f>SUM(I26:I71)</f>
        <v>3505.47</v>
      </c>
      <c r="J25" s="231"/>
      <c r="K25" s="231">
        <f>SUM(K26:K71)</f>
        <v>26706.699999999997</v>
      </c>
      <c r="L25" s="231"/>
      <c r="M25" s="231">
        <f>SUM(M26:M71)</f>
        <v>0</v>
      </c>
      <c r="N25" s="231"/>
      <c r="O25" s="231">
        <f>SUM(O26:O71)</f>
        <v>2.33</v>
      </c>
      <c r="P25" s="231"/>
      <c r="Q25" s="231">
        <f>SUM(Q26:Q71)</f>
        <v>0</v>
      </c>
      <c r="R25" s="231"/>
      <c r="S25" s="231"/>
      <c r="T25" s="231"/>
      <c r="U25" s="231"/>
      <c r="V25" s="231">
        <f>SUM(V26:V71)</f>
        <v>52.809999999999988</v>
      </c>
      <c r="W25" s="231"/>
      <c r="X25" s="231"/>
      <c r="AG25" t="s">
        <v>136</v>
      </c>
    </row>
    <row r="26" spans="1:60" outlineLevel="1" x14ac:dyDescent="0.25">
      <c r="A26" s="238">
        <v>10</v>
      </c>
      <c r="B26" s="239" t="s">
        <v>174</v>
      </c>
      <c r="C26" s="252" t="s">
        <v>175</v>
      </c>
      <c r="D26" s="240" t="s">
        <v>156</v>
      </c>
      <c r="E26" s="241">
        <v>3.08</v>
      </c>
      <c r="F26" s="242"/>
      <c r="G26" s="243">
        <f>ROUND(E26*F26,2)</f>
        <v>0</v>
      </c>
      <c r="H26" s="226">
        <v>28.71</v>
      </c>
      <c r="I26" s="225">
        <f>ROUND(E26*H26,2)</f>
        <v>88.43</v>
      </c>
      <c r="J26" s="226">
        <v>119.79</v>
      </c>
      <c r="K26" s="225">
        <f>ROUND(E26*J26,2)</f>
        <v>368.95</v>
      </c>
      <c r="L26" s="225">
        <v>15</v>
      </c>
      <c r="M26" s="225">
        <f>G26*(1+L26/100)</f>
        <v>0</v>
      </c>
      <c r="N26" s="225">
        <v>4.8999999999999998E-3</v>
      </c>
      <c r="O26" s="225">
        <f>ROUND(E26*N26,2)</f>
        <v>0.02</v>
      </c>
      <c r="P26" s="225">
        <v>0</v>
      </c>
      <c r="Q26" s="225">
        <f>ROUND(E26*P26,2)</f>
        <v>0</v>
      </c>
      <c r="R26" s="225"/>
      <c r="S26" s="225" t="s">
        <v>140</v>
      </c>
      <c r="T26" s="225" t="s">
        <v>140</v>
      </c>
      <c r="U26" s="225">
        <v>0.25</v>
      </c>
      <c r="V26" s="225">
        <f>ROUND(E26*U26,2)</f>
        <v>0.77</v>
      </c>
      <c r="W26" s="225"/>
      <c r="X26" s="225" t="s">
        <v>141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142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3" t="s">
        <v>176</v>
      </c>
      <c r="D27" s="227"/>
      <c r="E27" s="228">
        <v>1.54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144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3" t="s">
        <v>177</v>
      </c>
      <c r="D28" s="227"/>
      <c r="E28" s="228">
        <v>1.54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144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38">
        <v>11</v>
      </c>
      <c r="B29" s="239" t="s">
        <v>178</v>
      </c>
      <c r="C29" s="252" t="s">
        <v>179</v>
      </c>
      <c r="D29" s="240" t="s">
        <v>156</v>
      </c>
      <c r="E29" s="241">
        <v>8.4</v>
      </c>
      <c r="F29" s="242"/>
      <c r="G29" s="243">
        <f>ROUND(E29*F29,2)</f>
        <v>0</v>
      </c>
      <c r="H29" s="226">
        <v>13.56</v>
      </c>
      <c r="I29" s="225">
        <f>ROUND(E29*H29,2)</f>
        <v>113.9</v>
      </c>
      <c r="J29" s="226">
        <v>33.04</v>
      </c>
      <c r="K29" s="225">
        <f>ROUND(E29*J29,2)</f>
        <v>277.54000000000002</v>
      </c>
      <c r="L29" s="225">
        <v>15</v>
      </c>
      <c r="M29" s="225">
        <f>G29*(1+L29/100)</f>
        <v>0</v>
      </c>
      <c r="N29" s="225">
        <v>4.0000000000000003E-5</v>
      </c>
      <c r="O29" s="225">
        <f>ROUND(E29*N29,2)</f>
        <v>0</v>
      </c>
      <c r="P29" s="225">
        <v>0</v>
      </c>
      <c r="Q29" s="225">
        <f>ROUND(E29*P29,2)</f>
        <v>0</v>
      </c>
      <c r="R29" s="225"/>
      <c r="S29" s="225" t="s">
        <v>140</v>
      </c>
      <c r="T29" s="225" t="s">
        <v>180</v>
      </c>
      <c r="U29" s="225">
        <v>7.8E-2</v>
      </c>
      <c r="V29" s="225">
        <f>ROUND(E29*U29,2)</f>
        <v>0.66</v>
      </c>
      <c r="W29" s="225"/>
      <c r="X29" s="225" t="s">
        <v>141</v>
      </c>
      <c r="Y29" s="206"/>
      <c r="Z29" s="206"/>
      <c r="AA29" s="206"/>
      <c r="AB29" s="206"/>
      <c r="AC29" s="206"/>
      <c r="AD29" s="206"/>
      <c r="AE29" s="206"/>
      <c r="AF29" s="206"/>
      <c r="AG29" s="206" t="s">
        <v>142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3" t="s">
        <v>181</v>
      </c>
      <c r="D30" s="227"/>
      <c r="E30" s="228">
        <v>8.4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144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ht="20.399999999999999" outlineLevel="1" x14ac:dyDescent="0.25">
      <c r="A31" s="238">
        <v>12</v>
      </c>
      <c r="B31" s="239" t="s">
        <v>182</v>
      </c>
      <c r="C31" s="252" t="s">
        <v>183</v>
      </c>
      <c r="D31" s="240" t="s">
        <v>156</v>
      </c>
      <c r="E31" s="241">
        <v>45.67</v>
      </c>
      <c r="F31" s="242"/>
      <c r="G31" s="243">
        <f>ROUND(E31*F31,2)</f>
        <v>0</v>
      </c>
      <c r="H31" s="226">
        <v>16.05</v>
      </c>
      <c r="I31" s="225">
        <f>ROUND(E31*H31,2)</f>
        <v>733</v>
      </c>
      <c r="J31" s="226">
        <v>96.45</v>
      </c>
      <c r="K31" s="225">
        <f>ROUND(E31*J31,2)</f>
        <v>4404.87</v>
      </c>
      <c r="L31" s="225">
        <v>15</v>
      </c>
      <c r="M31" s="225">
        <f>G31*(1+L31/100)</f>
        <v>0</v>
      </c>
      <c r="N31" s="225">
        <v>6.0899999999999999E-3</v>
      </c>
      <c r="O31" s="225">
        <f>ROUND(E31*N31,2)</f>
        <v>0.28000000000000003</v>
      </c>
      <c r="P31" s="225">
        <v>0</v>
      </c>
      <c r="Q31" s="225">
        <f>ROUND(E31*P31,2)</f>
        <v>0</v>
      </c>
      <c r="R31" s="225"/>
      <c r="S31" s="225" t="s">
        <v>140</v>
      </c>
      <c r="T31" s="225" t="s">
        <v>140</v>
      </c>
      <c r="U31" s="225">
        <v>0.19273999999999999</v>
      </c>
      <c r="V31" s="225">
        <f>ROUND(E31*U31,2)</f>
        <v>8.8000000000000007</v>
      </c>
      <c r="W31" s="225"/>
      <c r="X31" s="225" t="s">
        <v>141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142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3" t="s">
        <v>184</v>
      </c>
      <c r="D32" s="227"/>
      <c r="E32" s="228">
        <v>13.26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144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3" t="s">
        <v>185</v>
      </c>
      <c r="D33" s="227"/>
      <c r="E33" s="228">
        <v>18.02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144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3" t="s">
        <v>186</v>
      </c>
      <c r="D34" s="227"/>
      <c r="E34" s="228">
        <v>2.5499999999999998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144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3" t="s">
        <v>187</v>
      </c>
      <c r="D35" s="227"/>
      <c r="E35" s="228">
        <v>1.5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144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3" t="s">
        <v>188</v>
      </c>
      <c r="D36" s="227"/>
      <c r="E36" s="228">
        <v>9.36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144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3" t="s">
        <v>189</v>
      </c>
      <c r="D37" s="227"/>
      <c r="E37" s="228">
        <v>0.98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144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ht="20.399999999999999" outlineLevel="1" x14ac:dyDescent="0.25">
      <c r="A38" s="238">
        <v>13</v>
      </c>
      <c r="B38" s="239" t="s">
        <v>190</v>
      </c>
      <c r="C38" s="252" t="s">
        <v>191</v>
      </c>
      <c r="D38" s="240" t="s">
        <v>156</v>
      </c>
      <c r="E38" s="241">
        <v>161.34</v>
      </c>
      <c r="F38" s="242"/>
      <c r="G38" s="243">
        <f>ROUND(E38*F38,2)</f>
        <v>0</v>
      </c>
      <c r="H38" s="226">
        <v>5.25</v>
      </c>
      <c r="I38" s="225">
        <f>ROUND(E38*H38,2)</f>
        <v>847.04</v>
      </c>
      <c r="J38" s="226">
        <v>87.05</v>
      </c>
      <c r="K38" s="225">
        <f>ROUND(E38*J38,2)</f>
        <v>14044.65</v>
      </c>
      <c r="L38" s="225">
        <v>15</v>
      </c>
      <c r="M38" s="225">
        <f>G38*(1+L38/100)</f>
        <v>0</v>
      </c>
      <c r="N38" s="225">
        <v>5.4299999999999999E-3</v>
      </c>
      <c r="O38" s="225">
        <f>ROUND(E38*N38,2)</f>
        <v>0.88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140</v>
      </c>
      <c r="U38" s="225">
        <v>0.16941999999999999</v>
      </c>
      <c r="V38" s="225">
        <f>ROUND(E38*U38,2)</f>
        <v>27.33</v>
      </c>
      <c r="W38" s="225"/>
      <c r="X38" s="225" t="s">
        <v>141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142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3" t="s">
        <v>192</v>
      </c>
      <c r="D39" s="227"/>
      <c r="E39" s="228">
        <v>39.520000000000003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144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3" t="s">
        <v>193</v>
      </c>
      <c r="D40" s="227"/>
      <c r="E40" s="228">
        <v>2.52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144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53" t="s">
        <v>194</v>
      </c>
      <c r="D41" s="227"/>
      <c r="E41" s="228">
        <v>-3.6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144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3" t="s">
        <v>195</v>
      </c>
      <c r="D42" s="227"/>
      <c r="E42" s="228">
        <v>-6.4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144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3" t="s">
        <v>196</v>
      </c>
      <c r="D43" s="227"/>
      <c r="E43" s="228">
        <v>32.24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144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3" t="s">
        <v>197</v>
      </c>
      <c r="D44" s="227"/>
      <c r="E44" s="228">
        <v>-2.8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144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3" t="s">
        <v>198</v>
      </c>
      <c r="D45" s="227"/>
      <c r="E45" s="228">
        <v>-1.6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144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3" t="s">
        <v>199</v>
      </c>
      <c r="D46" s="227"/>
      <c r="E46" s="228">
        <v>14.3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144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3" t="s">
        <v>200</v>
      </c>
      <c r="D47" s="227"/>
      <c r="E47" s="228">
        <v>-1.2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144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3" t="s">
        <v>201</v>
      </c>
      <c r="D48" s="227"/>
      <c r="E48" s="228">
        <v>10.92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144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3" t="s">
        <v>200</v>
      </c>
      <c r="D49" s="227"/>
      <c r="E49" s="228">
        <v>-1.2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144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53" t="s">
        <v>202</v>
      </c>
      <c r="D50" s="227"/>
      <c r="E50" s="228">
        <v>3.84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144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3" t="s">
        <v>203</v>
      </c>
      <c r="D51" s="227"/>
      <c r="E51" s="228">
        <v>37.96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144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53" t="s">
        <v>197</v>
      </c>
      <c r="D52" s="227"/>
      <c r="E52" s="228">
        <v>-2.8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144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53" t="s">
        <v>198</v>
      </c>
      <c r="D53" s="227"/>
      <c r="E53" s="228">
        <v>-1.6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144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3" t="s">
        <v>204</v>
      </c>
      <c r="D54" s="227"/>
      <c r="E54" s="228">
        <v>45.24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144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23"/>
      <c r="B55" s="224"/>
      <c r="C55" s="253" t="s">
        <v>200</v>
      </c>
      <c r="D55" s="227"/>
      <c r="E55" s="228">
        <v>-1.2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144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3" t="s">
        <v>197</v>
      </c>
      <c r="D56" s="227"/>
      <c r="E56" s="228">
        <v>-2.8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144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38">
        <v>14</v>
      </c>
      <c r="B57" s="239" t="s">
        <v>205</v>
      </c>
      <c r="C57" s="252" t="s">
        <v>206</v>
      </c>
      <c r="D57" s="240" t="s">
        <v>156</v>
      </c>
      <c r="E57" s="241">
        <v>2.4500000000000002</v>
      </c>
      <c r="F57" s="242"/>
      <c r="G57" s="243">
        <f>ROUND(E57*F57,2)</f>
        <v>0</v>
      </c>
      <c r="H57" s="226">
        <v>141.54</v>
      </c>
      <c r="I57" s="225">
        <f>ROUND(E57*H57,2)</f>
        <v>346.77</v>
      </c>
      <c r="J57" s="226">
        <v>904.46</v>
      </c>
      <c r="K57" s="225">
        <f>ROUND(E57*J57,2)</f>
        <v>2215.9299999999998</v>
      </c>
      <c r="L57" s="225">
        <v>15</v>
      </c>
      <c r="M57" s="225">
        <f>G57*(1+L57/100)</f>
        <v>0</v>
      </c>
      <c r="N57" s="225">
        <v>5.8500000000000003E-2</v>
      </c>
      <c r="O57" s="225">
        <f>ROUND(E57*N57,2)</f>
        <v>0.14000000000000001</v>
      </c>
      <c r="P57" s="225">
        <v>0</v>
      </c>
      <c r="Q57" s="225">
        <f>ROUND(E57*P57,2)</f>
        <v>0</v>
      </c>
      <c r="R57" s="225"/>
      <c r="S57" s="225" t="s">
        <v>140</v>
      </c>
      <c r="T57" s="225" t="s">
        <v>164</v>
      </c>
      <c r="U57" s="225">
        <v>1.86904</v>
      </c>
      <c r="V57" s="225">
        <f>ROUND(E57*U57,2)</f>
        <v>4.58</v>
      </c>
      <c r="W57" s="225"/>
      <c r="X57" s="225" t="s">
        <v>141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142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53" t="s">
        <v>207</v>
      </c>
      <c r="D58" s="227"/>
      <c r="E58" s="228">
        <v>0.35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144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3" t="s">
        <v>208</v>
      </c>
      <c r="D59" s="227"/>
      <c r="E59" s="228">
        <v>0.3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144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3" t="s">
        <v>209</v>
      </c>
      <c r="D60" s="227"/>
      <c r="E60" s="228">
        <v>1.2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144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3" t="s">
        <v>210</v>
      </c>
      <c r="D61" s="227"/>
      <c r="E61" s="228">
        <v>0.6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144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ht="20.399999999999999" outlineLevel="1" x14ac:dyDescent="0.25">
      <c r="A62" s="238">
        <v>15</v>
      </c>
      <c r="B62" s="239" t="s">
        <v>211</v>
      </c>
      <c r="C62" s="252" t="s">
        <v>212</v>
      </c>
      <c r="D62" s="240" t="s">
        <v>156</v>
      </c>
      <c r="E62" s="241">
        <v>2.52</v>
      </c>
      <c r="F62" s="242"/>
      <c r="G62" s="243">
        <f>ROUND(E62*F62,2)</f>
        <v>0</v>
      </c>
      <c r="H62" s="226">
        <v>92.82</v>
      </c>
      <c r="I62" s="225">
        <f>ROUND(E62*H62,2)</f>
        <v>233.91</v>
      </c>
      <c r="J62" s="226">
        <v>186.18</v>
      </c>
      <c r="K62" s="225">
        <f>ROUND(E62*J62,2)</f>
        <v>469.17</v>
      </c>
      <c r="L62" s="225">
        <v>15</v>
      </c>
      <c r="M62" s="225">
        <f>G62*(1+L62/100)</f>
        <v>0</v>
      </c>
      <c r="N62" s="225">
        <v>3.6099999999999999E-3</v>
      </c>
      <c r="O62" s="225">
        <f>ROUND(E62*N62,2)</f>
        <v>0.01</v>
      </c>
      <c r="P62" s="225">
        <v>0</v>
      </c>
      <c r="Q62" s="225">
        <f>ROUND(E62*P62,2)</f>
        <v>0</v>
      </c>
      <c r="R62" s="225"/>
      <c r="S62" s="225" t="s">
        <v>140</v>
      </c>
      <c r="T62" s="225" t="s">
        <v>140</v>
      </c>
      <c r="U62" s="225">
        <v>0.36199999999999999</v>
      </c>
      <c r="V62" s="225">
        <f>ROUND(E62*U62,2)</f>
        <v>0.91</v>
      </c>
      <c r="W62" s="225"/>
      <c r="X62" s="225" t="s">
        <v>141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142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53" t="s">
        <v>213</v>
      </c>
      <c r="D63" s="227"/>
      <c r="E63" s="228">
        <v>2.52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144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8">
        <v>16</v>
      </c>
      <c r="B64" s="239" t="s">
        <v>214</v>
      </c>
      <c r="C64" s="252" t="s">
        <v>215</v>
      </c>
      <c r="D64" s="240" t="s">
        <v>156</v>
      </c>
      <c r="E64" s="241">
        <v>18.12</v>
      </c>
      <c r="F64" s="242"/>
      <c r="G64" s="243">
        <f>ROUND(E64*F64,2)</f>
        <v>0</v>
      </c>
      <c r="H64" s="226">
        <v>57.44</v>
      </c>
      <c r="I64" s="225">
        <f>ROUND(E64*H64,2)</f>
        <v>1040.81</v>
      </c>
      <c r="J64" s="226">
        <v>212.06</v>
      </c>
      <c r="K64" s="225">
        <f>ROUND(E64*J64,2)</f>
        <v>3842.53</v>
      </c>
      <c r="L64" s="225">
        <v>15</v>
      </c>
      <c r="M64" s="225">
        <f>G64*(1+L64/100)</f>
        <v>0</v>
      </c>
      <c r="N64" s="225">
        <v>5.5129999999999998E-2</v>
      </c>
      <c r="O64" s="225">
        <f>ROUND(E64*N64,2)</f>
        <v>1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140</v>
      </c>
      <c r="U64" s="225">
        <v>0.44800000000000001</v>
      </c>
      <c r="V64" s="225">
        <f>ROUND(E64*U64,2)</f>
        <v>8.1199999999999992</v>
      </c>
      <c r="W64" s="225"/>
      <c r="X64" s="225" t="s">
        <v>141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142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3" t="s">
        <v>216</v>
      </c>
      <c r="D65" s="227"/>
      <c r="E65" s="228">
        <v>4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144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53" t="s">
        <v>217</v>
      </c>
      <c r="D66" s="227"/>
      <c r="E66" s="228">
        <v>12.8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144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3" t="s">
        <v>200</v>
      </c>
      <c r="D67" s="227"/>
      <c r="E67" s="228">
        <v>-1.2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144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3" t="s">
        <v>218</v>
      </c>
      <c r="D68" s="227"/>
      <c r="E68" s="228">
        <v>2.52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144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38">
        <v>17</v>
      </c>
      <c r="B69" s="239" t="s">
        <v>219</v>
      </c>
      <c r="C69" s="252" t="s">
        <v>220</v>
      </c>
      <c r="D69" s="240" t="s">
        <v>156</v>
      </c>
      <c r="E69" s="241">
        <v>2.52</v>
      </c>
      <c r="F69" s="242"/>
      <c r="G69" s="243">
        <f>ROUND(E69*F69,2)</f>
        <v>0</v>
      </c>
      <c r="H69" s="226">
        <v>40.32</v>
      </c>
      <c r="I69" s="225">
        <f>ROUND(E69*H69,2)</f>
        <v>101.61</v>
      </c>
      <c r="J69" s="226">
        <v>42.88</v>
      </c>
      <c r="K69" s="225">
        <f>ROUND(E69*J69,2)</f>
        <v>108.06</v>
      </c>
      <c r="L69" s="225">
        <v>15</v>
      </c>
      <c r="M69" s="225">
        <f>G69*(1+L69/100)</f>
        <v>0</v>
      </c>
      <c r="N69" s="225">
        <v>2.5999999999999998E-4</v>
      </c>
      <c r="O69" s="225">
        <f>ROUND(E69*N69,2)</f>
        <v>0</v>
      </c>
      <c r="P69" s="225">
        <v>0</v>
      </c>
      <c r="Q69" s="225">
        <f>ROUND(E69*P69,2)</f>
        <v>0</v>
      </c>
      <c r="R69" s="225"/>
      <c r="S69" s="225" t="s">
        <v>140</v>
      </c>
      <c r="T69" s="225" t="s">
        <v>164</v>
      </c>
      <c r="U69" s="225">
        <v>0.09</v>
      </c>
      <c r="V69" s="225">
        <f>ROUND(E69*U69,2)</f>
        <v>0.23</v>
      </c>
      <c r="W69" s="225"/>
      <c r="X69" s="225" t="s">
        <v>141</v>
      </c>
      <c r="Y69" s="206"/>
      <c r="Z69" s="206"/>
      <c r="AA69" s="206"/>
      <c r="AB69" s="206"/>
      <c r="AC69" s="206"/>
      <c r="AD69" s="206"/>
      <c r="AE69" s="206"/>
      <c r="AF69" s="206"/>
      <c r="AG69" s="206" t="s">
        <v>142</v>
      </c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53" t="s">
        <v>213</v>
      </c>
      <c r="D70" s="227"/>
      <c r="E70" s="228">
        <v>2.52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144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ht="20.399999999999999" outlineLevel="1" x14ac:dyDescent="0.25">
      <c r="A71" s="244">
        <v>18</v>
      </c>
      <c r="B71" s="245" t="s">
        <v>221</v>
      </c>
      <c r="C71" s="254" t="s">
        <v>222</v>
      </c>
      <c r="D71" s="246" t="s">
        <v>152</v>
      </c>
      <c r="E71" s="247">
        <v>15</v>
      </c>
      <c r="F71" s="248"/>
      <c r="G71" s="249">
        <f>ROUND(E71*F71,2)</f>
        <v>0</v>
      </c>
      <c r="H71" s="226">
        <v>0</v>
      </c>
      <c r="I71" s="225">
        <f>ROUND(E71*H71,2)</f>
        <v>0</v>
      </c>
      <c r="J71" s="226">
        <v>65</v>
      </c>
      <c r="K71" s="225">
        <f>ROUND(E71*J71,2)</f>
        <v>975</v>
      </c>
      <c r="L71" s="225">
        <v>15</v>
      </c>
      <c r="M71" s="225">
        <f>G71*(1+L71/100)</f>
        <v>0</v>
      </c>
      <c r="N71" s="225">
        <v>0</v>
      </c>
      <c r="O71" s="225">
        <f>ROUND(E71*N71,2)</f>
        <v>0</v>
      </c>
      <c r="P71" s="225">
        <v>0</v>
      </c>
      <c r="Q71" s="225">
        <f>ROUND(E71*P71,2)</f>
        <v>0</v>
      </c>
      <c r="R71" s="225"/>
      <c r="S71" s="225" t="s">
        <v>163</v>
      </c>
      <c r="T71" s="225" t="s">
        <v>164</v>
      </c>
      <c r="U71" s="225">
        <v>9.4E-2</v>
      </c>
      <c r="V71" s="225">
        <f>ROUND(E71*U71,2)</f>
        <v>1.41</v>
      </c>
      <c r="W71" s="225"/>
      <c r="X71" s="225" t="s">
        <v>141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142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x14ac:dyDescent="0.25">
      <c r="A72" s="232" t="s">
        <v>135</v>
      </c>
      <c r="B72" s="233" t="s">
        <v>59</v>
      </c>
      <c r="C72" s="251" t="s">
        <v>60</v>
      </c>
      <c r="D72" s="234"/>
      <c r="E72" s="235"/>
      <c r="F72" s="236"/>
      <c r="G72" s="237">
        <f>SUMIF(AG73:AG84,"&lt;&gt;NOR",G73:G84)</f>
        <v>0</v>
      </c>
      <c r="H72" s="231"/>
      <c r="I72" s="231">
        <f>SUM(I73:I84)</f>
        <v>6706.76</v>
      </c>
      <c r="J72" s="231"/>
      <c r="K72" s="231">
        <f>SUM(K73:K84)</f>
        <v>4386.2</v>
      </c>
      <c r="L72" s="231"/>
      <c r="M72" s="231">
        <f>SUM(M73:M84)</f>
        <v>0</v>
      </c>
      <c r="N72" s="231"/>
      <c r="O72" s="231">
        <f>SUM(O73:O84)</f>
        <v>0.46</v>
      </c>
      <c r="P72" s="231"/>
      <c r="Q72" s="231">
        <f>SUM(Q73:Q84)</f>
        <v>0</v>
      </c>
      <c r="R72" s="231"/>
      <c r="S72" s="231"/>
      <c r="T72" s="231"/>
      <c r="U72" s="231"/>
      <c r="V72" s="231">
        <f>SUM(V73:V84)</f>
        <v>11.440000000000001</v>
      </c>
      <c r="W72" s="231"/>
      <c r="X72" s="231"/>
      <c r="AG72" t="s">
        <v>136</v>
      </c>
    </row>
    <row r="73" spans="1:60" outlineLevel="1" x14ac:dyDescent="0.25">
      <c r="A73" s="238">
        <v>19</v>
      </c>
      <c r="B73" s="239" t="s">
        <v>219</v>
      </c>
      <c r="C73" s="252" t="s">
        <v>220</v>
      </c>
      <c r="D73" s="240" t="s">
        <v>156</v>
      </c>
      <c r="E73" s="241">
        <v>24.75</v>
      </c>
      <c r="F73" s="242"/>
      <c r="G73" s="243">
        <f>ROUND(E73*F73,2)</f>
        <v>0</v>
      </c>
      <c r="H73" s="226">
        <v>40.32</v>
      </c>
      <c r="I73" s="225">
        <f>ROUND(E73*H73,2)</f>
        <v>997.92</v>
      </c>
      <c r="J73" s="226">
        <v>42.88</v>
      </c>
      <c r="K73" s="225">
        <f>ROUND(E73*J73,2)</f>
        <v>1061.28</v>
      </c>
      <c r="L73" s="225">
        <v>15</v>
      </c>
      <c r="M73" s="225">
        <f>G73*(1+L73/100)</f>
        <v>0</v>
      </c>
      <c r="N73" s="225">
        <v>2.5999999999999998E-4</v>
      </c>
      <c r="O73" s="225">
        <f>ROUND(E73*N73,2)</f>
        <v>0.01</v>
      </c>
      <c r="P73" s="225">
        <v>0</v>
      </c>
      <c r="Q73" s="225">
        <f>ROUND(E73*P73,2)</f>
        <v>0</v>
      </c>
      <c r="R73" s="225"/>
      <c r="S73" s="225" t="s">
        <v>140</v>
      </c>
      <c r="T73" s="225" t="s">
        <v>164</v>
      </c>
      <c r="U73" s="225">
        <v>0.09</v>
      </c>
      <c r="V73" s="225">
        <f>ROUND(E73*U73,2)</f>
        <v>2.23</v>
      </c>
      <c r="W73" s="225"/>
      <c r="X73" s="225" t="s">
        <v>141</v>
      </c>
      <c r="Y73" s="206"/>
      <c r="Z73" s="206"/>
      <c r="AA73" s="206"/>
      <c r="AB73" s="206"/>
      <c r="AC73" s="206"/>
      <c r="AD73" s="206"/>
      <c r="AE73" s="206"/>
      <c r="AF73" s="206"/>
      <c r="AG73" s="206" t="s">
        <v>142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3" t="s">
        <v>186</v>
      </c>
      <c r="D74" s="227"/>
      <c r="E74" s="228">
        <v>2.5499999999999998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144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53" t="s">
        <v>189</v>
      </c>
      <c r="D75" s="227"/>
      <c r="E75" s="228">
        <v>0.98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144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3" t="s">
        <v>223</v>
      </c>
      <c r="D76" s="227"/>
      <c r="E76" s="228">
        <v>1.5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144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3" t="s">
        <v>224</v>
      </c>
      <c r="D77" s="227"/>
      <c r="E77" s="228">
        <v>9.36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144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23"/>
      <c r="B78" s="224"/>
      <c r="C78" s="253" t="s">
        <v>225</v>
      </c>
      <c r="D78" s="227"/>
      <c r="E78" s="228">
        <v>10.36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144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38">
        <v>20</v>
      </c>
      <c r="B79" s="239" t="s">
        <v>226</v>
      </c>
      <c r="C79" s="252" t="s">
        <v>227</v>
      </c>
      <c r="D79" s="240" t="s">
        <v>156</v>
      </c>
      <c r="E79" s="241">
        <v>24.75</v>
      </c>
      <c r="F79" s="242"/>
      <c r="G79" s="243">
        <f>ROUND(E79*F79,2)</f>
        <v>0</v>
      </c>
      <c r="H79" s="226">
        <v>230.66</v>
      </c>
      <c r="I79" s="225">
        <f>ROUND(E79*H79,2)</f>
        <v>5708.84</v>
      </c>
      <c r="J79" s="226">
        <v>134.34</v>
      </c>
      <c r="K79" s="225">
        <f>ROUND(E79*J79,2)</f>
        <v>3324.92</v>
      </c>
      <c r="L79" s="225">
        <v>15</v>
      </c>
      <c r="M79" s="225">
        <f>G79*(1+L79/100)</f>
        <v>0</v>
      </c>
      <c r="N79" s="225">
        <v>1.806E-2</v>
      </c>
      <c r="O79" s="225">
        <f>ROUND(E79*N79,2)</f>
        <v>0.45</v>
      </c>
      <c r="P79" s="225">
        <v>0</v>
      </c>
      <c r="Q79" s="225">
        <f>ROUND(E79*P79,2)</f>
        <v>0</v>
      </c>
      <c r="R79" s="225"/>
      <c r="S79" s="225" t="s">
        <v>140</v>
      </c>
      <c r="T79" s="225" t="s">
        <v>164</v>
      </c>
      <c r="U79" s="225">
        <v>0.372</v>
      </c>
      <c r="V79" s="225">
        <f>ROUND(E79*U79,2)</f>
        <v>9.2100000000000009</v>
      </c>
      <c r="W79" s="225"/>
      <c r="X79" s="225" t="s">
        <v>141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142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53" t="s">
        <v>186</v>
      </c>
      <c r="D80" s="227"/>
      <c r="E80" s="228">
        <v>2.5499999999999998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144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3" t="s">
        <v>189</v>
      </c>
      <c r="D81" s="227"/>
      <c r="E81" s="228">
        <v>0.98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144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53" t="s">
        <v>223</v>
      </c>
      <c r="D82" s="227"/>
      <c r="E82" s="228">
        <v>1.5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144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3" t="s">
        <v>224</v>
      </c>
      <c r="D83" s="227"/>
      <c r="E83" s="228">
        <v>9.36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144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53" t="s">
        <v>225</v>
      </c>
      <c r="D84" s="227"/>
      <c r="E84" s="228">
        <v>10.36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144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x14ac:dyDescent="0.25">
      <c r="A85" s="232" t="s">
        <v>135</v>
      </c>
      <c r="B85" s="233" t="s">
        <v>61</v>
      </c>
      <c r="C85" s="251" t="s">
        <v>62</v>
      </c>
      <c r="D85" s="234"/>
      <c r="E85" s="235"/>
      <c r="F85" s="236"/>
      <c r="G85" s="237">
        <f>SUMIF(AG86:AG87,"&lt;&gt;NOR",G86:G87)</f>
        <v>0</v>
      </c>
      <c r="H85" s="231"/>
      <c r="I85" s="231">
        <f>SUM(I86:I87)</f>
        <v>1452.52</v>
      </c>
      <c r="J85" s="231"/>
      <c r="K85" s="231">
        <f>SUM(K86:K87)</f>
        <v>903.48</v>
      </c>
      <c r="L85" s="231"/>
      <c r="M85" s="231">
        <f>SUM(M86:M87)</f>
        <v>0</v>
      </c>
      <c r="N85" s="231"/>
      <c r="O85" s="231">
        <f>SUM(O86:O87)</f>
        <v>0.03</v>
      </c>
      <c r="P85" s="231"/>
      <c r="Q85" s="231">
        <f>SUM(Q86:Q87)</f>
        <v>0</v>
      </c>
      <c r="R85" s="231"/>
      <c r="S85" s="231"/>
      <c r="T85" s="231"/>
      <c r="U85" s="231"/>
      <c r="V85" s="231">
        <f>SUM(V86:V87)</f>
        <v>1.86</v>
      </c>
      <c r="W85" s="231"/>
      <c r="X85" s="231"/>
      <c r="AG85" t="s">
        <v>136</v>
      </c>
    </row>
    <row r="86" spans="1:60" outlineLevel="1" x14ac:dyDescent="0.25">
      <c r="A86" s="244">
        <v>21</v>
      </c>
      <c r="B86" s="245" t="s">
        <v>228</v>
      </c>
      <c r="C86" s="254" t="s">
        <v>229</v>
      </c>
      <c r="D86" s="246" t="s">
        <v>147</v>
      </c>
      <c r="E86" s="247">
        <v>1</v>
      </c>
      <c r="F86" s="248"/>
      <c r="G86" s="249">
        <f>ROUND(E86*F86,2)</f>
        <v>0</v>
      </c>
      <c r="H86" s="226">
        <v>19.52</v>
      </c>
      <c r="I86" s="225">
        <f>ROUND(E86*H86,2)</f>
        <v>19.52</v>
      </c>
      <c r="J86" s="226">
        <v>903.48</v>
      </c>
      <c r="K86" s="225">
        <f>ROUND(E86*J86,2)</f>
        <v>903.48</v>
      </c>
      <c r="L86" s="225">
        <v>15</v>
      </c>
      <c r="M86" s="225">
        <f>G86*(1+L86/100)</f>
        <v>0</v>
      </c>
      <c r="N86" s="225">
        <v>1.8970000000000001E-2</v>
      </c>
      <c r="O86" s="225">
        <f>ROUND(E86*N86,2)</f>
        <v>0.02</v>
      </c>
      <c r="P86" s="225">
        <v>0</v>
      </c>
      <c r="Q86" s="225">
        <f>ROUND(E86*P86,2)</f>
        <v>0</v>
      </c>
      <c r="R86" s="225"/>
      <c r="S86" s="225" t="s">
        <v>140</v>
      </c>
      <c r="T86" s="225" t="s">
        <v>140</v>
      </c>
      <c r="U86" s="225">
        <v>1.86</v>
      </c>
      <c r="V86" s="225">
        <f>ROUND(E86*U86,2)</f>
        <v>1.86</v>
      </c>
      <c r="W86" s="225"/>
      <c r="X86" s="225" t="s">
        <v>141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142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0.399999999999999" outlineLevel="1" x14ac:dyDescent="0.25">
      <c r="A87" s="244">
        <v>22</v>
      </c>
      <c r="B87" s="245" t="s">
        <v>230</v>
      </c>
      <c r="C87" s="254" t="s">
        <v>231</v>
      </c>
      <c r="D87" s="246" t="s">
        <v>147</v>
      </c>
      <c r="E87" s="247">
        <v>1</v>
      </c>
      <c r="F87" s="248"/>
      <c r="G87" s="249">
        <f>ROUND(E87*F87,2)</f>
        <v>0</v>
      </c>
      <c r="H87" s="226">
        <v>1433</v>
      </c>
      <c r="I87" s="225">
        <f>ROUND(E87*H87,2)</f>
        <v>1433</v>
      </c>
      <c r="J87" s="226">
        <v>0</v>
      </c>
      <c r="K87" s="225">
        <f>ROUND(E87*J87,2)</f>
        <v>0</v>
      </c>
      <c r="L87" s="225">
        <v>15</v>
      </c>
      <c r="M87" s="225">
        <f>G87*(1+L87/100)</f>
        <v>0</v>
      </c>
      <c r="N87" s="225">
        <v>1.272E-2</v>
      </c>
      <c r="O87" s="225">
        <f>ROUND(E87*N87,2)</f>
        <v>0.01</v>
      </c>
      <c r="P87" s="225">
        <v>0</v>
      </c>
      <c r="Q87" s="225">
        <f>ROUND(E87*P87,2)</f>
        <v>0</v>
      </c>
      <c r="R87" s="225" t="s">
        <v>169</v>
      </c>
      <c r="S87" s="225" t="s">
        <v>140</v>
      </c>
      <c r="T87" s="225" t="s">
        <v>140</v>
      </c>
      <c r="U87" s="225">
        <v>0</v>
      </c>
      <c r="V87" s="225">
        <f>ROUND(E87*U87,2)</f>
        <v>0</v>
      </c>
      <c r="W87" s="225"/>
      <c r="X87" s="225" t="s">
        <v>165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166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ht="26.4" x14ac:dyDescent="0.25">
      <c r="A88" s="232" t="s">
        <v>135</v>
      </c>
      <c r="B88" s="233" t="s">
        <v>63</v>
      </c>
      <c r="C88" s="251" t="s">
        <v>64</v>
      </c>
      <c r="D88" s="234"/>
      <c r="E88" s="235"/>
      <c r="F88" s="236"/>
      <c r="G88" s="237">
        <f>SUMIF(AG89:AG98,"&lt;&gt;NOR",G89:G98)</f>
        <v>0</v>
      </c>
      <c r="H88" s="231"/>
      <c r="I88" s="231">
        <f>SUM(I89:I98)</f>
        <v>64.039999999999992</v>
      </c>
      <c r="J88" s="231"/>
      <c r="K88" s="231">
        <f>SUM(K89:K98)</f>
        <v>5139.51</v>
      </c>
      <c r="L88" s="231"/>
      <c r="M88" s="231">
        <f>SUM(M89:M98)</f>
        <v>0</v>
      </c>
      <c r="N88" s="231"/>
      <c r="O88" s="231">
        <f>SUM(O89:O98)</f>
        <v>0</v>
      </c>
      <c r="P88" s="231"/>
      <c r="Q88" s="231">
        <f>SUM(Q89:Q98)</f>
        <v>0</v>
      </c>
      <c r="R88" s="231"/>
      <c r="S88" s="231"/>
      <c r="T88" s="231"/>
      <c r="U88" s="231"/>
      <c r="V88" s="231">
        <f>SUM(V89:V98)</f>
        <v>18.350000000000001</v>
      </c>
      <c r="W88" s="231"/>
      <c r="X88" s="231"/>
      <c r="AG88" t="s">
        <v>136</v>
      </c>
    </row>
    <row r="89" spans="1:60" outlineLevel="1" x14ac:dyDescent="0.25">
      <c r="A89" s="238">
        <v>23</v>
      </c>
      <c r="B89" s="239" t="s">
        <v>232</v>
      </c>
      <c r="C89" s="252" t="s">
        <v>233</v>
      </c>
      <c r="D89" s="240" t="s">
        <v>156</v>
      </c>
      <c r="E89" s="241">
        <v>56.03</v>
      </c>
      <c r="F89" s="242"/>
      <c r="G89" s="243">
        <f>ROUND(E89*F89,2)</f>
        <v>0</v>
      </c>
      <c r="H89" s="226">
        <v>0.99</v>
      </c>
      <c r="I89" s="225">
        <f>ROUND(E89*H89,2)</f>
        <v>55.47</v>
      </c>
      <c r="J89" s="226">
        <v>84.01</v>
      </c>
      <c r="K89" s="225">
        <f>ROUND(E89*J89,2)</f>
        <v>4707.08</v>
      </c>
      <c r="L89" s="225">
        <v>15</v>
      </c>
      <c r="M89" s="225">
        <f>G89*(1+L89/100)</f>
        <v>0</v>
      </c>
      <c r="N89" s="225">
        <v>4.0000000000000003E-5</v>
      </c>
      <c r="O89" s="225">
        <f>ROUND(E89*N89,2)</f>
        <v>0</v>
      </c>
      <c r="P89" s="225">
        <v>0</v>
      </c>
      <c r="Q89" s="225">
        <f>ROUND(E89*P89,2)</f>
        <v>0</v>
      </c>
      <c r="R89" s="225"/>
      <c r="S89" s="225" t="s">
        <v>140</v>
      </c>
      <c r="T89" s="225" t="s">
        <v>164</v>
      </c>
      <c r="U89" s="225">
        <v>0.308</v>
      </c>
      <c r="V89" s="225">
        <f>ROUND(E89*U89,2)</f>
        <v>17.260000000000002</v>
      </c>
      <c r="W89" s="225"/>
      <c r="X89" s="225" t="s">
        <v>141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142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23"/>
      <c r="B90" s="224"/>
      <c r="C90" s="253" t="s">
        <v>184</v>
      </c>
      <c r="D90" s="227"/>
      <c r="E90" s="228">
        <v>13.26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144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3" t="s">
        <v>185</v>
      </c>
      <c r="D91" s="227"/>
      <c r="E91" s="228">
        <v>18.02</v>
      </c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144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53" t="s">
        <v>186</v>
      </c>
      <c r="D92" s="227"/>
      <c r="E92" s="228">
        <v>2.5499999999999998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144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3" t="s">
        <v>187</v>
      </c>
      <c r="D93" s="227"/>
      <c r="E93" s="228">
        <v>1.5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144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3" t="s">
        <v>188</v>
      </c>
      <c r="D94" s="227"/>
      <c r="E94" s="228">
        <v>9.36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144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3" t="s">
        <v>189</v>
      </c>
      <c r="D95" s="227"/>
      <c r="E95" s="228">
        <v>0.98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144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3" t="s">
        <v>234</v>
      </c>
      <c r="D96" s="227"/>
      <c r="E96" s="228">
        <v>10.36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144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38">
        <v>24</v>
      </c>
      <c r="B97" s="239" t="s">
        <v>235</v>
      </c>
      <c r="C97" s="252" t="s">
        <v>236</v>
      </c>
      <c r="D97" s="240" t="s">
        <v>156</v>
      </c>
      <c r="E97" s="241">
        <v>8.4</v>
      </c>
      <c r="F97" s="242"/>
      <c r="G97" s="243">
        <f>ROUND(E97*F97,2)</f>
        <v>0</v>
      </c>
      <c r="H97" s="226">
        <v>1.02</v>
      </c>
      <c r="I97" s="225">
        <f>ROUND(E97*H97,2)</f>
        <v>8.57</v>
      </c>
      <c r="J97" s="226">
        <v>51.48</v>
      </c>
      <c r="K97" s="225">
        <f>ROUND(E97*J97,2)</f>
        <v>432.43</v>
      </c>
      <c r="L97" s="225">
        <v>15</v>
      </c>
      <c r="M97" s="225">
        <f>G97*(1+L97/100)</f>
        <v>0</v>
      </c>
      <c r="N97" s="225">
        <v>1.0000000000000001E-5</v>
      </c>
      <c r="O97" s="225">
        <f>ROUND(E97*N97,2)</f>
        <v>0</v>
      </c>
      <c r="P97" s="225">
        <v>0</v>
      </c>
      <c r="Q97" s="225">
        <f>ROUND(E97*P97,2)</f>
        <v>0</v>
      </c>
      <c r="R97" s="225"/>
      <c r="S97" s="225" t="s">
        <v>140</v>
      </c>
      <c r="T97" s="225" t="s">
        <v>140</v>
      </c>
      <c r="U97" s="225">
        <v>0.13</v>
      </c>
      <c r="V97" s="225">
        <f>ROUND(E97*U97,2)</f>
        <v>1.0900000000000001</v>
      </c>
      <c r="W97" s="225"/>
      <c r="X97" s="225" t="s">
        <v>141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142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53" t="s">
        <v>181</v>
      </c>
      <c r="D98" s="227"/>
      <c r="E98" s="228">
        <v>8.4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144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x14ac:dyDescent="0.25">
      <c r="A99" s="232" t="s">
        <v>135</v>
      </c>
      <c r="B99" s="233" t="s">
        <v>65</v>
      </c>
      <c r="C99" s="251" t="s">
        <v>66</v>
      </c>
      <c r="D99" s="234"/>
      <c r="E99" s="235"/>
      <c r="F99" s="236"/>
      <c r="G99" s="237">
        <f>SUMIF(AG100:AG154,"&lt;&gt;NOR",G100:G154)</f>
        <v>0</v>
      </c>
      <c r="H99" s="231"/>
      <c r="I99" s="231">
        <f>SUM(I100:I154)</f>
        <v>972.88</v>
      </c>
      <c r="J99" s="231"/>
      <c r="K99" s="231">
        <f>SUM(K100:K154)</f>
        <v>16886.07</v>
      </c>
      <c r="L99" s="231"/>
      <c r="M99" s="231">
        <f>SUM(M100:M154)</f>
        <v>0</v>
      </c>
      <c r="N99" s="231"/>
      <c r="O99" s="231">
        <f>SUM(O100:O154)</f>
        <v>0.04</v>
      </c>
      <c r="P99" s="231"/>
      <c r="Q99" s="231">
        <f>SUM(Q100:Q154)</f>
        <v>2.54</v>
      </c>
      <c r="R99" s="231"/>
      <c r="S99" s="231"/>
      <c r="T99" s="231"/>
      <c r="U99" s="231"/>
      <c r="V99" s="231">
        <f>SUM(V100:V154)</f>
        <v>34.85</v>
      </c>
      <c r="W99" s="231"/>
      <c r="X99" s="231"/>
      <c r="AG99" t="s">
        <v>136</v>
      </c>
    </row>
    <row r="100" spans="1:60" outlineLevel="1" x14ac:dyDescent="0.25">
      <c r="A100" s="238">
        <v>25</v>
      </c>
      <c r="B100" s="239" t="s">
        <v>237</v>
      </c>
      <c r="C100" s="252" t="s">
        <v>238</v>
      </c>
      <c r="D100" s="240" t="s">
        <v>156</v>
      </c>
      <c r="E100" s="241">
        <v>17.47</v>
      </c>
      <c r="F100" s="242"/>
      <c r="G100" s="243">
        <f>ROUND(E100*F100,2)</f>
        <v>0</v>
      </c>
      <c r="H100" s="226">
        <v>0</v>
      </c>
      <c r="I100" s="225">
        <f>ROUND(E100*H100,2)</f>
        <v>0</v>
      </c>
      <c r="J100" s="226">
        <v>59.5</v>
      </c>
      <c r="K100" s="225">
        <f>ROUND(E100*J100,2)</f>
        <v>1039.47</v>
      </c>
      <c r="L100" s="225">
        <v>15</v>
      </c>
      <c r="M100" s="225">
        <f>G100*(1+L100/100)</f>
        <v>0</v>
      </c>
      <c r="N100" s="225">
        <v>0</v>
      </c>
      <c r="O100" s="225">
        <f>ROUND(E100*N100,2)</f>
        <v>0</v>
      </c>
      <c r="P100" s="225">
        <v>1.75E-3</v>
      </c>
      <c r="Q100" s="225">
        <f>ROUND(E100*P100,2)</f>
        <v>0.03</v>
      </c>
      <c r="R100" s="225"/>
      <c r="S100" s="225" t="s">
        <v>140</v>
      </c>
      <c r="T100" s="225" t="s">
        <v>164</v>
      </c>
      <c r="U100" s="225">
        <v>0.16500000000000001</v>
      </c>
      <c r="V100" s="225">
        <f>ROUND(E100*U100,2)</f>
        <v>2.88</v>
      </c>
      <c r="W100" s="225"/>
      <c r="X100" s="225" t="s">
        <v>141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142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3" t="s">
        <v>186</v>
      </c>
      <c r="D101" s="227"/>
      <c r="E101" s="228">
        <v>2.5499999999999998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144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53" t="s">
        <v>189</v>
      </c>
      <c r="D102" s="227"/>
      <c r="E102" s="228">
        <v>0.98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144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3" t="s">
        <v>223</v>
      </c>
      <c r="D103" s="227"/>
      <c r="E103" s="228">
        <v>1.5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144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53" t="s">
        <v>239</v>
      </c>
      <c r="D104" s="227"/>
      <c r="E104" s="228">
        <v>2.08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144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3" t="s">
        <v>225</v>
      </c>
      <c r="D105" s="227"/>
      <c r="E105" s="228">
        <v>10.36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144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38">
        <v>26</v>
      </c>
      <c r="B106" s="239" t="s">
        <v>240</v>
      </c>
      <c r="C106" s="252" t="s">
        <v>241</v>
      </c>
      <c r="D106" s="240" t="s">
        <v>156</v>
      </c>
      <c r="E106" s="241">
        <v>17.47</v>
      </c>
      <c r="F106" s="242"/>
      <c r="G106" s="243">
        <f>ROUND(E106*F106,2)</f>
        <v>0</v>
      </c>
      <c r="H106" s="226">
        <v>0</v>
      </c>
      <c r="I106" s="225">
        <f>ROUND(E106*H106,2)</f>
        <v>0</v>
      </c>
      <c r="J106" s="226">
        <v>64.7</v>
      </c>
      <c r="K106" s="225">
        <f>ROUND(E106*J106,2)</f>
        <v>1130.31</v>
      </c>
      <c r="L106" s="225">
        <v>15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0.02</v>
      </c>
      <c r="Q106" s="225">
        <f>ROUND(E106*P106,2)</f>
        <v>0.35</v>
      </c>
      <c r="R106" s="225"/>
      <c r="S106" s="225" t="s">
        <v>140</v>
      </c>
      <c r="T106" s="225" t="s">
        <v>164</v>
      </c>
      <c r="U106" s="225">
        <v>0.14699999999999999</v>
      </c>
      <c r="V106" s="225">
        <f>ROUND(E106*U106,2)</f>
        <v>2.57</v>
      </c>
      <c r="W106" s="225"/>
      <c r="X106" s="225" t="s">
        <v>141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142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3" t="s">
        <v>186</v>
      </c>
      <c r="D107" s="227"/>
      <c r="E107" s="228">
        <v>2.5499999999999998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144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53" t="s">
        <v>189</v>
      </c>
      <c r="D108" s="227"/>
      <c r="E108" s="228">
        <v>0.98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144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3" t="s">
        <v>223</v>
      </c>
      <c r="D109" s="227"/>
      <c r="E109" s="228">
        <v>1.5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144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53" t="s">
        <v>239</v>
      </c>
      <c r="D110" s="227"/>
      <c r="E110" s="228">
        <v>2.08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144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3" t="s">
        <v>225</v>
      </c>
      <c r="D111" s="227"/>
      <c r="E111" s="228">
        <v>10.36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144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8">
        <v>27</v>
      </c>
      <c r="B112" s="239" t="s">
        <v>242</v>
      </c>
      <c r="C112" s="252" t="s">
        <v>243</v>
      </c>
      <c r="D112" s="240" t="s">
        <v>152</v>
      </c>
      <c r="E112" s="241">
        <v>32.700000000000003</v>
      </c>
      <c r="F112" s="242"/>
      <c r="G112" s="243">
        <f>ROUND(E112*F112,2)</f>
        <v>0</v>
      </c>
      <c r="H112" s="226">
        <v>0</v>
      </c>
      <c r="I112" s="225">
        <f>ROUND(E112*H112,2)</f>
        <v>0</v>
      </c>
      <c r="J112" s="226">
        <v>27</v>
      </c>
      <c r="K112" s="225">
        <f>ROUND(E112*J112,2)</f>
        <v>882.9</v>
      </c>
      <c r="L112" s="225">
        <v>15</v>
      </c>
      <c r="M112" s="225">
        <f>G112*(1+L112/100)</f>
        <v>0</v>
      </c>
      <c r="N112" s="225">
        <v>0</v>
      </c>
      <c r="O112" s="225">
        <f>ROUND(E112*N112,2)</f>
        <v>0</v>
      </c>
      <c r="P112" s="225">
        <v>4.0000000000000002E-4</v>
      </c>
      <c r="Q112" s="225">
        <f>ROUND(E112*P112,2)</f>
        <v>0.01</v>
      </c>
      <c r="R112" s="225"/>
      <c r="S112" s="225" t="s">
        <v>140</v>
      </c>
      <c r="T112" s="225" t="s">
        <v>164</v>
      </c>
      <c r="U112" s="225">
        <v>7.0000000000000007E-2</v>
      </c>
      <c r="V112" s="225">
        <f>ROUND(E112*U112,2)</f>
        <v>2.29</v>
      </c>
      <c r="W112" s="225"/>
      <c r="X112" s="225" t="s">
        <v>141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142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3" t="s">
        <v>244</v>
      </c>
      <c r="D113" s="227"/>
      <c r="E113" s="228">
        <v>3.6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144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3" t="s">
        <v>245</v>
      </c>
      <c r="D114" s="227"/>
      <c r="E114" s="228">
        <v>4.9000000000000004</v>
      </c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144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5">
      <c r="A115" s="223"/>
      <c r="B115" s="224"/>
      <c r="C115" s="253" t="s">
        <v>246</v>
      </c>
      <c r="D115" s="227"/>
      <c r="E115" s="228">
        <v>11.6</v>
      </c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144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53" t="s">
        <v>247</v>
      </c>
      <c r="D116" s="227"/>
      <c r="E116" s="228">
        <v>12.6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144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4">
        <v>28</v>
      </c>
      <c r="B117" s="245" t="s">
        <v>248</v>
      </c>
      <c r="C117" s="254" t="s">
        <v>249</v>
      </c>
      <c r="D117" s="246" t="s">
        <v>147</v>
      </c>
      <c r="E117" s="247">
        <v>8</v>
      </c>
      <c r="F117" s="248"/>
      <c r="G117" s="249">
        <f>ROUND(E117*F117,2)</f>
        <v>0</v>
      </c>
      <c r="H117" s="226">
        <v>0</v>
      </c>
      <c r="I117" s="225">
        <f>ROUND(E117*H117,2)</f>
        <v>0</v>
      </c>
      <c r="J117" s="226">
        <v>17.600000000000001</v>
      </c>
      <c r="K117" s="225">
        <f>ROUND(E117*J117,2)</f>
        <v>140.80000000000001</v>
      </c>
      <c r="L117" s="225">
        <v>15</v>
      </c>
      <c r="M117" s="225">
        <f>G117*(1+L117/100)</f>
        <v>0</v>
      </c>
      <c r="N117" s="225">
        <v>0</v>
      </c>
      <c r="O117" s="225">
        <f>ROUND(E117*N117,2)</f>
        <v>0</v>
      </c>
      <c r="P117" s="225">
        <v>0</v>
      </c>
      <c r="Q117" s="225">
        <f>ROUND(E117*P117,2)</f>
        <v>0</v>
      </c>
      <c r="R117" s="225"/>
      <c r="S117" s="225" t="s">
        <v>140</v>
      </c>
      <c r="T117" s="225" t="s">
        <v>140</v>
      </c>
      <c r="U117" s="225">
        <v>0.05</v>
      </c>
      <c r="V117" s="225">
        <f>ROUND(E117*U117,2)</f>
        <v>0.4</v>
      </c>
      <c r="W117" s="225"/>
      <c r="X117" s="225" t="s">
        <v>141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142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38">
        <v>29</v>
      </c>
      <c r="B118" s="239" t="s">
        <v>250</v>
      </c>
      <c r="C118" s="252" t="s">
        <v>251</v>
      </c>
      <c r="D118" s="240" t="s">
        <v>156</v>
      </c>
      <c r="E118" s="241">
        <v>2.8</v>
      </c>
      <c r="F118" s="242"/>
      <c r="G118" s="243">
        <f>ROUND(E118*F118,2)</f>
        <v>0</v>
      </c>
      <c r="H118" s="226">
        <v>26.58</v>
      </c>
      <c r="I118" s="225">
        <f>ROUND(E118*H118,2)</f>
        <v>74.42</v>
      </c>
      <c r="J118" s="226">
        <v>281.42</v>
      </c>
      <c r="K118" s="225">
        <f>ROUND(E118*J118,2)</f>
        <v>787.98</v>
      </c>
      <c r="L118" s="225">
        <v>15</v>
      </c>
      <c r="M118" s="225">
        <f>G118*(1+L118/100)</f>
        <v>0</v>
      </c>
      <c r="N118" s="225">
        <v>1E-3</v>
      </c>
      <c r="O118" s="225">
        <f>ROUND(E118*N118,2)</f>
        <v>0</v>
      </c>
      <c r="P118" s="225">
        <v>6.3E-2</v>
      </c>
      <c r="Q118" s="225">
        <f>ROUND(E118*P118,2)</f>
        <v>0.18</v>
      </c>
      <c r="R118" s="225"/>
      <c r="S118" s="225" t="s">
        <v>140</v>
      </c>
      <c r="T118" s="225" t="s">
        <v>140</v>
      </c>
      <c r="U118" s="225">
        <v>0.71799999999999997</v>
      </c>
      <c r="V118" s="225">
        <f>ROUND(E118*U118,2)</f>
        <v>2.0099999999999998</v>
      </c>
      <c r="W118" s="225"/>
      <c r="X118" s="225" t="s">
        <v>141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142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53" t="s">
        <v>252</v>
      </c>
      <c r="D119" s="227"/>
      <c r="E119" s="228">
        <v>2.8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144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44">
        <v>30</v>
      </c>
      <c r="B120" s="245" t="s">
        <v>253</v>
      </c>
      <c r="C120" s="254" t="s">
        <v>254</v>
      </c>
      <c r="D120" s="246" t="s">
        <v>152</v>
      </c>
      <c r="E120" s="247">
        <v>5</v>
      </c>
      <c r="F120" s="248"/>
      <c r="G120" s="249">
        <f>ROUND(E120*F120,2)</f>
        <v>0</v>
      </c>
      <c r="H120" s="226">
        <v>11.3</v>
      </c>
      <c r="I120" s="225">
        <f>ROUND(E120*H120,2)</f>
        <v>56.5</v>
      </c>
      <c r="J120" s="226">
        <v>95.2</v>
      </c>
      <c r="K120" s="225">
        <f>ROUND(E120*J120,2)</f>
        <v>476</v>
      </c>
      <c r="L120" s="225">
        <v>15</v>
      </c>
      <c r="M120" s="225">
        <f>G120*(1+L120/100)</f>
        <v>0</v>
      </c>
      <c r="N120" s="225">
        <v>4.8999999999999998E-4</v>
      </c>
      <c r="O120" s="225">
        <f>ROUND(E120*N120,2)</f>
        <v>0</v>
      </c>
      <c r="P120" s="225">
        <v>6.0000000000000001E-3</v>
      </c>
      <c r="Q120" s="225">
        <f>ROUND(E120*P120,2)</f>
        <v>0.03</v>
      </c>
      <c r="R120" s="225"/>
      <c r="S120" s="225" t="s">
        <v>140</v>
      </c>
      <c r="T120" s="225" t="s">
        <v>180</v>
      </c>
      <c r="U120" s="225">
        <v>0.27400000000000002</v>
      </c>
      <c r="V120" s="225">
        <f>ROUND(E120*U120,2)</f>
        <v>1.37</v>
      </c>
      <c r="W120" s="225"/>
      <c r="X120" s="225" t="s">
        <v>141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142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4">
        <v>31</v>
      </c>
      <c r="B121" s="245" t="s">
        <v>255</v>
      </c>
      <c r="C121" s="254" t="s">
        <v>256</v>
      </c>
      <c r="D121" s="246" t="s">
        <v>152</v>
      </c>
      <c r="E121" s="247">
        <v>2</v>
      </c>
      <c r="F121" s="248"/>
      <c r="G121" s="249">
        <f>ROUND(E121*F121,2)</f>
        <v>0</v>
      </c>
      <c r="H121" s="226">
        <v>13.06</v>
      </c>
      <c r="I121" s="225">
        <f>ROUND(E121*H121,2)</f>
        <v>26.12</v>
      </c>
      <c r="J121" s="226">
        <v>151.94</v>
      </c>
      <c r="K121" s="225">
        <f>ROUND(E121*J121,2)</f>
        <v>303.88</v>
      </c>
      <c r="L121" s="225">
        <v>15</v>
      </c>
      <c r="M121" s="225">
        <f>G121*(1+L121/100)</f>
        <v>0</v>
      </c>
      <c r="N121" s="225">
        <v>4.8999999999999998E-4</v>
      </c>
      <c r="O121" s="225">
        <f>ROUND(E121*N121,2)</f>
        <v>0</v>
      </c>
      <c r="P121" s="225">
        <v>2.7E-2</v>
      </c>
      <c r="Q121" s="225">
        <f>ROUND(E121*P121,2)</f>
        <v>0.05</v>
      </c>
      <c r="R121" s="225"/>
      <c r="S121" s="225" t="s">
        <v>140</v>
      </c>
      <c r="T121" s="225" t="s">
        <v>140</v>
      </c>
      <c r="U121" s="225">
        <v>0.42199999999999999</v>
      </c>
      <c r="V121" s="225">
        <f>ROUND(E121*U121,2)</f>
        <v>0.84</v>
      </c>
      <c r="W121" s="225"/>
      <c r="X121" s="225" t="s">
        <v>141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142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4">
        <v>32</v>
      </c>
      <c r="B122" s="245" t="s">
        <v>257</v>
      </c>
      <c r="C122" s="254" t="s">
        <v>258</v>
      </c>
      <c r="D122" s="246" t="s">
        <v>152</v>
      </c>
      <c r="E122" s="247">
        <v>40</v>
      </c>
      <c r="F122" s="248"/>
      <c r="G122" s="249">
        <f>ROUND(E122*F122,2)</f>
        <v>0</v>
      </c>
      <c r="H122" s="226">
        <v>13.02</v>
      </c>
      <c r="I122" s="225">
        <f>ROUND(E122*H122,2)</f>
        <v>520.79999999999995</v>
      </c>
      <c r="J122" s="226">
        <v>97.48</v>
      </c>
      <c r="K122" s="225">
        <f>ROUND(E122*J122,2)</f>
        <v>3899.2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2.16E-3</v>
      </c>
      <c r="Q122" s="225">
        <f>ROUND(E122*P122,2)</f>
        <v>0.09</v>
      </c>
      <c r="R122" s="225"/>
      <c r="S122" s="225" t="s">
        <v>140</v>
      </c>
      <c r="T122" s="225" t="s">
        <v>180</v>
      </c>
      <c r="U122" s="225">
        <v>0.26500000000000001</v>
      </c>
      <c r="V122" s="225">
        <f>ROUND(E122*U122,2)</f>
        <v>10.6</v>
      </c>
      <c r="W122" s="225"/>
      <c r="X122" s="225" t="s">
        <v>141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142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4">
        <v>33</v>
      </c>
      <c r="B123" s="245" t="s">
        <v>259</v>
      </c>
      <c r="C123" s="254" t="s">
        <v>260</v>
      </c>
      <c r="D123" s="246" t="s">
        <v>152</v>
      </c>
      <c r="E123" s="247">
        <v>20</v>
      </c>
      <c r="F123" s="248"/>
      <c r="G123" s="249">
        <f>ROUND(E123*F123,2)</f>
        <v>0</v>
      </c>
      <c r="H123" s="226">
        <v>13.06</v>
      </c>
      <c r="I123" s="225">
        <f>ROUND(E123*H123,2)</f>
        <v>261.2</v>
      </c>
      <c r="J123" s="226">
        <v>42.54</v>
      </c>
      <c r="K123" s="225">
        <f>ROUND(E123*J123,2)</f>
        <v>850.8</v>
      </c>
      <c r="L123" s="225">
        <v>15</v>
      </c>
      <c r="M123" s="225">
        <f>G123*(1+L123/100)</f>
        <v>0</v>
      </c>
      <c r="N123" s="225">
        <v>4.8999999999999998E-4</v>
      </c>
      <c r="O123" s="225">
        <f>ROUND(E123*N123,2)</f>
        <v>0.01</v>
      </c>
      <c r="P123" s="225">
        <v>1E-3</v>
      </c>
      <c r="Q123" s="225">
        <f>ROUND(E123*P123,2)</f>
        <v>0.02</v>
      </c>
      <c r="R123" s="225"/>
      <c r="S123" s="225" t="s">
        <v>140</v>
      </c>
      <c r="T123" s="225" t="s">
        <v>140</v>
      </c>
      <c r="U123" s="225">
        <v>0.111</v>
      </c>
      <c r="V123" s="225">
        <f>ROUND(E123*U123,2)</f>
        <v>2.2200000000000002</v>
      </c>
      <c r="W123" s="225"/>
      <c r="X123" s="225" t="s">
        <v>141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142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38">
        <v>34</v>
      </c>
      <c r="B124" s="239" t="s">
        <v>261</v>
      </c>
      <c r="C124" s="252" t="s">
        <v>262</v>
      </c>
      <c r="D124" s="240" t="s">
        <v>156</v>
      </c>
      <c r="E124" s="241">
        <v>45.67</v>
      </c>
      <c r="F124" s="242"/>
      <c r="G124" s="243">
        <f>ROUND(E124*F124,2)</f>
        <v>0</v>
      </c>
      <c r="H124" s="226">
        <v>0</v>
      </c>
      <c r="I124" s="225">
        <f>ROUND(E124*H124,2)</f>
        <v>0</v>
      </c>
      <c r="J124" s="226">
        <v>10</v>
      </c>
      <c r="K124" s="225">
        <f>ROUND(E124*J124,2)</f>
        <v>456.7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4.0000000000000001E-3</v>
      </c>
      <c r="Q124" s="225">
        <f>ROUND(E124*P124,2)</f>
        <v>0.18</v>
      </c>
      <c r="R124" s="225"/>
      <c r="S124" s="225" t="s">
        <v>140</v>
      </c>
      <c r="T124" s="225" t="s">
        <v>180</v>
      </c>
      <c r="U124" s="225">
        <v>0.03</v>
      </c>
      <c r="V124" s="225">
        <f>ROUND(E124*U124,2)</f>
        <v>1.37</v>
      </c>
      <c r="W124" s="225"/>
      <c r="X124" s="225" t="s">
        <v>141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142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53" t="s">
        <v>184</v>
      </c>
      <c r="D125" s="227"/>
      <c r="E125" s="228">
        <v>13.26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144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3" t="s">
        <v>185</v>
      </c>
      <c r="D126" s="227"/>
      <c r="E126" s="228">
        <v>18.02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144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53" t="s">
        <v>186</v>
      </c>
      <c r="D127" s="227"/>
      <c r="E127" s="228">
        <v>2.5499999999999998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144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53" t="s">
        <v>187</v>
      </c>
      <c r="D128" s="227"/>
      <c r="E128" s="228">
        <v>1.5</v>
      </c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144</v>
      </c>
      <c r="AH128" s="206">
        <v>0</v>
      </c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53" t="s">
        <v>188</v>
      </c>
      <c r="D129" s="227"/>
      <c r="E129" s="228">
        <v>9.36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144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3" t="s">
        <v>189</v>
      </c>
      <c r="D130" s="227"/>
      <c r="E130" s="228">
        <v>0.98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144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38">
        <v>35</v>
      </c>
      <c r="B131" s="239" t="s">
        <v>263</v>
      </c>
      <c r="C131" s="252" t="s">
        <v>264</v>
      </c>
      <c r="D131" s="240" t="s">
        <v>156</v>
      </c>
      <c r="E131" s="241">
        <v>161.34</v>
      </c>
      <c r="F131" s="242"/>
      <c r="G131" s="243">
        <f>ROUND(E131*F131,2)</f>
        <v>0</v>
      </c>
      <c r="H131" s="226">
        <v>0</v>
      </c>
      <c r="I131" s="225">
        <f>ROUND(E131*H131,2)</f>
        <v>0</v>
      </c>
      <c r="J131" s="226">
        <v>10.5</v>
      </c>
      <c r="K131" s="225">
        <f>ROUND(E131*J131,2)</f>
        <v>1694.07</v>
      </c>
      <c r="L131" s="225">
        <v>15</v>
      </c>
      <c r="M131" s="225">
        <f>G131*(1+L131/100)</f>
        <v>0</v>
      </c>
      <c r="N131" s="225">
        <v>0</v>
      </c>
      <c r="O131" s="225">
        <f>ROUND(E131*N131,2)</f>
        <v>0</v>
      </c>
      <c r="P131" s="225">
        <v>4.0000000000000001E-3</v>
      </c>
      <c r="Q131" s="225">
        <f>ROUND(E131*P131,2)</f>
        <v>0.65</v>
      </c>
      <c r="R131" s="225"/>
      <c r="S131" s="225" t="s">
        <v>140</v>
      </c>
      <c r="T131" s="225" t="s">
        <v>140</v>
      </c>
      <c r="U131" s="225">
        <v>0.03</v>
      </c>
      <c r="V131" s="225">
        <f>ROUND(E131*U131,2)</f>
        <v>4.84</v>
      </c>
      <c r="W131" s="225"/>
      <c r="X131" s="225" t="s">
        <v>141</v>
      </c>
      <c r="Y131" s="206"/>
      <c r="Z131" s="206"/>
      <c r="AA131" s="206"/>
      <c r="AB131" s="206"/>
      <c r="AC131" s="206"/>
      <c r="AD131" s="206"/>
      <c r="AE131" s="206"/>
      <c r="AF131" s="206"/>
      <c r="AG131" s="206" t="s">
        <v>142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3" t="s">
        <v>192</v>
      </c>
      <c r="D132" s="227"/>
      <c r="E132" s="228">
        <v>39.520000000000003</v>
      </c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144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53" t="s">
        <v>193</v>
      </c>
      <c r="D133" s="227"/>
      <c r="E133" s="228">
        <v>2.52</v>
      </c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144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3" t="s">
        <v>194</v>
      </c>
      <c r="D134" s="227"/>
      <c r="E134" s="228">
        <v>-3.6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144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3" t="s">
        <v>195</v>
      </c>
      <c r="D135" s="227"/>
      <c r="E135" s="228">
        <v>-6.4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144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3" t="s">
        <v>196</v>
      </c>
      <c r="D136" s="227"/>
      <c r="E136" s="228">
        <v>32.24</v>
      </c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144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53" t="s">
        <v>197</v>
      </c>
      <c r="D137" s="227"/>
      <c r="E137" s="228">
        <v>-2.8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144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53" t="s">
        <v>198</v>
      </c>
      <c r="D138" s="227"/>
      <c r="E138" s="228">
        <v>-1.6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144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53" t="s">
        <v>199</v>
      </c>
      <c r="D139" s="227"/>
      <c r="E139" s="228">
        <v>14.3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144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3" t="s">
        <v>200</v>
      </c>
      <c r="D140" s="227"/>
      <c r="E140" s="228">
        <v>-1.2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144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53" t="s">
        <v>201</v>
      </c>
      <c r="D141" s="227"/>
      <c r="E141" s="228">
        <v>10.92</v>
      </c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144</v>
      </c>
      <c r="AH141" s="206">
        <v>0</v>
      </c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53" t="s">
        <v>200</v>
      </c>
      <c r="D142" s="227"/>
      <c r="E142" s="228">
        <v>-1.2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144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53" t="s">
        <v>202</v>
      </c>
      <c r="D143" s="227"/>
      <c r="E143" s="228">
        <v>3.84</v>
      </c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144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3" t="s">
        <v>203</v>
      </c>
      <c r="D144" s="227"/>
      <c r="E144" s="228">
        <v>37.96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144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53" t="s">
        <v>197</v>
      </c>
      <c r="D145" s="227"/>
      <c r="E145" s="228">
        <v>-2.8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144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53" t="s">
        <v>198</v>
      </c>
      <c r="D146" s="227"/>
      <c r="E146" s="228">
        <v>-1.6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144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53" t="s">
        <v>204</v>
      </c>
      <c r="D147" s="227"/>
      <c r="E147" s="228">
        <v>45.24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144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3" t="s">
        <v>200</v>
      </c>
      <c r="D148" s="227"/>
      <c r="E148" s="228">
        <v>-1.2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144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3" t="s">
        <v>197</v>
      </c>
      <c r="D149" s="227"/>
      <c r="E149" s="228">
        <v>-2.8</v>
      </c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144</v>
      </c>
      <c r="AH149" s="206">
        <v>0</v>
      </c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ht="20.399999999999999" outlineLevel="1" x14ac:dyDescent="0.25">
      <c r="A150" s="244">
        <v>36</v>
      </c>
      <c r="B150" s="245" t="s">
        <v>265</v>
      </c>
      <c r="C150" s="254" t="s">
        <v>266</v>
      </c>
      <c r="D150" s="246" t="s">
        <v>147</v>
      </c>
      <c r="E150" s="247">
        <v>8</v>
      </c>
      <c r="F150" s="248"/>
      <c r="G150" s="249">
        <f>ROUND(E150*F150,2)</f>
        <v>0</v>
      </c>
      <c r="H150" s="226">
        <v>4.2300000000000004</v>
      </c>
      <c r="I150" s="225">
        <f>ROUND(E150*H150,2)</f>
        <v>33.840000000000003</v>
      </c>
      <c r="J150" s="226">
        <v>193.77</v>
      </c>
      <c r="K150" s="225">
        <f>ROUND(E150*J150,2)</f>
        <v>1550.16</v>
      </c>
      <c r="L150" s="225">
        <v>15</v>
      </c>
      <c r="M150" s="225">
        <f>G150*(1+L150/100)</f>
        <v>0</v>
      </c>
      <c r="N150" s="225">
        <v>3.6700000000000001E-3</v>
      </c>
      <c r="O150" s="225">
        <f>ROUND(E150*N150,2)</f>
        <v>0.03</v>
      </c>
      <c r="P150" s="225">
        <v>0</v>
      </c>
      <c r="Q150" s="225">
        <f>ROUND(E150*P150,2)</f>
        <v>0</v>
      </c>
      <c r="R150" s="225"/>
      <c r="S150" s="225" t="s">
        <v>140</v>
      </c>
      <c r="T150" s="225" t="s">
        <v>140</v>
      </c>
      <c r="U150" s="225">
        <v>0.433</v>
      </c>
      <c r="V150" s="225">
        <f>ROUND(E150*U150,2)</f>
        <v>3.46</v>
      </c>
      <c r="W150" s="225"/>
      <c r="X150" s="225" t="s">
        <v>141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142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ht="20.399999999999999" outlineLevel="1" x14ac:dyDescent="0.25">
      <c r="A151" s="238">
        <v>37</v>
      </c>
      <c r="B151" s="239" t="s">
        <v>267</v>
      </c>
      <c r="C151" s="252" t="s">
        <v>268</v>
      </c>
      <c r="D151" s="240" t="s">
        <v>156</v>
      </c>
      <c r="E151" s="241">
        <v>15.6</v>
      </c>
      <c r="F151" s="242"/>
      <c r="G151" s="243">
        <f>ROUND(E151*F151,2)</f>
        <v>0</v>
      </c>
      <c r="H151" s="226">
        <v>0</v>
      </c>
      <c r="I151" s="225">
        <f>ROUND(E151*H151,2)</f>
        <v>0</v>
      </c>
      <c r="J151" s="226">
        <v>235.5</v>
      </c>
      <c r="K151" s="225">
        <f>ROUND(E151*J151,2)</f>
        <v>3673.8</v>
      </c>
      <c r="L151" s="225">
        <v>15</v>
      </c>
      <c r="M151" s="225">
        <f>G151*(1+L151/100)</f>
        <v>0</v>
      </c>
      <c r="N151" s="225">
        <v>0</v>
      </c>
      <c r="O151" s="225">
        <f>ROUND(E151*N151,2)</f>
        <v>0</v>
      </c>
      <c r="P151" s="225">
        <v>6.0999999999999999E-2</v>
      </c>
      <c r="Q151" s="225">
        <f>ROUND(E151*P151,2)</f>
        <v>0.95</v>
      </c>
      <c r="R151" s="225"/>
      <c r="S151" s="225" t="s">
        <v>140</v>
      </c>
      <c r="T151" s="225" t="s">
        <v>140</v>
      </c>
      <c r="U151" s="225">
        <v>0</v>
      </c>
      <c r="V151" s="225">
        <f>ROUND(E151*U151,2)</f>
        <v>0</v>
      </c>
      <c r="W151" s="225"/>
      <c r="X151" s="225" t="s">
        <v>269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270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53" t="s">
        <v>216</v>
      </c>
      <c r="D152" s="227"/>
      <c r="E152" s="228">
        <v>4</v>
      </c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144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3" t="s">
        <v>217</v>
      </c>
      <c r="D153" s="227"/>
      <c r="E153" s="228">
        <v>12.8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144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3" t="s">
        <v>200</v>
      </c>
      <c r="D154" s="227"/>
      <c r="E154" s="228">
        <v>-1.2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144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x14ac:dyDescent="0.25">
      <c r="A155" s="232" t="s">
        <v>135</v>
      </c>
      <c r="B155" s="233" t="s">
        <v>67</v>
      </c>
      <c r="C155" s="251" t="s">
        <v>68</v>
      </c>
      <c r="D155" s="234"/>
      <c r="E155" s="235"/>
      <c r="F155" s="236"/>
      <c r="G155" s="237">
        <f>SUMIF(AG156:AG156,"&lt;&gt;NOR",G156:G156)</f>
        <v>0</v>
      </c>
      <c r="H155" s="231"/>
      <c r="I155" s="231">
        <f>SUM(I156:I156)</f>
        <v>0</v>
      </c>
      <c r="J155" s="231"/>
      <c r="K155" s="231">
        <f>SUM(K156:K156)</f>
        <v>1254.76</v>
      </c>
      <c r="L155" s="231"/>
      <c r="M155" s="231">
        <f>SUM(M156:M156)</f>
        <v>0</v>
      </c>
      <c r="N155" s="231"/>
      <c r="O155" s="231">
        <f>SUM(O156:O156)</f>
        <v>0</v>
      </c>
      <c r="P155" s="231"/>
      <c r="Q155" s="231">
        <f>SUM(Q156:Q156)</f>
        <v>0</v>
      </c>
      <c r="R155" s="231"/>
      <c r="S155" s="231"/>
      <c r="T155" s="231"/>
      <c r="U155" s="231"/>
      <c r="V155" s="231">
        <f>SUM(V156:V156)</f>
        <v>3.02</v>
      </c>
      <c r="W155" s="231"/>
      <c r="X155" s="231"/>
      <c r="AG155" t="s">
        <v>136</v>
      </c>
    </row>
    <row r="156" spans="1:60" outlineLevel="1" x14ac:dyDescent="0.25">
      <c r="A156" s="244">
        <v>38</v>
      </c>
      <c r="B156" s="245" t="s">
        <v>271</v>
      </c>
      <c r="C156" s="254" t="s">
        <v>272</v>
      </c>
      <c r="D156" s="246" t="s">
        <v>273</v>
      </c>
      <c r="E156" s="247">
        <v>3.2132200000000002</v>
      </c>
      <c r="F156" s="248"/>
      <c r="G156" s="249">
        <f>ROUND(E156*F156,2)</f>
        <v>0</v>
      </c>
      <c r="H156" s="226">
        <v>0</v>
      </c>
      <c r="I156" s="225">
        <f>ROUND(E156*H156,2)</f>
        <v>0</v>
      </c>
      <c r="J156" s="226">
        <v>390.5</v>
      </c>
      <c r="K156" s="225">
        <f>ROUND(E156*J156,2)</f>
        <v>1254.76</v>
      </c>
      <c r="L156" s="225">
        <v>15</v>
      </c>
      <c r="M156" s="225">
        <f>G156*(1+L156/100)</f>
        <v>0</v>
      </c>
      <c r="N156" s="225">
        <v>0</v>
      </c>
      <c r="O156" s="225">
        <f>ROUND(E156*N156,2)</f>
        <v>0</v>
      </c>
      <c r="P156" s="225">
        <v>0</v>
      </c>
      <c r="Q156" s="225">
        <f>ROUND(E156*P156,2)</f>
        <v>0</v>
      </c>
      <c r="R156" s="225"/>
      <c r="S156" s="225" t="s">
        <v>140</v>
      </c>
      <c r="T156" s="225" t="s">
        <v>140</v>
      </c>
      <c r="U156" s="225">
        <v>0.9385</v>
      </c>
      <c r="V156" s="225">
        <f>ROUND(E156*U156,2)</f>
        <v>3.02</v>
      </c>
      <c r="W156" s="225"/>
      <c r="X156" s="225" t="s">
        <v>274</v>
      </c>
      <c r="Y156" s="206"/>
      <c r="Z156" s="206"/>
      <c r="AA156" s="206"/>
      <c r="AB156" s="206"/>
      <c r="AC156" s="206"/>
      <c r="AD156" s="206"/>
      <c r="AE156" s="206"/>
      <c r="AF156" s="206"/>
      <c r="AG156" s="206" t="s">
        <v>275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x14ac:dyDescent="0.25">
      <c r="A157" s="232" t="s">
        <v>135</v>
      </c>
      <c r="B157" s="233" t="s">
        <v>69</v>
      </c>
      <c r="C157" s="251" t="s">
        <v>70</v>
      </c>
      <c r="D157" s="234"/>
      <c r="E157" s="235"/>
      <c r="F157" s="236"/>
      <c r="G157" s="237">
        <f>SUMIF(AG158:AG165,"&lt;&gt;NOR",G158:G165)</f>
        <v>0</v>
      </c>
      <c r="H157" s="231"/>
      <c r="I157" s="231">
        <f>SUM(I158:I165)</f>
        <v>3505.87</v>
      </c>
      <c r="J157" s="231"/>
      <c r="K157" s="231">
        <f>SUM(K158:K165)</f>
        <v>2547.38</v>
      </c>
      <c r="L157" s="231"/>
      <c r="M157" s="231">
        <f>SUM(M158:M165)</f>
        <v>0</v>
      </c>
      <c r="N157" s="231"/>
      <c r="O157" s="231">
        <f>SUM(O158:O165)</f>
        <v>0.03</v>
      </c>
      <c r="P157" s="231"/>
      <c r="Q157" s="231">
        <f>SUM(Q158:Q165)</f>
        <v>0</v>
      </c>
      <c r="R157" s="231"/>
      <c r="S157" s="231"/>
      <c r="T157" s="231"/>
      <c r="U157" s="231"/>
      <c r="V157" s="231">
        <f>SUM(V158:V165)</f>
        <v>4.37</v>
      </c>
      <c r="W157" s="231"/>
      <c r="X157" s="231"/>
      <c r="AG157" t="s">
        <v>136</v>
      </c>
    </row>
    <row r="158" spans="1:60" outlineLevel="1" x14ac:dyDescent="0.25">
      <c r="A158" s="238">
        <v>39</v>
      </c>
      <c r="B158" s="239" t="s">
        <v>276</v>
      </c>
      <c r="C158" s="252" t="s">
        <v>277</v>
      </c>
      <c r="D158" s="240" t="s">
        <v>156</v>
      </c>
      <c r="E158" s="241">
        <v>8.5500000000000007</v>
      </c>
      <c r="F158" s="242"/>
      <c r="G158" s="243">
        <f>ROUND(E158*F158,2)</f>
        <v>0</v>
      </c>
      <c r="H158" s="226">
        <v>309.82</v>
      </c>
      <c r="I158" s="225">
        <f>ROUND(E158*H158,2)</f>
        <v>2648.96</v>
      </c>
      <c r="J158" s="226">
        <v>203.18</v>
      </c>
      <c r="K158" s="225">
        <f>ROUND(E158*J158,2)</f>
        <v>1737.19</v>
      </c>
      <c r="L158" s="225">
        <v>15</v>
      </c>
      <c r="M158" s="225">
        <f>G158*(1+L158/100)</f>
        <v>0</v>
      </c>
      <c r="N158" s="225">
        <v>3.6800000000000001E-3</v>
      </c>
      <c r="O158" s="225">
        <f>ROUND(E158*N158,2)</f>
        <v>0.03</v>
      </c>
      <c r="P158" s="225">
        <v>0</v>
      </c>
      <c r="Q158" s="225">
        <f>ROUND(E158*P158,2)</f>
        <v>0</v>
      </c>
      <c r="R158" s="225"/>
      <c r="S158" s="225" t="s">
        <v>140</v>
      </c>
      <c r="T158" s="225" t="s">
        <v>164</v>
      </c>
      <c r="U158" s="225">
        <v>0.38500000000000001</v>
      </c>
      <c r="V158" s="225">
        <f>ROUND(E158*U158,2)</f>
        <v>3.29</v>
      </c>
      <c r="W158" s="225"/>
      <c r="X158" s="225" t="s">
        <v>141</v>
      </c>
      <c r="Y158" s="206"/>
      <c r="Z158" s="206"/>
      <c r="AA158" s="206"/>
      <c r="AB158" s="206"/>
      <c r="AC158" s="206"/>
      <c r="AD158" s="206"/>
      <c r="AE158" s="206"/>
      <c r="AF158" s="206"/>
      <c r="AG158" s="206" t="s">
        <v>142</v>
      </c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3" t="s">
        <v>278</v>
      </c>
      <c r="D159" s="227"/>
      <c r="E159" s="228">
        <v>2.5499999999999998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144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3" t="s">
        <v>279</v>
      </c>
      <c r="D160" s="227"/>
      <c r="E160" s="228">
        <v>6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144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38">
        <v>40</v>
      </c>
      <c r="B161" s="239" t="s">
        <v>280</v>
      </c>
      <c r="C161" s="252" t="s">
        <v>281</v>
      </c>
      <c r="D161" s="240" t="s">
        <v>152</v>
      </c>
      <c r="E161" s="241">
        <v>9.8000000000000007</v>
      </c>
      <c r="F161" s="242"/>
      <c r="G161" s="243">
        <f>ROUND(E161*F161,2)</f>
        <v>0</v>
      </c>
      <c r="H161" s="226">
        <v>87.44</v>
      </c>
      <c r="I161" s="225">
        <f>ROUND(E161*H161,2)</f>
        <v>856.91</v>
      </c>
      <c r="J161" s="226">
        <v>58.06</v>
      </c>
      <c r="K161" s="225">
        <f>ROUND(E161*J161,2)</f>
        <v>568.99</v>
      </c>
      <c r="L161" s="225">
        <v>15</v>
      </c>
      <c r="M161" s="225">
        <f>G161*(1+L161/100)</f>
        <v>0</v>
      </c>
      <c r="N161" s="225">
        <v>3.2000000000000003E-4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140</v>
      </c>
      <c r="T161" s="225" t="s">
        <v>164</v>
      </c>
      <c r="U161" s="225">
        <v>0.11</v>
      </c>
      <c r="V161" s="225">
        <f>ROUND(E161*U161,2)</f>
        <v>1.08</v>
      </c>
      <c r="W161" s="225"/>
      <c r="X161" s="225" t="s">
        <v>141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142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3" t="s">
        <v>282</v>
      </c>
      <c r="D162" s="227"/>
      <c r="E162" s="228">
        <v>5.8</v>
      </c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144</v>
      </c>
      <c r="AH162" s="206">
        <v>0</v>
      </c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23"/>
      <c r="B163" s="224"/>
      <c r="C163" s="253" t="s">
        <v>283</v>
      </c>
      <c r="D163" s="227"/>
      <c r="E163" s="228">
        <v>2.8</v>
      </c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06"/>
      <c r="Z163" s="206"/>
      <c r="AA163" s="206"/>
      <c r="AB163" s="206"/>
      <c r="AC163" s="206"/>
      <c r="AD163" s="206"/>
      <c r="AE163" s="206"/>
      <c r="AF163" s="206"/>
      <c r="AG163" s="206" t="s">
        <v>144</v>
      </c>
      <c r="AH163" s="206">
        <v>0</v>
      </c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23"/>
      <c r="B164" s="224"/>
      <c r="C164" s="253" t="s">
        <v>284</v>
      </c>
      <c r="D164" s="227"/>
      <c r="E164" s="228">
        <v>1.2</v>
      </c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144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4">
        <v>41</v>
      </c>
      <c r="B165" s="245" t="s">
        <v>285</v>
      </c>
      <c r="C165" s="254" t="s">
        <v>286</v>
      </c>
      <c r="D165" s="246" t="s">
        <v>0</v>
      </c>
      <c r="E165" s="247">
        <v>58.1205</v>
      </c>
      <c r="F165" s="248"/>
      <c r="G165" s="249">
        <f>ROUND(E165*F165,2)</f>
        <v>0</v>
      </c>
      <c r="H165" s="226">
        <v>0</v>
      </c>
      <c r="I165" s="225">
        <f>ROUND(E165*H165,2)</f>
        <v>0</v>
      </c>
      <c r="J165" s="226">
        <v>4.1500000000000004</v>
      </c>
      <c r="K165" s="225">
        <f>ROUND(E165*J165,2)</f>
        <v>241.2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0</v>
      </c>
      <c r="Q165" s="225">
        <f>ROUND(E165*P165,2)</f>
        <v>0</v>
      </c>
      <c r="R165" s="225"/>
      <c r="S165" s="225" t="s">
        <v>140</v>
      </c>
      <c r="T165" s="225" t="s">
        <v>164</v>
      </c>
      <c r="U165" s="225">
        <v>0</v>
      </c>
      <c r="V165" s="225">
        <f>ROUND(E165*U165,2)</f>
        <v>0</v>
      </c>
      <c r="W165" s="225"/>
      <c r="X165" s="225" t="s">
        <v>274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275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x14ac:dyDescent="0.25">
      <c r="A166" s="232" t="s">
        <v>135</v>
      </c>
      <c r="B166" s="233" t="s">
        <v>71</v>
      </c>
      <c r="C166" s="251" t="s">
        <v>72</v>
      </c>
      <c r="D166" s="234"/>
      <c r="E166" s="235"/>
      <c r="F166" s="236"/>
      <c r="G166" s="237">
        <f>SUMIF(AG167:AG167,"&lt;&gt;NOR",G167:G167)</f>
        <v>0</v>
      </c>
      <c r="H166" s="231"/>
      <c r="I166" s="231">
        <f>SUM(I167:I167)</f>
        <v>0</v>
      </c>
      <c r="J166" s="231"/>
      <c r="K166" s="231">
        <f>SUM(K167:K167)</f>
        <v>1000</v>
      </c>
      <c r="L166" s="231"/>
      <c r="M166" s="231">
        <f>SUM(M167:M167)</f>
        <v>0</v>
      </c>
      <c r="N166" s="231"/>
      <c r="O166" s="231">
        <f>SUM(O167:O167)</f>
        <v>0</v>
      </c>
      <c r="P166" s="231"/>
      <c r="Q166" s="231">
        <f>SUM(Q167:Q167)</f>
        <v>0</v>
      </c>
      <c r="R166" s="231"/>
      <c r="S166" s="231"/>
      <c r="T166" s="231"/>
      <c r="U166" s="231"/>
      <c r="V166" s="231">
        <f>SUM(V167:V167)</f>
        <v>0.16</v>
      </c>
      <c r="W166" s="231"/>
      <c r="X166" s="231"/>
      <c r="AG166" t="s">
        <v>136</v>
      </c>
    </row>
    <row r="167" spans="1:60" outlineLevel="1" x14ac:dyDescent="0.25">
      <c r="A167" s="244">
        <v>42</v>
      </c>
      <c r="B167" s="245" t="s">
        <v>287</v>
      </c>
      <c r="C167" s="254" t="s">
        <v>288</v>
      </c>
      <c r="D167" s="246" t="s">
        <v>289</v>
      </c>
      <c r="E167" s="247">
        <v>1</v>
      </c>
      <c r="F167" s="248"/>
      <c r="G167" s="249">
        <f>ROUND(E167*F167,2)</f>
        <v>0</v>
      </c>
      <c r="H167" s="226">
        <v>0</v>
      </c>
      <c r="I167" s="225">
        <f>ROUND(E167*H167,2)</f>
        <v>0</v>
      </c>
      <c r="J167" s="226">
        <v>1000</v>
      </c>
      <c r="K167" s="225">
        <f>ROUND(E167*J167,2)</f>
        <v>1000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163</v>
      </c>
      <c r="T167" s="225" t="s">
        <v>164</v>
      </c>
      <c r="U167" s="225">
        <v>0.157</v>
      </c>
      <c r="V167" s="225">
        <f>ROUND(E167*U167,2)</f>
        <v>0.16</v>
      </c>
      <c r="W167" s="225"/>
      <c r="X167" s="225" t="s">
        <v>141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142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x14ac:dyDescent="0.25">
      <c r="A168" s="232" t="s">
        <v>135</v>
      </c>
      <c r="B168" s="233" t="s">
        <v>73</v>
      </c>
      <c r="C168" s="251" t="s">
        <v>74</v>
      </c>
      <c r="D168" s="234"/>
      <c r="E168" s="235"/>
      <c r="F168" s="236"/>
      <c r="G168" s="237">
        <f>SUMIF(AG169:AG175,"&lt;&gt;NOR",G169:G175)</f>
        <v>0</v>
      </c>
      <c r="H168" s="231"/>
      <c r="I168" s="231">
        <f>SUM(I169:I175)</f>
        <v>924.55</v>
      </c>
      <c r="J168" s="231"/>
      <c r="K168" s="231">
        <f>SUM(K169:K175)</f>
        <v>3799.1899999999996</v>
      </c>
      <c r="L168" s="231"/>
      <c r="M168" s="231">
        <f>SUM(M169:M175)</f>
        <v>0</v>
      </c>
      <c r="N168" s="231"/>
      <c r="O168" s="231">
        <f>SUM(O169:O175)</f>
        <v>0</v>
      </c>
      <c r="P168" s="231"/>
      <c r="Q168" s="231">
        <f>SUM(Q169:Q175)</f>
        <v>0</v>
      </c>
      <c r="R168" s="231"/>
      <c r="S168" s="231"/>
      <c r="T168" s="231"/>
      <c r="U168" s="231"/>
      <c r="V168" s="231">
        <f>SUM(V169:V175)</f>
        <v>4.67</v>
      </c>
      <c r="W168" s="231"/>
      <c r="X168" s="231"/>
      <c r="AG168" t="s">
        <v>136</v>
      </c>
    </row>
    <row r="169" spans="1:60" outlineLevel="1" x14ac:dyDescent="0.25">
      <c r="A169" s="244">
        <v>43</v>
      </c>
      <c r="B169" s="245" t="s">
        <v>290</v>
      </c>
      <c r="C169" s="254" t="s">
        <v>291</v>
      </c>
      <c r="D169" s="246" t="s">
        <v>152</v>
      </c>
      <c r="E169" s="247">
        <v>5</v>
      </c>
      <c r="F169" s="248"/>
      <c r="G169" s="249">
        <f>ROUND(E169*F169,2)</f>
        <v>0</v>
      </c>
      <c r="H169" s="226">
        <v>184.91</v>
      </c>
      <c r="I169" s="225">
        <f>ROUND(E169*H169,2)</f>
        <v>924.55</v>
      </c>
      <c r="J169" s="226">
        <v>266.08999999999997</v>
      </c>
      <c r="K169" s="225">
        <f>ROUND(E169*J169,2)</f>
        <v>1330.45</v>
      </c>
      <c r="L169" s="225">
        <v>15</v>
      </c>
      <c r="M169" s="225">
        <f>G169*(1+L169/100)</f>
        <v>0</v>
      </c>
      <c r="N169" s="225">
        <v>5.1999999999999995E-4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140</v>
      </c>
      <c r="U169" s="225">
        <v>0.52900000000000003</v>
      </c>
      <c r="V169" s="225">
        <f>ROUND(E169*U169,2)</f>
        <v>2.65</v>
      </c>
      <c r="W169" s="225"/>
      <c r="X169" s="225" t="s">
        <v>141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142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4">
        <v>44</v>
      </c>
      <c r="B170" s="245" t="s">
        <v>292</v>
      </c>
      <c r="C170" s="254" t="s">
        <v>293</v>
      </c>
      <c r="D170" s="246" t="s">
        <v>147</v>
      </c>
      <c r="E170" s="247">
        <v>1</v>
      </c>
      <c r="F170" s="248"/>
      <c r="G170" s="249">
        <f>ROUND(E170*F170,2)</f>
        <v>0</v>
      </c>
      <c r="H170" s="226">
        <v>0</v>
      </c>
      <c r="I170" s="225">
        <f>ROUND(E170*H170,2)</f>
        <v>0</v>
      </c>
      <c r="J170" s="226">
        <v>79.2</v>
      </c>
      <c r="K170" s="225">
        <f>ROUND(E170*J170,2)</f>
        <v>79.2</v>
      </c>
      <c r="L170" s="225">
        <v>15</v>
      </c>
      <c r="M170" s="225">
        <f>G170*(1+L170/100)</f>
        <v>0</v>
      </c>
      <c r="N170" s="225">
        <v>0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140</v>
      </c>
      <c r="T170" s="225" t="s">
        <v>140</v>
      </c>
      <c r="U170" s="225">
        <v>0.157</v>
      </c>
      <c r="V170" s="225">
        <f>ROUND(E170*U170,2)</f>
        <v>0.16</v>
      </c>
      <c r="W170" s="225"/>
      <c r="X170" s="225" t="s">
        <v>141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142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4">
        <v>45</v>
      </c>
      <c r="B171" s="245" t="s">
        <v>294</v>
      </c>
      <c r="C171" s="254" t="s">
        <v>295</v>
      </c>
      <c r="D171" s="246" t="s">
        <v>147</v>
      </c>
      <c r="E171" s="247">
        <v>4</v>
      </c>
      <c r="F171" s="248"/>
      <c r="G171" s="249">
        <f>ROUND(E171*F171,2)</f>
        <v>0</v>
      </c>
      <c r="H171" s="226">
        <v>0</v>
      </c>
      <c r="I171" s="225">
        <f>ROUND(E171*H171,2)</f>
        <v>0</v>
      </c>
      <c r="J171" s="226">
        <v>87.7</v>
      </c>
      <c r="K171" s="225">
        <f>ROUND(E171*J171,2)</f>
        <v>350.8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140</v>
      </c>
      <c r="T171" s="225" t="s">
        <v>140</v>
      </c>
      <c r="U171" s="225">
        <v>0.17399999999999999</v>
      </c>
      <c r="V171" s="225">
        <f>ROUND(E171*U171,2)</f>
        <v>0.7</v>
      </c>
      <c r="W171" s="225"/>
      <c r="X171" s="225" t="s">
        <v>141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142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4">
        <v>46</v>
      </c>
      <c r="B172" s="245" t="s">
        <v>296</v>
      </c>
      <c r="C172" s="254" t="s">
        <v>297</v>
      </c>
      <c r="D172" s="246" t="s">
        <v>147</v>
      </c>
      <c r="E172" s="247">
        <v>1</v>
      </c>
      <c r="F172" s="248"/>
      <c r="G172" s="249">
        <f>ROUND(E172*F172,2)</f>
        <v>0</v>
      </c>
      <c r="H172" s="226">
        <v>0</v>
      </c>
      <c r="I172" s="225">
        <f>ROUND(E172*H172,2)</f>
        <v>0</v>
      </c>
      <c r="J172" s="226">
        <v>130.5</v>
      </c>
      <c r="K172" s="225">
        <f>ROUND(E172*J172,2)</f>
        <v>130.5</v>
      </c>
      <c r="L172" s="225">
        <v>15</v>
      </c>
      <c r="M172" s="225">
        <f>G172*(1+L172/100)</f>
        <v>0</v>
      </c>
      <c r="N172" s="225">
        <v>0</v>
      </c>
      <c r="O172" s="225">
        <f>ROUND(E172*N172,2)</f>
        <v>0</v>
      </c>
      <c r="P172" s="225">
        <v>0</v>
      </c>
      <c r="Q172" s="225">
        <f>ROUND(E172*P172,2)</f>
        <v>0</v>
      </c>
      <c r="R172" s="225"/>
      <c r="S172" s="225" t="s">
        <v>140</v>
      </c>
      <c r="T172" s="225" t="s">
        <v>140</v>
      </c>
      <c r="U172" s="225">
        <v>0.25900000000000001</v>
      </c>
      <c r="V172" s="225">
        <f>ROUND(E172*U172,2)</f>
        <v>0.26</v>
      </c>
      <c r="W172" s="225"/>
      <c r="X172" s="225" t="s">
        <v>141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142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44">
        <v>47</v>
      </c>
      <c r="B173" s="245" t="s">
        <v>298</v>
      </c>
      <c r="C173" s="254" t="s">
        <v>299</v>
      </c>
      <c r="D173" s="246" t="s">
        <v>147</v>
      </c>
      <c r="E173" s="247">
        <v>2</v>
      </c>
      <c r="F173" s="248"/>
      <c r="G173" s="249">
        <f>ROUND(E173*F173,2)</f>
        <v>0</v>
      </c>
      <c r="H173" s="226">
        <v>0</v>
      </c>
      <c r="I173" s="225">
        <f>ROUND(E173*H173,2)</f>
        <v>0</v>
      </c>
      <c r="J173" s="226">
        <v>238.5</v>
      </c>
      <c r="K173" s="225">
        <f>ROUND(E173*J173,2)</f>
        <v>477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180</v>
      </c>
      <c r="U173" s="225">
        <v>0.45</v>
      </c>
      <c r="V173" s="225">
        <f>ROUND(E173*U173,2)</f>
        <v>0.9</v>
      </c>
      <c r="W173" s="225"/>
      <c r="X173" s="225" t="s">
        <v>141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142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44">
        <v>48</v>
      </c>
      <c r="B174" s="245" t="s">
        <v>300</v>
      </c>
      <c r="C174" s="254" t="s">
        <v>301</v>
      </c>
      <c r="D174" s="246" t="s">
        <v>302</v>
      </c>
      <c r="E174" s="247">
        <v>3</v>
      </c>
      <c r="F174" s="248"/>
      <c r="G174" s="249">
        <f>ROUND(E174*F174,2)</f>
        <v>0</v>
      </c>
      <c r="H174" s="226">
        <v>0</v>
      </c>
      <c r="I174" s="225">
        <f>ROUND(E174*H174,2)</f>
        <v>0</v>
      </c>
      <c r="J174" s="226">
        <v>450</v>
      </c>
      <c r="K174" s="225">
        <f>ROUND(E174*J174,2)</f>
        <v>1350</v>
      </c>
      <c r="L174" s="225">
        <v>15</v>
      </c>
      <c r="M174" s="225">
        <f>G174*(1+L174/100)</f>
        <v>0</v>
      </c>
      <c r="N174" s="225">
        <v>0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163</v>
      </c>
      <c r="T174" s="225" t="s">
        <v>164</v>
      </c>
      <c r="U174" s="225">
        <v>0</v>
      </c>
      <c r="V174" s="225">
        <f>ROUND(E174*U174,2)</f>
        <v>0</v>
      </c>
      <c r="W174" s="225"/>
      <c r="X174" s="225" t="s">
        <v>141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142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4">
        <v>49</v>
      </c>
      <c r="B175" s="245" t="s">
        <v>303</v>
      </c>
      <c r="C175" s="254" t="s">
        <v>304</v>
      </c>
      <c r="D175" s="246" t="s">
        <v>0</v>
      </c>
      <c r="E175" s="247">
        <v>46.424999999999997</v>
      </c>
      <c r="F175" s="248"/>
      <c r="G175" s="249">
        <f>ROUND(E175*F175,2)</f>
        <v>0</v>
      </c>
      <c r="H175" s="226">
        <v>0</v>
      </c>
      <c r="I175" s="225">
        <f>ROUND(E175*H175,2)</f>
        <v>0</v>
      </c>
      <c r="J175" s="226">
        <v>1.75</v>
      </c>
      <c r="K175" s="225">
        <f>ROUND(E175*J175,2)</f>
        <v>81.239999999999995</v>
      </c>
      <c r="L175" s="225">
        <v>15</v>
      </c>
      <c r="M175" s="225">
        <f>G175*(1+L175/100)</f>
        <v>0</v>
      </c>
      <c r="N175" s="225">
        <v>0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140</v>
      </c>
      <c r="T175" s="225" t="s">
        <v>140</v>
      </c>
      <c r="U175" s="225">
        <v>0</v>
      </c>
      <c r="V175" s="225">
        <f>ROUND(E175*U175,2)</f>
        <v>0</v>
      </c>
      <c r="W175" s="225"/>
      <c r="X175" s="225" t="s">
        <v>274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275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x14ac:dyDescent="0.25">
      <c r="A176" s="232" t="s">
        <v>135</v>
      </c>
      <c r="B176" s="233" t="s">
        <v>75</v>
      </c>
      <c r="C176" s="251" t="s">
        <v>76</v>
      </c>
      <c r="D176" s="234"/>
      <c r="E176" s="235"/>
      <c r="F176" s="236"/>
      <c r="G176" s="237">
        <f>SUMIF(AG177:AG184,"&lt;&gt;NOR",G177:G184)</f>
        <v>0</v>
      </c>
      <c r="H176" s="231"/>
      <c r="I176" s="231">
        <f>SUM(I177:I184)</f>
        <v>2720.93</v>
      </c>
      <c r="J176" s="231"/>
      <c r="K176" s="231">
        <f>SUM(K177:K184)</f>
        <v>8214.84</v>
      </c>
      <c r="L176" s="231"/>
      <c r="M176" s="231">
        <f>SUM(M177:M184)</f>
        <v>0</v>
      </c>
      <c r="N176" s="231"/>
      <c r="O176" s="231">
        <f>SUM(O177:O184)</f>
        <v>0.06</v>
      </c>
      <c r="P176" s="231"/>
      <c r="Q176" s="231">
        <f>SUM(Q177:Q184)</f>
        <v>0</v>
      </c>
      <c r="R176" s="231"/>
      <c r="S176" s="231"/>
      <c r="T176" s="231"/>
      <c r="U176" s="231"/>
      <c r="V176" s="231">
        <f>SUM(V177:V184)</f>
        <v>16.53</v>
      </c>
      <c r="W176" s="231"/>
      <c r="X176" s="231"/>
      <c r="AG176" t="s">
        <v>136</v>
      </c>
    </row>
    <row r="177" spans="1:60" outlineLevel="1" x14ac:dyDescent="0.25">
      <c r="A177" s="244">
        <v>50</v>
      </c>
      <c r="B177" s="245" t="s">
        <v>305</v>
      </c>
      <c r="C177" s="254" t="s">
        <v>306</v>
      </c>
      <c r="D177" s="246" t="s">
        <v>152</v>
      </c>
      <c r="E177" s="247">
        <v>16</v>
      </c>
      <c r="F177" s="248"/>
      <c r="G177" s="249">
        <f>ROUND(E177*F177,2)</f>
        <v>0</v>
      </c>
      <c r="H177" s="226">
        <v>78.180000000000007</v>
      </c>
      <c r="I177" s="225">
        <f>ROUND(E177*H177,2)</f>
        <v>1250.8800000000001</v>
      </c>
      <c r="J177" s="226">
        <v>257.82</v>
      </c>
      <c r="K177" s="225">
        <f>ROUND(E177*J177,2)</f>
        <v>4125.12</v>
      </c>
      <c r="L177" s="225">
        <v>15</v>
      </c>
      <c r="M177" s="225">
        <f>G177*(1+L177/100)</f>
        <v>0</v>
      </c>
      <c r="N177" s="225">
        <v>3.9899999999999996E-3</v>
      </c>
      <c r="O177" s="225">
        <f>ROUND(E177*N177,2)</f>
        <v>0.06</v>
      </c>
      <c r="P177" s="225">
        <v>0</v>
      </c>
      <c r="Q177" s="225">
        <f>ROUND(E177*P177,2)</f>
        <v>0</v>
      </c>
      <c r="R177" s="225"/>
      <c r="S177" s="225" t="s">
        <v>140</v>
      </c>
      <c r="T177" s="225" t="s">
        <v>140</v>
      </c>
      <c r="U177" s="225">
        <v>0.54290000000000005</v>
      </c>
      <c r="V177" s="225">
        <f>ROUND(E177*U177,2)</f>
        <v>8.69</v>
      </c>
      <c r="W177" s="225"/>
      <c r="X177" s="225" t="s">
        <v>141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142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ht="20.399999999999999" outlineLevel="1" x14ac:dyDescent="0.25">
      <c r="A178" s="244">
        <v>51</v>
      </c>
      <c r="B178" s="245" t="s">
        <v>307</v>
      </c>
      <c r="C178" s="254" t="s">
        <v>308</v>
      </c>
      <c r="D178" s="246" t="s">
        <v>152</v>
      </c>
      <c r="E178" s="247">
        <v>16</v>
      </c>
      <c r="F178" s="248"/>
      <c r="G178" s="249">
        <f>ROUND(E178*F178,2)</f>
        <v>0</v>
      </c>
      <c r="H178" s="226">
        <v>27.39</v>
      </c>
      <c r="I178" s="225">
        <f>ROUND(E178*H178,2)</f>
        <v>438.24</v>
      </c>
      <c r="J178" s="226">
        <v>59.31</v>
      </c>
      <c r="K178" s="225">
        <f>ROUND(E178*J178,2)</f>
        <v>948.96</v>
      </c>
      <c r="L178" s="225">
        <v>15</v>
      </c>
      <c r="M178" s="225">
        <f>G178*(1+L178/100)</f>
        <v>0</v>
      </c>
      <c r="N178" s="225">
        <v>4.0000000000000003E-5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140</v>
      </c>
      <c r="T178" s="225" t="s">
        <v>140</v>
      </c>
      <c r="U178" s="225">
        <v>0.129</v>
      </c>
      <c r="V178" s="225">
        <f>ROUND(E178*U178,2)</f>
        <v>2.06</v>
      </c>
      <c r="W178" s="225"/>
      <c r="X178" s="225" t="s">
        <v>141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142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44">
        <v>52</v>
      </c>
      <c r="B179" s="245" t="s">
        <v>309</v>
      </c>
      <c r="C179" s="254" t="s">
        <v>310</v>
      </c>
      <c r="D179" s="246" t="s">
        <v>147</v>
      </c>
      <c r="E179" s="247">
        <v>3</v>
      </c>
      <c r="F179" s="248"/>
      <c r="G179" s="249">
        <f>ROUND(E179*F179,2)</f>
        <v>0</v>
      </c>
      <c r="H179" s="226">
        <v>112.43</v>
      </c>
      <c r="I179" s="225">
        <f>ROUND(E179*H179,2)</f>
        <v>337.29</v>
      </c>
      <c r="J179" s="226">
        <v>118.57</v>
      </c>
      <c r="K179" s="225">
        <f>ROUND(E179*J179,2)</f>
        <v>355.71</v>
      </c>
      <c r="L179" s="225">
        <v>15</v>
      </c>
      <c r="M179" s="225">
        <f>G179*(1+L179/100)</f>
        <v>0</v>
      </c>
      <c r="N179" s="225">
        <v>6.3000000000000003E-4</v>
      </c>
      <c r="O179" s="225">
        <f>ROUND(E179*N179,2)</f>
        <v>0</v>
      </c>
      <c r="P179" s="225">
        <v>0</v>
      </c>
      <c r="Q179" s="225">
        <f>ROUND(E179*P179,2)</f>
        <v>0</v>
      </c>
      <c r="R179" s="225"/>
      <c r="S179" s="225" t="s">
        <v>140</v>
      </c>
      <c r="T179" s="225" t="s">
        <v>140</v>
      </c>
      <c r="U179" s="225">
        <v>0.27200000000000002</v>
      </c>
      <c r="V179" s="225">
        <f>ROUND(E179*U179,2)</f>
        <v>0.82</v>
      </c>
      <c r="W179" s="225"/>
      <c r="X179" s="225" t="s">
        <v>141</v>
      </c>
      <c r="Y179" s="206"/>
      <c r="Z179" s="206"/>
      <c r="AA179" s="206"/>
      <c r="AB179" s="206"/>
      <c r="AC179" s="206"/>
      <c r="AD179" s="206"/>
      <c r="AE179" s="206"/>
      <c r="AF179" s="206"/>
      <c r="AG179" s="206" t="s">
        <v>142</v>
      </c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44">
        <v>53</v>
      </c>
      <c r="B180" s="245" t="s">
        <v>311</v>
      </c>
      <c r="C180" s="254" t="s">
        <v>312</v>
      </c>
      <c r="D180" s="246" t="s">
        <v>313</v>
      </c>
      <c r="E180" s="247">
        <v>3</v>
      </c>
      <c r="F180" s="248"/>
      <c r="G180" s="249">
        <f>ROUND(E180*F180,2)</f>
        <v>0</v>
      </c>
      <c r="H180" s="226">
        <v>230.12</v>
      </c>
      <c r="I180" s="225">
        <f>ROUND(E180*H180,2)</f>
        <v>690.36</v>
      </c>
      <c r="J180" s="226">
        <v>235.38</v>
      </c>
      <c r="K180" s="225">
        <f>ROUND(E180*J180,2)</f>
        <v>706.14</v>
      </c>
      <c r="L180" s="225">
        <v>15</v>
      </c>
      <c r="M180" s="225">
        <f>G180*(1+L180/100)</f>
        <v>0</v>
      </c>
      <c r="N180" s="225">
        <v>1.48E-3</v>
      </c>
      <c r="O180" s="225">
        <f>ROUND(E180*N180,2)</f>
        <v>0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140</v>
      </c>
      <c r="U180" s="225">
        <v>0.54</v>
      </c>
      <c r="V180" s="225">
        <f>ROUND(E180*U180,2)</f>
        <v>1.62</v>
      </c>
      <c r="W180" s="225"/>
      <c r="X180" s="225" t="s">
        <v>141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142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4">
        <v>54</v>
      </c>
      <c r="B181" s="245" t="s">
        <v>314</v>
      </c>
      <c r="C181" s="254" t="s">
        <v>315</v>
      </c>
      <c r="D181" s="246" t="s">
        <v>152</v>
      </c>
      <c r="E181" s="247">
        <v>16</v>
      </c>
      <c r="F181" s="248"/>
      <c r="G181" s="249">
        <f>ROUND(E181*F181,2)</f>
        <v>0</v>
      </c>
      <c r="H181" s="226">
        <v>0.26</v>
      </c>
      <c r="I181" s="225">
        <f>ROUND(E181*H181,2)</f>
        <v>4.16</v>
      </c>
      <c r="J181" s="226">
        <v>10.64</v>
      </c>
      <c r="K181" s="225">
        <f>ROUND(E181*J181,2)</f>
        <v>170.24</v>
      </c>
      <c r="L181" s="225">
        <v>15</v>
      </c>
      <c r="M181" s="225">
        <f>G181*(1+L181/100)</f>
        <v>0</v>
      </c>
      <c r="N181" s="225">
        <v>0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140</v>
      </c>
      <c r="T181" s="225" t="s">
        <v>140</v>
      </c>
      <c r="U181" s="225">
        <v>2.1000000000000001E-2</v>
      </c>
      <c r="V181" s="225">
        <f>ROUND(E181*U181,2)</f>
        <v>0.34</v>
      </c>
      <c r="W181" s="225"/>
      <c r="X181" s="225" t="s">
        <v>141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142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38">
        <v>55</v>
      </c>
      <c r="B182" s="239" t="s">
        <v>316</v>
      </c>
      <c r="C182" s="252" t="s">
        <v>317</v>
      </c>
      <c r="D182" s="240" t="s">
        <v>318</v>
      </c>
      <c r="E182" s="241">
        <v>3</v>
      </c>
      <c r="F182" s="242"/>
      <c r="G182" s="243">
        <f>ROUND(E182*F182,2)</f>
        <v>0</v>
      </c>
      <c r="H182" s="226">
        <v>0</v>
      </c>
      <c r="I182" s="225">
        <f>ROUND(E182*H182,2)</f>
        <v>0</v>
      </c>
      <c r="J182" s="226">
        <v>593</v>
      </c>
      <c r="K182" s="225">
        <f>ROUND(E182*J182,2)</f>
        <v>1779</v>
      </c>
      <c r="L182" s="225">
        <v>15</v>
      </c>
      <c r="M182" s="225">
        <f>G182*(1+L182/100)</f>
        <v>0</v>
      </c>
      <c r="N182" s="225">
        <v>0</v>
      </c>
      <c r="O182" s="225">
        <f>ROUND(E182*N182,2)</f>
        <v>0</v>
      </c>
      <c r="P182" s="225">
        <v>0</v>
      </c>
      <c r="Q182" s="225">
        <f>ROUND(E182*P182,2)</f>
        <v>0</v>
      </c>
      <c r="R182" s="225" t="s">
        <v>319</v>
      </c>
      <c r="S182" s="225" t="s">
        <v>140</v>
      </c>
      <c r="T182" s="225" t="s">
        <v>140</v>
      </c>
      <c r="U182" s="225">
        <v>1</v>
      </c>
      <c r="V182" s="225">
        <f>ROUND(E182*U182,2)</f>
        <v>3</v>
      </c>
      <c r="W182" s="225"/>
      <c r="X182" s="225" t="s">
        <v>320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321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ht="20.399999999999999" outlineLevel="1" x14ac:dyDescent="0.25">
      <c r="A183" s="223"/>
      <c r="B183" s="224"/>
      <c r="C183" s="253" t="s">
        <v>322</v>
      </c>
      <c r="D183" s="227"/>
      <c r="E183" s="228">
        <v>3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144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4">
        <v>56</v>
      </c>
      <c r="B184" s="245" t="s">
        <v>323</v>
      </c>
      <c r="C184" s="254" t="s">
        <v>324</v>
      </c>
      <c r="D184" s="246" t="s">
        <v>0</v>
      </c>
      <c r="E184" s="247">
        <v>108.06100000000001</v>
      </c>
      <c r="F184" s="248"/>
      <c r="G184" s="249">
        <f>ROUND(E184*F184,2)</f>
        <v>0</v>
      </c>
      <c r="H184" s="226">
        <v>0</v>
      </c>
      <c r="I184" s="225">
        <f>ROUND(E184*H184,2)</f>
        <v>0</v>
      </c>
      <c r="J184" s="226">
        <v>1.2</v>
      </c>
      <c r="K184" s="225">
        <f>ROUND(E184*J184,2)</f>
        <v>129.66999999999999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140</v>
      </c>
      <c r="U184" s="225">
        <v>0</v>
      </c>
      <c r="V184" s="225">
        <f>ROUND(E184*U184,2)</f>
        <v>0</v>
      </c>
      <c r="W184" s="225"/>
      <c r="X184" s="225" t="s">
        <v>274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275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x14ac:dyDescent="0.25">
      <c r="A185" s="232" t="s">
        <v>135</v>
      </c>
      <c r="B185" s="233" t="s">
        <v>77</v>
      </c>
      <c r="C185" s="251" t="s">
        <v>78</v>
      </c>
      <c r="D185" s="234"/>
      <c r="E185" s="235"/>
      <c r="F185" s="236"/>
      <c r="G185" s="237">
        <f>SUMIF(AG186:AG194,"&lt;&gt;NOR",G186:G194)</f>
        <v>0</v>
      </c>
      <c r="H185" s="231"/>
      <c r="I185" s="231">
        <f>SUM(I186:I194)</f>
        <v>4758</v>
      </c>
      <c r="J185" s="231"/>
      <c r="K185" s="231">
        <f>SUM(K186:K194)</f>
        <v>5644.85</v>
      </c>
      <c r="L185" s="231"/>
      <c r="M185" s="231">
        <f>SUM(M186:M194)</f>
        <v>0</v>
      </c>
      <c r="N185" s="231"/>
      <c r="O185" s="231">
        <f>SUM(O186:O194)</f>
        <v>0</v>
      </c>
      <c r="P185" s="231"/>
      <c r="Q185" s="231">
        <f>SUM(Q186:Q194)</f>
        <v>0</v>
      </c>
      <c r="R185" s="231"/>
      <c r="S185" s="231"/>
      <c r="T185" s="231"/>
      <c r="U185" s="231"/>
      <c r="V185" s="231">
        <f>SUM(V186:V194)</f>
        <v>4.5</v>
      </c>
      <c r="W185" s="231"/>
      <c r="X185" s="231"/>
      <c r="AG185" t="s">
        <v>136</v>
      </c>
    </row>
    <row r="186" spans="1:60" ht="20.399999999999999" outlineLevel="1" x14ac:dyDescent="0.25">
      <c r="A186" s="244">
        <v>57</v>
      </c>
      <c r="B186" s="245" t="s">
        <v>325</v>
      </c>
      <c r="C186" s="254" t="s">
        <v>326</v>
      </c>
      <c r="D186" s="246" t="s">
        <v>327</v>
      </c>
      <c r="E186" s="247">
        <v>1</v>
      </c>
      <c r="F186" s="248"/>
      <c r="G186" s="249">
        <f>ROUND(E186*F186,2)</f>
        <v>0</v>
      </c>
      <c r="H186" s="226">
        <v>983.29</v>
      </c>
      <c r="I186" s="225">
        <f>ROUND(E186*H186,2)</f>
        <v>983.29</v>
      </c>
      <c r="J186" s="226">
        <v>1066.71</v>
      </c>
      <c r="K186" s="225">
        <f>ROUND(E186*J186,2)</f>
        <v>1066.71</v>
      </c>
      <c r="L186" s="225">
        <v>15</v>
      </c>
      <c r="M186" s="225">
        <f>G186*(1+L186/100)</f>
        <v>0</v>
      </c>
      <c r="N186" s="225">
        <v>3.2499999999999999E-3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140</v>
      </c>
      <c r="T186" s="225" t="s">
        <v>164</v>
      </c>
      <c r="U186" s="225">
        <v>1.78</v>
      </c>
      <c r="V186" s="225">
        <f>ROUND(E186*U186,2)</f>
        <v>1.78</v>
      </c>
      <c r="W186" s="225"/>
      <c r="X186" s="225" t="s">
        <v>141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142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4">
        <v>58</v>
      </c>
      <c r="B187" s="245" t="s">
        <v>328</v>
      </c>
      <c r="C187" s="254" t="s">
        <v>329</v>
      </c>
      <c r="D187" s="246" t="s">
        <v>327</v>
      </c>
      <c r="E187" s="247">
        <v>1</v>
      </c>
      <c r="F187" s="248"/>
      <c r="G187" s="249">
        <f>ROUND(E187*F187,2)</f>
        <v>0</v>
      </c>
      <c r="H187" s="226">
        <v>32.549999999999997</v>
      </c>
      <c r="I187" s="225">
        <f>ROUND(E187*H187,2)</f>
        <v>32.549999999999997</v>
      </c>
      <c r="J187" s="226">
        <v>431.45</v>
      </c>
      <c r="K187" s="225">
        <f>ROUND(E187*J187,2)</f>
        <v>431.45</v>
      </c>
      <c r="L187" s="225">
        <v>15</v>
      </c>
      <c r="M187" s="225">
        <f>G187*(1+L187/100)</f>
        <v>0</v>
      </c>
      <c r="N187" s="225">
        <v>1.8000000000000001E-4</v>
      </c>
      <c r="O187" s="225">
        <f>ROUND(E187*N187,2)</f>
        <v>0</v>
      </c>
      <c r="P187" s="225">
        <v>0</v>
      </c>
      <c r="Q187" s="225">
        <f>ROUND(E187*P187,2)</f>
        <v>0</v>
      </c>
      <c r="R187" s="225"/>
      <c r="S187" s="225" t="s">
        <v>140</v>
      </c>
      <c r="T187" s="225" t="s">
        <v>140</v>
      </c>
      <c r="U187" s="225">
        <v>0.83799999999999997</v>
      </c>
      <c r="V187" s="225">
        <f>ROUND(E187*U187,2)</f>
        <v>0.84</v>
      </c>
      <c r="W187" s="225"/>
      <c r="X187" s="225" t="s">
        <v>141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142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4">
        <v>59</v>
      </c>
      <c r="B188" s="245" t="s">
        <v>330</v>
      </c>
      <c r="C188" s="254" t="s">
        <v>331</v>
      </c>
      <c r="D188" s="246" t="s">
        <v>152</v>
      </c>
      <c r="E188" s="247">
        <v>3</v>
      </c>
      <c r="F188" s="248"/>
      <c r="G188" s="249">
        <f>ROUND(E188*F188,2)</f>
        <v>0</v>
      </c>
      <c r="H188" s="226">
        <v>265.29000000000002</v>
      </c>
      <c r="I188" s="225">
        <f>ROUND(E188*H188,2)</f>
        <v>795.87</v>
      </c>
      <c r="J188" s="226">
        <v>166.71</v>
      </c>
      <c r="K188" s="225">
        <f>ROUND(E188*J188,2)</f>
        <v>500.13</v>
      </c>
      <c r="L188" s="225">
        <v>15</v>
      </c>
      <c r="M188" s="225">
        <f>G188*(1+L188/100)</f>
        <v>0</v>
      </c>
      <c r="N188" s="225">
        <v>7.9000000000000001E-4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140</v>
      </c>
      <c r="T188" s="225" t="s">
        <v>140</v>
      </c>
      <c r="U188" s="225">
        <v>0.30869000000000002</v>
      </c>
      <c r="V188" s="225">
        <f>ROUND(E188*U188,2)</f>
        <v>0.93</v>
      </c>
      <c r="W188" s="225"/>
      <c r="X188" s="225" t="s">
        <v>141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142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4">
        <v>60</v>
      </c>
      <c r="B189" s="245" t="s">
        <v>332</v>
      </c>
      <c r="C189" s="254" t="s">
        <v>333</v>
      </c>
      <c r="D189" s="246" t="s">
        <v>147</v>
      </c>
      <c r="E189" s="247">
        <v>1</v>
      </c>
      <c r="F189" s="248"/>
      <c r="G189" s="249">
        <f>ROUND(E189*F189,2)</f>
        <v>0</v>
      </c>
      <c r="H189" s="226">
        <v>124.39</v>
      </c>
      <c r="I189" s="225">
        <f>ROUND(E189*H189,2)</f>
        <v>124.39</v>
      </c>
      <c r="J189" s="226">
        <v>236.11</v>
      </c>
      <c r="K189" s="225">
        <f>ROUND(E189*J189,2)</f>
        <v>236.11</v>
      </c>
      <c r="L189" s="225">
        <v>15</v>
      </c>
      <c r="M189" s="225">
        <f>G189*(1+L189/100)</f>
        <v>0</v>
      </c>
      <c r="N189" s="225">
        <v>9.3000000000000005E-4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140</v>
      </c>
      <c r="T189" s="225" t="s">
        <v>164</v>
      </c>
      <c r="U189" s="225">
        <v>0.42399999999999999</v>
      </c>
      <c r="V189" s="225">
        <f>ROUND(E189*U189,2)</f>
        <v>0.42</v>
      </c>
      <c r="W189" s="225"/>
      <c r="X189" s="225" t="s">
        <v>141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142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44">
        <v>61</v>
      </c>
      <c r="B190" s="245" t="s">
        <v>334</v>
      </c>
      <c r="C190" s="254" t="s">
        <v>335</v>
      </c>
      <c r="D190" s="246" t="s">
        <v>327</v>
      </c>
      <c r="E190" s="247">
        <v>1</v>
      </c>
      <c r="F190" s="248"/>
      <c r="G190" s="249">
        <f>ROUND(E190*F190,2)</f>
        <v>0</v>
      </c>
      <c r="H190" s="226">
        <v>1800.82</v>
      </c>
      <c r="I190" s="225">
        <f>ROUND(E190*H190,2)</f>
        <v>1800.82</v>
      </c>
      <c r="J190" s="226">
        <v>81.180000000000007</v>
      </c>
      <c r="K190" s="225">
        <f>ROUND(E190*J190,2)</f>
        <v>81.180000000000007</v>
      </c>
      <c r="L190" s="225">
        <v>15</v>
      </c>
      <c r="M190" s="225">
        <f>G190*(1+L190/100)</f>
        <v>0</v>
      </c>
      <c r="N190" s="225">
        <v>1E-3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140</v>
      </c>
      <c r="T190" s="225" t="s">
        <v>164</v>
      </c>
      <c r="U190" s="225">
        <v>0.14499999999999999</v>
      </c>
      <c r="V190" s="225">
        <f>ROUND(E190*U190,2)</f>
        <v>0.15</v>
      </c>
      <c r="W190" s="225"/>
      <c r="X190" s="225" t="s">
        <v>141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142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44">
        <v>62</v>
      </c>
      <c r="B191" s="245" t="s">
        <v>336</v>
      </c>
      <c r="C191" s="254" t="s">
        <v>337</v>
      </c>
      <c r="D191" s="246" t="s">
        <v>327</v>
      </c>
      <c r="E191" s="247">
        <v>1</v>
      </c>
      <c r="F191" s="248"/>
      <c r="G191" s="249">
        <f>ROUND(E191*F191,2)</f>
        <v>0</v>
      </c>
      <c r="H191" s="226">
        <v>738.8</v>
      </c>
      <c r="I191" s="225">
        <f>ROUND(E191*H191,2)</f>
        <v>738.8</v>
      </c>
      <c r="J191" s="226">
        <v>92.2</v>
      </c>
      <c r="K191" s="225">
        <f>ROUND(E191*J191,2)</f>
        <v>92.2</v>
      </c>
      <c r="L191" s="225">
        <v>15</v>
      </c>
      <c r="M191" s="225">
        <f>G191*(1+L191/100)</f>
        <v>0</v>
      </c>
      <c r="N191" s="225">
        <v>5.0000000000000001E-4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140</v>
      </c>
      <c r="T191" s="225" t="s">
        <v>164</v>
      </c>
      <c r="U191" s="225">
        <v>0.16500000000000001</v>
      </c>
      <c r="V191" s="225">
        <f>ROUND(E191*U191,2)</f>
        <v>0.17</v>
      </c>
      <c r="W191" s="225"/>
      <c r="X191" s="225" t="s">
        <v>141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142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4">
        <v>63</v>
      </c>
      <c r="B192" s="245" t="s">
        <v>338</v>
      </c>
      <c r="C192" s="254" t="s">
        <v>339</v>
      </c>
      <c r="D192" s="246" t="s">
        <v>147</v>
      </c>
      <c r="E192" s="247">
        <v>1</v>
      </c>
      <c r="F192" s="248"/>
      <c r="G192" s="249">
        <f>ROUND(E192*F192,2)</f>
        <v>0</v>
      </c>
      <c r="H192" s="226">
        <v>282.27999999999997</v>
      </c>
      <c r="I192" s="225">
        <f>ROUND(E192*H192,2)</f>
        <v>282.27999999999997</v>
      </c>
      <c r="J192" s="226">
        <v>113.72</v>
      </c>
      <c r="K192" s="225">
        <f>ROUND(E192*J192,2)</f>
        <v>113.72</v>
      </c>
      <c r="L192" s="225">
        <v>15</v>
      </c>
      <c r="M192" s="225">
        <f>G192*(1+L192/100)</f>
        <v>0</v>
      </c>
      <c r="N192" s="225">
        <v>2.5000000000000001E-4</v>
      </c>
      <c r="O192" s="225">
        <f>ROUND(E192*N192,2)</f>
        <v>0</v>
      </c>
      <c r="P192" s="225">
        <v>0</v>
      </c>
      <c r="Q192" s="225">
        <f>ROUND(E192*P192,2)</f>
        <v>0</v>
      </c>
      <c r="R192" s="225"/>
      <c r="S192" s="225" t="s">
        <v>140</v>
      </c>
      <c r="T192" s="225" t="s">
        <v>140</v>
      </c>
      <c r="U192" s="225">
        <v>0.20599999999999999</v>
      </c>
      <c r="V192" s="225">
        <f>ROUND(E192*U192,2)</f>
        <v>0.21</v>
      </c>
      <c r="W192" s="225"/>
      <c r="X192" s="225" t="s">
        <v>141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142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44">
        <v>64</v>
      </c>
      <c r="B193" s="245" t="s">
        <v>340</v>
      </c>
      <c r="C193" s="254" t="s">
        <v>341</v>
      </c>
      <c r="D193" s="246" t="s">
        <v>289</v>
      </c>
      <c r="E193" s="247">
        <v>1</v>
      </c>
      <c r="F193" s="248"/>
      <c r="G193" s="249">
        <f>ROUND(E193*F193,2)</f>
        <v>0</v>
      </c>
      <c r="H193" s="226">
        <v>0</v>
      </c>
      <c r="I193" s="225">
        <f>ROUND(E193*H193,2)</f>
        <v>0</v>
      </c>
      <c r="J193" s="226">
        <v>3000</v>
      </c>
      <c r="K193" s="225">
        <f>ROUND(E193*J193,2)</f>
        <v>3000</v>
      </c>
      <c r="L193" s="225">
        <v>15</v>
      </c>
      <c r="M193" s="225">
        <f>G193*(1+L193/100)</f>
        <v>0</v>
      </c>
      <c r="N193" s="225">
        <v>0</v>
      </c>
      <c r="O193" s="225">
        <f>ROUND(E193*N193,2)</f>
        <v>0</v>
      </c>
      <c r="P193" s="225">
        <v>0</v>
      </c>
      <c r="Q193" s="225">
        <f>ROUND(E193*P193,2)</f>
        <v>0</v>
      </c>
      <c r="R193" s="225"/>
      <c r="S193" s="225" t="s">
        <v>163</v>
      </c>
      <c r="T193" s="225" t="s">
        <v>164</v>
      </c>
      <c r="U193" s="225">
        <v>0</v>
      </c>
      <c r="V193" s="225">
        <f>ROUND(E193*U193,2)</f>
        <v>0</v>
      </c>
      <c r="W193" s="225"/>
      <c r="X193" s="225" t="s">
        <v>141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142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4">
        <v>65</v>
      </c>
      <c r="B194" s="245" t="s">
        <v>342</v>
      </c>
      <c r="C194" s="254" t="s">
        <v>343</v>
      </c>
      <c r="D194" s="246" t="s">
        <v>0</v>
      </c>
      <c r="E194" s="247">
        <v>102.795</v>
      </c>
      <c r="F194" s="248"/>
      <c r="G194" s="249">
        <f>ROUND(E194*F194,2)</f>
        <v>0</v>
      </c>
      <c r="H194" s="226">
        <v>0</v>
      </c>
      <c r="I194" s="225">
        <f>ROUND(E194*H194,2)</f>
        <v>0</v>
      </c>
      <c r="J194" s="226">
        <v>1.2</v>
      </c>
      <c r="K194" s="225">
        <f>ROUND(E194*J194,2)</f>
        <v>123.35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140</v>
      </c>
      <c r="T194" s="225" t="s">
        <v>164</v>
      </c>
      <c r="U194" s="225">
        <v>0</v>
      </c>
      <c r="V194" s="225">
        <f>ROUND(E194*U194,2)</f>
        <v>0</v>
      </c>
      <c r="W194" s="225"/>
      <c r="X194" s="225" t="s">
        <v>274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275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x14ac:dyDescent="0.25">
      <c r="A195" s="232" t="s">
        <v>135</v>
      </c>
      <c r="B195" s="233" t="s">
        <v>79</v>
      </c>
      <c r="C195" s="251" t="s">
        <v>80</v>
      </c>
      <c r="D195" s="234"/>
      <c r="E195" s="235"/>
      <c r="F195" s="236"/>
      <c r="G195" s="237">
        <f>SUMIF(AG196:AG224,"&lt;&gt;NOR",G196:G224)</f>
        <v>0</v>
      </c>
      <c r="H195" s="231"/>
      <c r="I195" s="231">
        <f>SUM(I196:I224)</f>
        <v>24904</v>
      </c>
      <c r="J195" s="231"/>
      <c r="K195" s="231">
        <f>SUM(K196:K224)</f>
        <v>8025.93</v>
      </c>
      <c r="L195" s="231"/>
      <c r="M195" s="231">
        <f>SUM(M196:M224)</f>
        <v>0</v>
      </c>
      <c r="N195" s="231"/>
      <c r="O195" s="231">
        <f>SUM(O196:O224)</f>
        <v>0.14000000000000001</v>
      </c>
      <c r="P195" s="231"/>
      <c r="Q195" s="231">
        <f>SUM(Q196:Q224)</f>
        <v>0.28000000000000003</v>
      </c>
      <c r="R195" s="231"/>
      <c r="S195" s="231"/>
      <c r="T195" s="231"/>
      <c r="U195" s="231"/>
      <c r="V195" s="231">
        <f>SUM(V196:V224)</f>
        <v>13.120000000000001</v>
      </c>
      <c r="W195" s="231"/>
      <c r="X195" s="231"/>
      <c r="AG195" t="s">
        <v>136</v>
      </c>
    </row>
    <row r="196" spans="1:60" ht="20.399999999999999" outlineLevel="1" x14ac:dyDescent="0.25">
      <c r="A196" s="244">
        <v>66</v>
      </c>
      <c r="B196" s="245" t="s">
        <v>344</v>
      </c>
      <c r="C196" s="254" t="s">
        <v>345</v>
      </c>
      <c r="D196" s="246" t="s">
        <v>327</v>
      </c>
      <c r="E196" s="247">
        <v>1</v>
      </c>
      <c r="F196" s="248"/>
      <c r="G196" s="249">
        <f>ROUND(E196*F196,2)</f>
        <v>0</v>
      </c>
      <c r="H196" s="226">
        <v>5228.08</v>
      </c>
      <c r="I196" s="225">
        <f>ROUND(E196*H196,2)</f>
        <v>5228.08</v>
      </c>
      <c r="J196" s="226">
        <v>761.92</v>
      </c>
      <c r="K196" s="225">
        <f>ROUND(E196*J196,2)</f>
        <v>761.92</v>
      </c>
      <c r="L196" s="225">
        <v>15</v>
      </c>
      <c r="M196" s="225">
        <f>G196*(1+L196/100)</f>
        <v>0</v>
      </c>
      <c r="N196" s="225">
        <v>2.8719999999999999E-2</v>
      </c>
      <c r="O196" s="225">
        <f>ROUND(E196*N196,2)</f>
        <v>0.03</v>
      </c>
      <c r="P196" s="225">
        <v>0</v>
      </c>
      <c r="Q196" s="225">
        <f>ROUND(E196*P196,2)</f>
        <v>0</v>
      </c>
      <c r="R196" s="225"/>
      <c r="S196" s="225" t="s">
        <v>140</v>
      </c>
      <c r="T196" s="225" t="s">
        <v>164</v>
      </c>
      <c r="U196" s="225">
        <v>1.5</v>
      </c>
      <c r="V196" s="225">
        <f>ROUND(E196*U196,2)</f>
        <v>1.5</v>
      </c>
      <c r="W196" s="225"/>
      <c r="X196" s="225" t="s">
        <v>141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142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4">
        <v>67</v>
      </c>
      <c r="B197" s="245" t="s">
        <v>346</v>
      </c>
      <c r="C197" s="254" t="s">
        <v>347</v>
      </c>
      <c r="D197" s="246" t="s">
        <v>327</v>
      </c>
      <c r="E197" s="247">
        <v>1</v>
      </c>
      <c r="F197" s="248"/>
      <c r="G197" s="249">
        <f>ROUND(E197*F197,2)</f>
        <v>0</v>
      </c>
      <c r="H197" s="226">
        <v>475.26</v>
      </c>
      <c r="I197" s="225">
        <f>ROUND(E197*H197,2)</f>
        <v>475.26</v>
      </c>
      <c r="J197" s="226">
        <v>760.74</v>
      </c>
      <c r="K197" s="225">
        <f>ROUND(E197*J197,2)</f>
        <v>760.74</v>
      </c>
      <c r="L197" s="225">
        <v>15</v>
      </c>
      <c r="M197" s="225">
        <f>G197*(1+L197/100)</f>
        <v>0</v>
      </c>
      <c r="N197" s="225">
        <v>1.8600000000000001E-3</v>
      </c>
      <c r="O197" s="225">
        <f>ROUND(E197*N197,2)</f>
        <v>0</v>
      </c>
      <c r="P197" s="225">
        <v>0</v>
      </c>
      <c r="Q197" s="225">
        <f>ROUND(E197*P197,2)</f>
        <v>0</v>
      </c>
      <c r="R197" s="225"/>
      <c r="S197" s="225" t="s">
        <v>140</v>
      </c>
      <c r="T197" s="225" t="s">
        <v>164</v>
      </c>
      <c r="U197" s="225">
        <v>1.3340000000000001</v>
      </c>
      <c r="V197" s="225">
        <f>ROUND(E197*U197,2)</f>
        <v>1.33</v>
      </c>
      <c r="W197" s="225"/>
      <c r="X197" s="225" t="s">
        <v>141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142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4">
        <v>68</v>
      </c>
      <c r="B198" s="245" t="s">
        <v>348</v>
      </c>
      <c r="C198" s="254" t="s">
        <v>349</v>
      </c>
      <c r="D198" s="246" t="s">
        <v>327</v>
      </c>
      <c r="E198" s="247">
        <v>1</v>
      </c>
      <c r="F198" s="248"/>
      <c r="G198" s="249">
        <f>ROUND(E198*F198,2)</f>
        <v>0</v>
      </c>
      <c r="H198" s="226">
        <v>95.29</v>
      </c>
      <c r="I198" s="225">
        <f>ROUND(E198*H198,2)</f>
        <v>95.29</v>
      </c>
      <c r="J198" s="226">
        <v>731.71</v>
      </c>
      <c r="K198" s="225">
        <f>ROUND(E198*J198,2)</f>
        <v>731.71</v>
      </c>
      <c r="L198" s="225">
        <v>15</v>
      </c>
      <c r="M198" s="225">
        <f>G198*(1+L198/100)</f>
        <v>0</v>
      </c>
      <c r="N198" s="225">
        <v>1.41E-3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140</v>
      </c>
      <c r="T198" s="225" t="s">
        <v>180</v>
      </c>
      <c r="U198" s="225">
        <v>1.575</v>
      </c>
      <c r="V198" s="225">
        <f>ROUND(E198*U198,2)</f>
        <v>1.58</v>
      </c>
      <c r="W198" s="225"/>
      <c r="X198" s="225" t="s">
        <v>141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142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4">
        <v>69</v>
      </c>
      <c r="B199" s="245" t="s">
        <v>350</v>
      </c>
      <c r="C199" s="254" t="s">
        <v>351</v>
      </c>
      <c r="D199" s="246" t="s">
        <v>327</v>
      </c>
      <c r="E199" s="247">
        <v>1</v>
      </c>
      <c r="F199" s="248"/>
      <c r="G199" s="249">
        <f>ROUND(E199*F199,2)</f>
        <v>0</v>
      </c>
      <c r="H199" s="226">
        <v>0</v>
      </c>
      <c r="I199" s="225">
        <f>ROUND(E199*H199,2)</f>
        <v>0</v>
      </c>
      <c r="J199" s="226">
        <v>455.5</v>
      </c>
      <c r="K199" s="225">
        <f>ROUND(E199*J199,2)</f>
        <v>455.5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0.125</v>
      </c>
      <c r="Q199" s="225">
        <f>ROUND(E199*P199,2)</f>
        <v>0.13</v>
      </c>
      <c r="R199" s="225"/>
      <c r="S199" s="225" t="s">
        <v>140</v>
      </c>
      <c r="T199" s="225" t="s">
        <v>140</v>
      </c>
      <c r="U199" s="225">
        <v>1.1499999999999999</v>
      </c>
      <c r="V199" s="225">
        <f>ROUND(E199*U199,2)</f>
        <v>1.1499999999999999</v>
      </c>
      <c r="W199" s="225"/>
      <c r="X199" s="225" t="s">
        <v>141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142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44">
        <v>70</v>
      </c>
      <c r="B200" s="245" t="s">
        <v>352</v>
      </c>
      <c r="C200" s="254" t="s">
        <v>353</v>
      </c>
      <c r="D200" s="246" t="s">
        <v>327</v>
      </c>
      <c r="E200" s="247">
        <v>3</v>
      </c>
      <c r="F200" s="248"/>
      <c r="G200" s="249">
        <f>ROUND(E200*F200,2)</f>
        <v>0</v>
      </c>
      <c r="H200" s="226">
        <v>18.260000000000002</v>
      </c>
      <c r="I200" s="225">
        <f>ROUND(E200*H200,2)</f>
        <v>54.78</v>
      </c>
      <c r="J200" s="226">
        <v>171.74</v>
      </c>
      <c r="K200" s="225">
        <f>ROUND(E200*J200,2)</f>
        <v>515.22</v>
      </c>
      <c r="L200" s="225">
        <v>15</v>
      </c>
      <c r="M200" s="225">
        <f>G200*(1+L200/100)</f>
        <v>0</v>
      </c>
      <c r="N200" s="225">
        <v>3.0000000000000001E-5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140</v>
      </c>
      <c r="T200" s="225" t="s">
        <v>164</v>
      </c>
      <c r="U200" s="225">
        <v>0.33</v>
      </c>
      <c r="V200" s="225">
        <f>ROUND(E200*U200,2)</f>
        <v>0.99</v>
      </c>
      <c r="W200" s="225"/>
      <c r="X200" s="225" t="s">
        <v>141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142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44">
        <v>71</v>
      </c>
      <c r="B201" s="245" t="s">
        <v>354</v>
      </c>
      <c r="C201" s="254" t="s">
        <v>355</v>
      </c>
      <c r="D201" s="246" t="s">
        <v>327</v>
      </c>
      <c r="E201" s="247">
        <v>1</v>
      </c>
      <c r="F201" s="248"/>
      <c r="G201" s="249">
        <f>ROUND(E201*F201,2)</f>
        <v>0</v>
      </c>
      <c r="H201" s="226">
        <v>0</v>
      </c>
      <c r="I201" s="225">
        <f>ROUND(E201*H201,2)</f>
        <v>0</v>
      </c>
      <c r="J201" s="226">
        <v>123</v>
      </c>
      <c r="K201" s="225">
        <f>ROUND(E201*J201,2)</f>
        <v>123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6.7000000000000004E-2</v>
      </c>
      <c r="Q201" s="225">
        <f>ROUND(E201*P201,2)</f>
        <v>7.0000000000000007E-2</v>
      </c>
      <c r="R201" s="225"/>
      <c r="S201" s="225" t="s">
        <v>140</v>
      </c>
      <c r="T201" s="225" t="s">
        <v>140</v>
      </c>
      <c r="U201" s="225">
        <v>0.31</v>
      </c>
      <c r="V201" s="225">
        <f>ROUND(E201*U201,2)</f>
        <v>0.31</v>
      </c>
      <c r="W201" s="225"/>
      <c r="X201" s="225" t="s">
        <v>141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142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4">
        <v>72</v>
      </c>
      <c r="B202" s="245" t="s">
        <v>356</v>
      </c>
      <c r="C202" s="254" t="s">
        <v>357</v>
      </c>
      <c r="D202" s="246" t="s">
        <v>327</v>
      </c>
      <c r="E202" s="247">
        <v>5</v>
      </c>
      <c r="F202" s="248"/>
      <c r="G202" s="249">
        <f>ROUND(E202*F202,2)</f>
        <v>0</v>
      </c>
      <c r="H202" s="226">
        <v>127.41</v>
      </c>
      <c r="I202" s="225">
        <f>ROUND(E202*H202,2)</f>
        <v>637.04999999999995</v>
      </c>
      <c r="J202" s="226">
        <v>116.09</v>
      </c>
      <c r="K202" s="225">
        <f>ROUND(E202*J202,2)</f>
        <v>580.45000000000005</v>
      </c>
      <c r="L202" s="225">
        <v>15</v>
      </c>
      <c r="M202" s="225">
        <f>G202*(1+L202/100)</f>
        <v>0</v>
      </c>
      <c r="N202" s="225">
        <v>1.7000000000000001E-4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140</v>
      </c>
      <c r="T202" s="225" t="s">
        <v>164</v>
      </c>
      <c r="U202" s="225">
        <v>0.22700000000000001</v>
      </c>
      <c r="V202" s="225">
        <f>ROUND(E202*U202,2)</f>
        <v>1.1399999999999999</v>
      </c>
      <c r="W202" s="225"/>
      <c r="X202" s="225" t="s">
        <v>141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142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44">
        <v>73</v>
      </c>
      <c r="B203" s="245" t="s">
        <v>358</v>
      </c>
      <c r="C203" s="254" t="s">
        <v>359</v>
      </c>
      <c r="D203" s="246" t="s">
        <v>327</v>
      </c>
      <c r="E203" s="247">
        <v>2</v>
      </c>
      <c r="F203" s="248"/>
      <c r="G203" s="249">
        <f>ROUND(E203*F203,2)</f>
        <v>0</v>
      </c>
      <c r="H203" s="226">
        <v>195.34</v>
      </c>
      <c r="I203" s="225">
        <f>ROUND(E203*H203,2)</f>
        <v>390.68</v>
      </c>
      <c r="J203" s="226">
        <v>63.66</v>
      </c>
      <c r="K203" s="225">
        <f>ROUND(E203*J203,2)</f>
        <v>127.32</v>
      </c>
      <c r="L203" s="225">
        <v>15</v>
      </c>
      <c r="M203" s="225">
        <f>G203*(1+L203/100)</f>
        <v>0</v>
      </c>
      <c r="N203" s="225">
        <v>2.4000000000000001E-4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140</v>
      </c>
      <c r="T203" s="225" t="s">
        <v>164</v>
      </c>
      <c r="U203" s="225">
        <v>0.124</v>
      </c>
      <c r="V203" s="225">
        <f>ROUND(E203*U203,2)</f>
        <v>0.25</v>
      </c>
      <c r="W203" s="225"/>
      <c r="X203" s="225" t="s">
        <v>141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142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44">
        <v>74</v>
      </c>
      <c r="B204" s="245" t="s">
        <v>360</v>
      </c>
      <c r="C204" s="254" t="s">
        <v>361</v>
      </c>
      <c r="D204" s="246" t="s">
        <v>147</v>
      </c>
      <c r="E204" s="247">
        <v>1</v>
      </c>
      <c r="F204" s="248"/>
      <c r="G204" s="249">
        <f>ROUND(E204*F204,2)</f>
        <v>0</v>
      </c>
      <c r="H204" s="226">
        <v>1800.68</v>
      </c>
      <c r="I204" s="225">
        <f>ROUND(E204*H204,2)</f>
        <v>1800.68</v>
      </c>
      <c r="J204" s="226">
        <v>224.32</v>
      </c>
      <c r="K204" s="225">
        <f>ROUND(E204*J204,2)</f>
        <v>224.32</v>
      </c>
      <c r="L204" s="225">
        <v>15</v>
      </c>
      <c r="M204" s="225">
        <f>G204*(1+L204/100)</f>
        <v>0</v>
      </c>
      <c r="N204" s="225">
        <v>1.64E-3</v>
      </c>
      <c r="O204" s="225">
        <f>ROUND(E204*N204,2)</f>
        <v>0</v>
      </c>
      <c r="P204" s="225">
        <v>0</v>
      </c>
      <c r="Q204" s="225">
        <f>ROUND(E204*P204,2)</f>
        <v>0</v>
      </c>
      <c r="R204" s="225"/>
      <c r="S204" s="225" t="s">
        <v>140</v>
      </c>
      <c r="T204" s="225" t="s">
        <v>140</v>
      </c>
      <c r="U204" s="225">
        <v>0.44500000000000001</v>
      </c>
      <c r="V204" s="225">
        <f>ROUND(E204*U204,2)</f>
        <v>0.45</v>
      </c>
      <c r="W204" s="225"/>
      <c r="X204" s="225" t="s">
        <v>141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142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44">
        <v>75</v>
      </c>
      <c r="B205" s="245" t="s">
        <v>362</v>
      </c>
      <c r="C205" s="254" t="s">
        <v>363</v>
      </c>
      <c r="D205" s="246" t="s">
        <v>147</v>
      </c>
      <c r="E205" s="247">
        <v>1</v>
      </c>
      <c r="F205" s="248"/>
      <c r="G205" s="249">
        <f>ROUND(E205*F205,2)</f>
        <v>0</v>
      </c>
      <c r="H205" s="226">
        <v>2038.95</v>
      </c>
      <c r="I205" s="225">
        <f>ROUND(E205*H205,2)</f>
        <v>2038.95</v>
      </c>
      <c r="J205" s="226">
        <v>236.05</v>
      </c>
      <c r="K205" s="225">
        <f>ROUND(E205*J205,2)</f>
        <v>236.05</v>
      </c>
      <c r="L205" s="225">
        <v>15</v>
      </c>
      <c r="M205" s="225">
        <f>G205*(1+L205/100)</f>
        <v>0</v>
      </c>
      <c r="N205" s="225">
        <v>8.4999999999999995E-4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140</v>
      </c>
      <c r="T205" s="225" t="s">
        <v>180</v>
      </c>
      <c r="U205" s="225">
        <v>0.48499999999999999</v>
      </c>
      <c r="V205" s="225">
        <f>ROUND(E205*U205,2)</f>
        <v>0.49</v>
      </c>
      <c r="W205" s="225"/>
      <c r="X205" s="225" t="s">
        <v>141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142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44">
        <v>76</v>
      </c>
      <c r="B206" s="245" t="s">
        <v>364</v>
      </c>
      <c r="C206" s="254" t="s">
        <v>365</v>
      </c>
      <c r="D206" s="246" t="s">
        <v>147</v>
      </c>
      <c r="E206" s="247">
        <v>2</v>
      </c>
      <c r="F206" s="248"/>
      <c r="G206" s="249">
        <f>ROUND(E206*F206,2)</f>
        <v>0</v>
      </c>
      <c r="H206" s="226">
        <v>7.11</v>
      </c>
      <c r="I206" s="225">
        <f>ROUND(E206*H206,2)</f>
        <v>14.22</v>
      </c>
      <c r="J206" s="226">
        <v>224.39</v>
      </c>
      <c r="K206" s="225">
        <f>ROUND(E206*J206,2)</f>
        <v>448.78</v>
      </c>
      <c r="L206" s="225">
        <v>15</v>
      </c>
      <c r="M206" s="225">
        <f>G206*(1+L206/100)</f>
        <v>0</v>
      </c>
      <c r="N206" s="225">
        <v>4.0000000000000003E-5</v>
      </c>
      <c r="O206" s="225">
        <f>ROUND(E206*N206,2)</f>
        <v>0</v>
      </c>
      <c r="P206" s="225">
        <v>0</v>
      </c>
      <c r="Q206" s="225">
        <f>ROUND(E206*P206,2)</f>
        <v>0</v>
      </c>
      <c r="R206" s="225"/>
      <c r="S206" s="225" t="s">
        <v>140</v>
      </c>
      <c r="T206" s="225" t="s">
        <v>140</v>
      </c>
      <c r="U206" s="225">
        <v>0.44500000000000001</v>
      </c>
      <c r="V206" s="225">
        <f>ROUND(E206*U206,2)</f>
        <v>0.89</v>
      </c>
      <c r="W206" s="225"/>
      <c r="X206" s="225" t="s">
        <v>141</v>
      </c>
      <c r="Y206" s="206"/>
      <c r="Z206" s="206"/>
      <c r="AA206" s="206"/>
      <c r="AB206" s="206"/>
      <c r="AC206" s="206"/>
      <c r="AD206" s="206"/>
      <c r="AE206" s="206"/>
      <c r="AF206" s="206"/>
      <c r="AG206" s="206" t="s">
        <v>142</v>
      </c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44">
        <v>77</v>
      </c>
      <c r="B207" s="245" t="s">
        <v>366</v>
      </c>
      <c r="C207" s="254" t="s">
        <v>367</v>
      </c>
      <c r="D207" s="246" t="s">
        <v>327</v>
      </c>
      <c r="E207" s="247">
        <v>3</v>
      </c>
      <c r="F207" s="248"/>
      <c r="G207" s="249">
        <f>ROUND(E207*F207,2)</f>
        <v>0</v>
      </c>
      <c r="H207" s="226">
        <v>0</v>
      </c>
      <c r="I207" s="225">
        <f>ROUND(E207*H207,2)</f>
        <v>0</v>
      </c>
      <c r="J207" s="226">
        <v>86</v>
      </c>
      <c r="K207" s="225">
        <f>ROUND(E207*J207,2)</f>
        <v>258</v>
      </c>
      <c r="L207" s="225">
        <v>15</v>
      </c>
      <c r="M207" s="225">
        <f>G207*(1+L207/100)</f>
        <v>0</v>
      </c>
      <c r="N207" s="225">
        <v>0</v>
      </c>
      <c r="O207" s="225">
        <f>ROUND(E207*N207,2)</f>
        <v>0</v>
      </c>
      <c r="P207" s="225">
        <v>1.56E-3</v>
      </c>
      <c r="Q207" s="225">
        <f>ROUND(E207*P207,2)</f>
        <v>0</v>
      </c>
      <c r="R207" s="225"/>
      <c r="S207" s="225" t="s">
        <v>140</v>
      </c>
      <c r="T207" s="225" t="s">
        <v>164</v>
      </c>
      <c r="U207" s="225">
        <v>0.217</v>
      </c>
      <c r="V207" s="225">
        <f>ROUND(E207*U207,2)</f>
        <v>0.65</v>
      </c>
      <c r="W207" s="225"/>
      <c r="X207" s="225" t="s">
        <v>141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142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20.399999999999999" outlineLevel="1" x14ac:dyDescent="0.25">
      <c r="A208" s="244">
        <v>78</v>
      </c>
      <c r="B208" s="245" t="s">
        <v>368</v>
      </c>
      <c r="C208" s="254" t="s">
        <v>369</v>
      </c>
      <c r="D208" s="246" t="s">
        <v>147</v>
      </c>
      <c r="E208" s="247">
        <v>2</v>
      </c>
      <c r="F208" s="248"/>
      <c r="G208" s="249">
        <f>ROUND(E208*F208,2)</f>
        <v>0</v>
      </c>
      <c r="H208" s="226">
        <v>433.94</v>
      </c>
      <c r="I208" s="225">
        <f>ROUND(E208*H208,2)</f>
        <v>867.88</v>
      </c>
      <c r="J208" s="226">
        <v>126.06</v>
      </c>
      <c r="K208" s="225">
        <f>ROUND(E208*J208,2)</f>
        <v>252.12</v>
      </c>
      <c r="L208" s="225">
        <v>15</v>
      </c>
      <c r="M208" s="225">
        <f>G208*(1+L208/100)</f>
        <v>0</v>
      </c>
      <c r="N208" s="225">
        <v>2.0000000000000001E-4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140</v>
      </c>
      <c r="T208" s="225" t="s">
        <v>164</v>
      </c>
      <c r="U208" s="225">
        <v>0.246</v>
      </c>
      <c r="V208" s="225">
        <f>ROUND(E208*U208,2)</f>
        <v>0.49</v>
      </c>
      <c r="W208" s="225"/>
      <c r="X208" s="225" t="s">
        <v>141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142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0.399999999999999" outlineLevel="1" x14ac:dyDescent="0.25">
      <c r="A209" s="244">
        <v>79</v>
      </c>
      <c r="B209" s="245" t="s">
        <v>370</v>
      </c>
      <c r="C209" s="254" t="s">
        <v>371</v>
      </c>
      <c r="D209" s="246" t="s">
        <v>147</v>
      </c>
      <c r="E209" s="247">
        <v>1</v>
      </c>
      <c r="F209" s="248"/>
      <c r="G209" s="249">
        <f>ROUND(E209*F209,2)</f>
        <v>0</v>
      </c>
      <c r="H209" s="226">
        <v>308.99</v>
      </c>
      <c r="I209" s="225">
        <f>ROUND(E209*H209,2)</f>
        <v>308.99</v>
      </c>
      <c r="J209" s="226">
        <v>124.01</v>
      </c>
      <c r="K209" s="225">
        <f>ROUND(E209*J209,2)</f>
        <v>124.01</v>
      </c>
      <c r="L209" s="225">
        <v>15</v>
      </c>
      <c r="M209" s="225">
        <f>G209*(1+L209/100)</f>
        <v>0</v>
      </c>
      <c r="N209" s="225">
        <v>9.0000000000000006E-5</v>
      </c>
      <c r="O209" s="225">
        <f>ROUND(E209*N209,2)</f>
        <v>0</v>
      </c>
      <c r="P209" s="225">
        <v>0</v>
      </c>
      <c r="Q209" s="225">
        <f>ROUND(E209*P209,2)</f>
        <v>0</v>
      </c>
      <c r="R209" s="225"/>
      <c r="S209" s="225" t="s">
        <v>140</v>
      </c>
      <c r="T209" s="225" t="s">
        <v>140</v>
      </c>
      <c r="U209" s="225">
        <v>0.246</v>
      </c>
      <c r="V209" s="225">
        <f>ROUND(E209*U209,2)</f>
        <v>0.25</v>
      </c>
      <c r="W209" s="225"/>
      <c r="X209" s="225" t="s">
        <v>141</v>
      </c>
      <c r="Y209" s="206"/>
      <c r="Z209" s="206"/>
      <c r="AA209" s="206"/>
      <c r="AB209" s="206"/>
      <c r="AC209" s="206"/>
      <c r="AD209" s="206"/>
      <c r="AE209" s="206"/>
      <c r="AF209" s="206"/>
      <c r="AG209" s="206" t="s">
        <v>142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44">
        <v>80</v>
      </c>
      <c r="B210" s="245" t="s">
        <v>372</v>
      </c>
      <c r="C210" s="254" t="s">
        <v>373</v>
      </c>
      <c r="D210" s="246" t="s">
        <v>147</v>
      </c>
      <c r="E210" s="247">
        <v>1</v>
      </c>
      <c r="F210" s="248"/>
      <c r="G210" s="249">
        <f>ROUND(E210*F210,2)</f>
        <v>0</v>
      </c>
      <c r="H210" s="226">
        <v>353.7</v>
      </c>
      <c r="I210" s="225">
        <f>ROUND(E210*H210,2)</f>
        <v>353.7</v>
      </c>
      <c r="J210" s="226">
        <v>128.80000000000001</v>
      </c>
      <c r="K210" s="225">
        <f>ROUND(E210*J210,2)</f>
        <v>128.80000000000001</v>
      </c>
      <c r="L210" s="225">
        <v>15</v>
      </c>
      <c r="M210" s="225">
        <f>G210*(1+L210/100)</f>
        <v>0</v>
      </c>
      <c r="N210" s="225">
        <v>2.5999999999999998E-4</v>
      </c>
      <c r="O210" s="225">
        <f>ROUND(E210*N210,2)</f>
        <v>0</v>
      </c>
      <c r="P210" s="225">
        <v>0</v>
      </c>
      <c r="Q210" s="225">
        <f>ROUND(E210*P210,2)</f>
        <v>0</v>
      </c>
      <c r="R210" s="225"/>
      <c r="S210" s="225" t="s">
        <v>140</v>
      </c>
      <c r="T210" s="225" t="s">
        <v>164</v>
      </c>
      <c r="U210" s="225">
        <v>0.246</v>
      </c>
      <c r="V210" s="225">
        <f>ROUND(E210*U210,2)</f>
        <v>0.25</v>
      </c>
      <c r="W210" s="225"/>
      <c r="X210" s="225" t="s">
        <v>141</v>
      </c>
      <c r="Y210" s="206"/>
      <c r="Z210" s="206"/>
      <c r="AA210" s="206"/>
      <c r="AB210" s="206"/>
      <c r="AC210" s="206"/>
      <c r="AD210" s="206"/>
      <c r="AE210" s="206"/>
      <c r="AF210" s="206"/>
      <c r="AG210" s="206" t="s">
        <v>142</v>
      </c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44">
        <v>81</v>
      </c>
      <c r="B211" s="245" t="s">
        <v>374</v>
      </c>
      <c r="C211" s="254" t="s">
        <v>375</v>
      </c>
      <c r="D211" s="246" t="s">
        <v>147</v>
      </c>
      <c r="E211" s="247">
        <v>1</v>
      </c>
      <c r="F211" s="248"/>
      <c r="G211" s="249">
        <f>ROUND(E211*F211,2)</f>
        <v>0</v>
      </c>
      <c r="H211" s="226">
        <v>241.71</v>
      </c>
      <c r="I211" s="225">
        <f>ROUND(E211*H211,2)</f>
        <v>241.71</v>
      </c>
      <c r="J211" s="226">
        <v>125.79</v>
      </c>
      <c r="K211" s="225">
        <f>ROUND(E211*J211,2)</f>
        <v>125.79</v>
      </c>
      <c r="L211" s="225">
        <v>15</v>
      </c>
      <c r="M211" s="225">
        <f>G211*(1+L211/100)</f>
        <v>0</v>
      </c>
      <c r="N211" s="225">
        <v>2.0000000000000001E-4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140</v>
      </c>
      <c r="T211" s="225" t="s">
        <v>164</v>
      </c>
      <c r="U211" s="225">
        <v>0.246</v>
      </c>
      <c r="V211" s="225">
        <f>ROUND(E211*U211,2)</f>
        <v>0.25</v>
      </c>
      <c r="W211" s="225"/>
      <c r="X211" s="225" t="s">
        <v>141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142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44">
        <v>82</v>
      </c>
      <c r="B212" s="245" t="s">
        <v>376</v>
      </c>
      <c r="C212" s="254" t="s">
        <v>377</v>
      </c>
      <c r="D212" s="246" t="s">
        <v>147</v>
      </c>
      <c r="E212" s="247">
        <v>1</v>
      </c>
      <c r="F212" s="248"/>
      <c r="G212" s="249">
        <f>ROUND(E212*F212,2)</f>
        <v>0</v>
      </c>
      <c r="H212" s="226">
        <v>2306.71</v>
      </c>
      <c r="I212" s="225">
        <f>ROUND(E212*H212,2)</f>
        <v>2306.71</v>
      </c>
      <c r="J212" s="226">
        <v>318.29000000000002</v>
      </c>
      <c r="K212" s="225">
        <f>ROUND(E212*J212,2)</f>
        <v>318.29000000000002</v>
      </c>
      <c r="L212" s="225">
        <v>15</v>
      </c>
      <c r="M212" s="225">
        <f>G212*(1+L212/100)</f>
        <v>0</v>
      </c>
      <c r="N212" s="225">
        <v>4.453E-2</v>
      </c>
      <c r="O212" s="225">
        <f>ROUND(E212*N212,2)</f>
        <v>0.04</v>
      </c>
      <c r="P212" s="225">
        <v>4.2529999999999998E-2</v>
      </c>
      <c r="Q212" s="225">
        <f>ROUND(E212*P212,2)</f>
        <v>0.04</v>
      </c>
      <c r="R212" s="225"/>
      <c r="S212" s="225" t="s">
        <v>140</v>
      </c>
      <c r="T212" s="225" t="s">
        <v>180</v>
      </c>
      <c r="U212" s="225">
        <v>0.65400000000000003</v>
      </c>
      <c r="V212" s="225">
        <f>ROUND(E212*U212,2)</f>
        <v>0.65</v>
      </c>
      <c r="W212" s="225"/>
      <c r="X212" s="225" t="s">
        <v>141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142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38">
        <v>83</v>
      </c>
      <c r="B213" s="239" t="s">
        <v>378</v>
      </c>
      <c r="C213" s="252" t="s">
        <v>379</v>
      </c>
      <c r="D213" s="240" t="s">
        <v>156</v>
      </c>
      <c r="E213" s="241">
        <v>0.24</v>
      </c>
      <c r="F213" s="242"/>
      <c r="G213" s="243">
        <f>ROUND(E213*F213,2)</f>
        <v>0</v>
      </c>
      <c r="H213" s="226">
        <v>29.26</v>
      </c>
      <c r="I213" s="225">
        <f>ROUND(E213*H213,2)</f>
        <v>7.02</v>
      </c>
      <c r="J213" s="226">
        <v>1076.74</v>
      </c>
      <c r="K213" s="225">
        <f>ROUND(E213*J213,2)</f>
        <v>258.42</v>
      </c>
      <c r="L213" s="225">
        <v>15</v>
      </c>
      <c r="M213" s="225">
        <f>G213*(1+L213/100)</f>
        <v>0</v>
      </c>
      <c r="N213" s="225">
        <v>8.0000000000000007E-5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140</v>
      </c>
      <c r="T213" s="225" t="s">
        <v>164</v>
      </c>
      <c r="U213" s="225">
        <v>2.1</v>
      </c>
      <c r="V213" s="225">
        <f>ROUND(E213*U213,2)</f>
        <v>0.5</v>
      </c>
      <c r="W213" s="225"/>
      <c r="X213" s="225" t="s">
        <v>141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142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53" t="s">
        <v>380</v>
      </c>
      <c r="D214" s="227"/>
      <c r="E214" s="228">
        <v>0.24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144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ht="20.399999999999999" outlineLevel="1" x14ac:dyDescent="0.25">
      <c r="A215" s="244">
        <v>84</v>
      </c>
      <c r="B215" s="245" t="s">
        <v>381</v>
      </c>
      <c r="C215" s="254" t="s">
        <v>382</v>
      </c>
      <c r="D215" s="246" t="s">
        <v>147</v>
      </c>
      <c r="E215" s="247">
        <v>1</v>
      </c>
      <c r="F215" s="248"/>
      <c r="G215" s="249">
        <f>ROUND(E215*F215,2)</f>
        <v>0</v>
      </c>
      <c r="H215" s="226">
        <v>1073</v>
      </c>
      <c r="I215" s="225">
        <f>ROUND(E215*H215,2)</f>
        <v>1073</v>
      </c>
      <c r="J215" s="226">
        <v>0</v>
      </c>
      <c r="K215" s="225">
        <f>ROUND(E215*J215,2)</f>
        <v>0</v>
      </c>
      <c r="L215" s="225">
        <v>15</v>
      </c>
      <c r="M215" s="225">
        <f>G215*(1+L215/100)</f>
        <v>0</v>
      </c>
      <c r="N215" s="225">
        <v>1.2999999999999999E-2</v>
      </c>
      <c r="O215" s="225">
        <f>ROUND(E215*N215,2)</f>
        <v>0.01</v>
      </c>
      <c r="P215" s="225">
        <v>0</v>
      </c>
      <c r="Q215" s="225">
        <f>ROUND(E215*P215,2)</f>
        <v>0</v>
      </c>
      <c r="R215" s="225"/>
      <c r="S215" s="225" t="s">
        <v>140</v>
      </c>
      <c r="T215" s="225" t="s">
        <v>140</v>
      </c>
      <c r="U215" s="225">
        <v>0</v>
      </c>
      <c r="V215" s="225">
        <f>ROUND(E215*U215,2)</f>
        <v>0</v>
      </c>
      <c r="W215" s="225"/>
      <c r="X215" s="225" t="s">
        <v>269</v>
      </c>
      <c r="Y215" s="206"/>
      <c r="Z215" s="206"/>
      <c r="AA215" s="206"/>
      <c r="AB215" s="206"/>
      <c r="AC215" s="206"/>
      <c r="AD215" s="206"/>
      <c r="AE215" s="206"/>
      <c r="AF215" s="206"/>
      <c r="AG215" s="206" t="s">
        <v>383</v>
      </c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44">
        <v>85</v>
      </c>
      <c r="B216" s="245" t="s">
        <v>384</v>
      </c>
      <c r="C216" s="254" t="s">
        <v>385</v>
      </c>
      <c r="D216" s="246" t="s">
        <v>147</v>
      </c>
      <c r="E216" s="247">
        <v>2</v>
      </c>
      <c r="F216" s="248"/>
      <c r="G216" s="249">
        <f>ROUND(E216*F216,2)</f>
        <v>0</v>
      </c>
      <c r="H216" s="226">
        <v>345</v>
      </c>
      <c r="I216" s="225">
        <f>ROUND(E216*H216,2)</f>
        <v>690</v>
      </c>
      <c r="J216" s="226">
        <v>0</v>
      </c>
      <c r="K216" s="225">
        <f>ROUND(E216*J216,2)</f>
        <v>0</v>
      </c>
      <c r="L216" s="225">
        <v>15</v>
      </c>
      <c r="M216" s="225">
        <f>G216*(1+L216/100)</f>
        <v>0</v>
      </c>
      <c r="N216" s="225">
        <v>8.9999999999999998E-4</v>
      </c>
      <c r="O216" s="225">
        <f>ROUND(E216*N216,2)</f>
        <v>0</v>
      </c>
      <c r="P216" s="225">
        <v>0</v>
      </c>
      <c r="Q216" s="225">
        <f>ROUND(E216*P216,2)</f>
        <v>0</v>
      </c>
      <c r="R216" s="225"/>
      <c r="S216" s="225" t="s">
        <v>163</v>
      </c>
      <c r="T216" s="225" t="s">
        <v>164</v>
      </c>
      <c r="U216" s="225">
        <v>0</v>
      </c>
      <c r="V216" s="225">
        <f>ROUND(E216*U216,2)</f>
        <v>0</v>
      </c>
      <c r="W216" s="225"/>
      <c r="X216" s="225" t="s">
        <v>165</v>
      </c>
      <c r="Y216" s="206"/>
      <c r="Z216" s="206"/>
      <c r="AA216" s="206"/>
      <c r="AB216" s="206"/>
      <c r="AC216" s="206"/>
      <c r="AD216" s="206"/>
      <c r="AE216" s="206"/>
      <c r="AF216" s="206"/>
      <c r="AG216" s="206" t="s">
        <v>166</v>
      </c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ht="20.399999999999999" outlineLevel="1" x14ac:dyDescent="0.25">
      <c r="A217" s="244">
        <v>86</v>
      </c>
      <c r="B217" s="245" t="s">
        <v>386</v>
      </c>
      <c r="C217" s="254" t="s">
        <v>387</v>
      </c>
      <c r="D217" s="246" t="s">
        <v>147</v>
      </c>
      <c r="E217" s="247">
        <v>1</v>
      </c>
      <c r="F217" s="248"/>
      <c r="G217" s="249">
        <f>ROUND(E217*F217,2)</f>
        <v>0</v>
      </c>
      <c r="H217" s="226">
        <v>1140</v>
      </c>
      <c r="I217" s="225">
        <f>ROUND(E217*H217,2)</f>
        <v>1140</v>
      </c>
      <c r="J217" s="226">
        <v>0</v>
      </c>
      <c r="K217" s="225">
        <f>ROUND(E217*J217,2)</f>
        <v>0</v>
      </c>
      <c r="L217" s="225">
        <v>15</v>
      </c>
      <c r="M217" s="225">
        <f>G217*(1+L217/100)</f>
        <v>0</v>
      </c>
      <c r="N217" s="225">
        <v>8.0000000000000004E-4</v>
      </c>
      <c r="O217" s="225">
        <f>ROUND(E217*N217,2)</f>
        <v>0</v>
      </c>
      <c r="P217" s="225">
        <v>0</v>
      </c>
      <c r="Q217" s="225">
        <f>ROUND(E217*P217,2)</f>
        <v>0</v>
      </c>
      <c r="R217" s="225" t="s">
        <v>169</v>
      </c>
      <c r="S217" s="225" t="s">
        <v>140</v>
      </c>
      <c r="T217" s="225" t="s">
        <v>164</v>
      </c>
      <c r="U217" s="225">
        <v>0</v>
      </c>
      <c r="V217" s="225">
        <f>ROUND(E217*U217,2)</f>
        <v>0</v>
      </c>
      <c r="W217" s="225"/>
      <c r="X217" s="225" t="s">
        <v>165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166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44">
        <v>87</v>
      </c>
      <c r="B218" s="245" t="s">
        <v>388</v>
      </c>
      <c r="C218" s="254" t="s">
        <v>389</v>
      </c>
      <c r="D218" s="246" t="s">
        <v>147</v>
      </c>
      <c r="E218" s="247">
        <v>1</v>
      </c>
      <c r="F218" s="248"/>
      <c r="G218" s="249">
        <f>ROUND(E218*F218,2)</f>
        <v>0</v>
      </c>
      <c r="H218" s="226">
        <v>480</v>
      </c>
      <c r="I218" s="225">
        <f>ROUND(E218*H218,2)</f>
        <v>480</v>
      </c>
      <c r="J218" s="226">
        <v>0</v>
      </c>
      <c r="K218" s="225">
        <f>ROUND(E218*J218,2)</f>
        <v>0</v>
      </c>
      <c r="L218" s="225">
        <v>15</v>
      </c>
      <c r="M218" s="225">
        <f>G218*(1+L218/100)</f>
        <v>0</v>
      </c>
      <c r="N218" s="225">
        <v>2E-3</v>
      </c>
      <c r="O218" s="225">
        <f>ROUND(E218*N218,2)</f>
        <v>0</v>
      </c>
      <c r="P218" s="225">
        <v>0</v>
      </c>
      <c r="Q218" s="225">
        <f>ROUND(E218*P218,2)</f>
        <v>0</v>
      </c>
      <c r="R218" s="225"/>
      <c r="S218" s="225" t="s">
        <v>163</v>
      </c>
      <c r="T218" s="225" t="s">
        <v>164</v>
      </c>
      <c r="U218" s="225">
        <v>0</v>
      </c>
      <c r="V218" s="225">
        <f>ROUND(E218*U218,2)</f>
        <v>0</v>
      </c>
      <c r="W218" s="225"/>
      <c r="X218" s="225" t="s">
        <v>165</v>
      </c>
      <c r="Y218" s="206"/>
      <c r="Z218" s="206"/>
      <c r="AA218" s="206"/>
      <c r="AB218" s="206"/>
      <c r="AC218" s="206"/>
      <c r="AD218" s="206"/>
      <c r="AE218" s="206"/>
      <c r="AF218" s="206"/>
      <c r="AG218" s="206" t="s">
        <v>166</v>
      </c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44">
        <v>88</v>
      </c>
      <c r="B219" s="245" t="s">
        <v>390</v>
      </c>
      <c r="C219" s="254" t="s">
        <v>391</v>
      </c>
      <c r="D219" s="246" t="s">
        <v>147</v>
      </c>
      <c r="E219" s="247">
        <v>1</v>
      </c>
      <c r="F219" s="248"/>
      <c r="G219" s="249">
        <f>ROUND(E219*F219,2)</f>
        <v>0</v>
      </c>
      <c r="H219" s="226">
        <v>5850</v>
      </c>
      <c r="I219" s="225">
        <f>ROUND(E219*H219,2)</f>
        <v>5850</v>
      </c>
      <c r="J219" s="226">
        <v>0</v>
      </c>
      <c r="K219" s="225">
        <f>ROUND(E219*J219,2)</f>
        <v>0</v>
      </c>
      <c r="L219" s="225">
        <v>15</v>
      </c>
      <c r="M219" s="225">
        <f>G219*(1+L219/100)</f>
        <v>0</v>
      </c>
      <c r="N219" s="225">
        <v>4.5999999999999999E-2</v>
      </c>
      <c r="O219" s="225">
        <f>ROUND(E219*N219,2)</f>
        <v>0.05</v>
      </c>
      <c r="P219" s="225">
        <v>0</v>
      </c>
      <c r="Q219" s="225">
        <f>ROUND(E219*P219,2)</f>
        <v>0</v>
      </c>
      <c r="R219" s="225" t="s">
        <v>169</v>
      </c>
      <c r="S219" s="225" t="s">
        <v>140</v>
      </c>
      <c r="T219" s="225" t="s">
        <v>164</v>
      </c>
      <c r="U219" s="225">
        <v>0</v>
      </c>
      <c r="V219" s="225">
        <f>ROUND(E219*U219,2)</f>
        <v>0</v>
      </c>
      <c r="W219" s="225"/>
      <c r="X219" s="225" t="s">
        <v>165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166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44">
        <v>89</v>
      </c>
      <c r="B220" s="245" t="s">
        <v>392</v>
      </c>
      <c r="C220" s="254" t="s">
        <v>393</v>
      </c>
      <c r="D220" s="246" t="s">
        <v>162</v>
      </c>
      <c r="E220" s="247">
        <v>1</v>
      </c>
      <c r="F220" s="248"/>
      <c r="G220" s="249">
        <f>ROUND(E220*F220,2)</f>
        <v>0</v>
      </c>
      <c r="H220" s="226">
        <v>850</v>
      </c>
      <c r="I220" s="225">
        <f>ROUND(E220*H220,2)</f>
        <v>850</v>
      </c>
      <c r="J220" s="226">
        <v>0</v>
      </c>
      <c r="K220" s="225">
        <f>ROUND(E220*J220,2)</f>
        <v>0</v>
      </c>
      <c r="L220" s="225">
        <v>15</v>
      </c>
      <c r="M220" s="225">
        <f>G220*(1+L220/100)</f>
        <v>0</v>
      </c>
      <c r="N220" s="225">
        <v>0.01</v>
      </c>
      <c r="O220" s="225">
        <f>ROUND(E220*N220,2)</f>
        <v>0.01</v>
      </c>
      <c r="P220" s="225">
        <v>0</v>
      </c>
      <c r="Q220" s="225">
        <f>ROUND(E220*P220,2)</f>
        <v>0</v>
      </c>
      <c r="R220" s="225" t="s">
        <v>169</v>
      </c>
      <c r="S220" s="225" t="s">
        <v>140</v>
      </c>
      <c r="T220" s="225" t="s">
        <v>164</v>
      </c>
      <c r="U220" s="225">
        <v>0</v>
      </c>
      <c r="V220" s="225">
        <f>ROUND(E220*U220,2)</f>
        <v>0</v>
      </c>
      <c r="W220" s="225"/>
      <c r="X220" s="225" t="s">
        <v>165</v>
      </c>
      <c r="Y220" s="206"/>
      <c r="Z220" s="206"/>
      <c r="AA220" s="206"/>
      <c r="AB220" s="206"/>
      <c r="AC220" s="206"/>
      <c r="AD220" s="206"/>
      <c r="AE220" s="206"/>
      <c r="AF220" s="206"/>
      <c r="AG220" s="206" t="s">
        <v>166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44">
        <v>90</v>
      </c>
      <c r="B221" s="245" t="s">
        <v>394</v>
      </c>
      <c r="C221" s="254" t="s">
        <v>395</v>
      </c>
      <c r="D221" s="246" t="s">
        <v>327</v>
      </c>
      <c r="E221" s="247">
        <v>1</v>
      </c>
      <c r="F221" s="248"/>
      <c r="G221" s="249">
        <f>ROUND(E221*F221,2)</f>
        <v>0</v>
      </c>
      <c r="H221" s="226">
        <v>0</v>
      </c>
      <c r="I221" s="225">
        <f>ROUND(E221*H221,2)</f>
        <v>0</v>
      </c>
      <c r="J221" s="226">
        <v>233.5</v>
      </c>
      <c r="K221" s="225">
        <f>ROUND(E221*J221,2)</f>
        <v>233.5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1.933E-2</v>
      </c>
      <c r="Q221" s="225">
        <f>ROUND(E221*P221,2)</f>
        <v>0.02</v>
      </c>
      <c r="R221" s="225"/>
      <c r="S221" s="225" t="s">
        <v>140</v>
      </c>
      <c r="T221" s="225" t="s">
        <v>164</v>
      </c>
      <c r="U221" s="225">
        <v>0</v>
      </c>
      <c r="V221" s="225">
        <f>ROUND(E221*U221,2)</f>
        <v>0</v>
      </c>
      <c r="W221" s="225"/>
      <c r="X221" s="225" t="s">
        <v>269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270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44">
        <v>91</v>
      </c>
      <c r="B222" s="245" t="s">
        <v>396</v>
      </c>
      <c r="C222" s="254" t="s">
        <v>397</v>
      </c>
      <c r="D222" s="246" t="s">
        <v>327</v>
      </c>
      <c r="E222" s="247">
        <v>1</v>
      </c>
      <c r="F222" s="248"/>
      <c r="G222" s="249">
        <f>ROUND(E222*F222,2)</f>
        <v>0</v>
      </c>
      <c r="H222" s="226">
        <v>0</v>
      </c>
      <c r="I222" s="225">
        <f>ROUND(E222*H222,2)</f>
        <v>0</v>
      </c>
      <c r="J222" s="226">
        <v>151.5</v>
      </c>
      <c r="K222" s="225">
        <f>ROUND(E222*J222,2)</f>
        <v>151.5</v>
      </c>
      <c r="L222" s="225">
        <v>15</v>
      </c>
      <c r="M222" s="225">
        <f>G222*(1+L222/100)</f>
        <v>0</v>
      </c>
      <c r="N222" s="225">
        <v>0</v>
      </c>
      <c r="O222" s="225">
        <f>ROUND(E222*N222,2)</f>
        <v>0</v>
      </c>
      <c r="P222" s="225">
        <v>1.9460000000000002E-2</v>
      </c>
      <c r="Q222" s="225">
        <f>ROUND(E222*P222,2)</f>
        <v>0.02</v>
      </c>
      <c r="R222" s="225"/>
      <c r="S222" s="225" t="s">
        <v>140</v>
      </c>
      <c r="T222" s="225" t="s">
        <v>140</v>
      </c>
      <c r="U222" s="225">
        <v>0</v>
      </c>
      <c r="V222" s="225">
        <f>ROUND(E222*U222,2)</f>
        <v>0</v>
      </c>
      <c r="W222" s="225"/>
      <c r="X222" s="225" t="s">
        <v>269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270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44">
        <v>92</v>
      </c>
      <c r="B223" s="245" t="s">
        <v>398</v>
      </c>
      <c r="C223" s="254" t="s">
        <v>399</v>
      </c>
      <c r="D223" s="246" t="s">
        <v>147</v>
      </c>
      <c r="E223" s="247">
        <v>1</v>
      </c>
      <c r="F223" s="248"/>
      <c r="G223" s="249">
        <f>ROUND(E223*F223,2)</f>
        <v>0</v>
      </c>
      <c r="H223" s="226">
        <v>0</v>
      </c>
      <c r="I223" s="225">
        <f>ROUND(E223*H223,2)</f>
        <v>0</v>
      </c>
      <c r="J223" s="226">
        <v>1112</v>
      </c>
      <c r="K223" s="225">
        <f>ROUND(E223*J223,2)</f>
        <v>1112</v>
      </c>
      <c r="L223" s="225">
        <v>15</v>
      </c>
      <c r="M223" s="225">
        <f>G223*(1+L223/100)</f>
        <v>0</v>
      </c>
      <c r="N223" s="225">
        <v>1.82E-3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140</v>
      </c>
      <c r="T223" s="225" t="s">
        <v>140</v>
      </c>
      <c r="U223" s="225">
        <v>0</v>
      </c>
      <c r="V223" s="225">
        <f>ROUND(E223*U223,2)</f>
        <v>0</v>
      </c>
      <c r="W223" s="225"/>
      <c r="X223" s="225" t="s">
        <v>269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270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44">
        <v>93</v>
      </c>
      <c r="B224" s="245" t="s">
        <v>400</v>
      </c>
      <c r="C224" s="254" t="s">
        <v>401</v>
      </c>
      <c r="D224" s="246" t="s">
        <v>0</v>
      </c>
      <c r="E224" s="247">
        <v>328.31439999999998</v>
      </c>
      <c r="F224" s="248"/>
      <c r="G224" s="249">
        <f>ROUND(E224*F224,2)</f>
        <v>0</v>
      </c>
      <c r="H224" s="226">
        <v>0</v>
      </c>
      <c r="I224" s="225">
        <f>ROUND(E224*H224,2)</f>
        <v>0</v>
      </c>
      <c r="J224" s="226">
        <v>0.3</v>
      </c>
      <c r="K224" s="225">
        <f>ROUND(E224*J224,2)</f>
        <v>98.49</v>
      </c>
      <c r="L224" s="225">
        <v>15</v>
      </c>
      <c r="M224" s="225">
        <f>G224*(1+L224/100)</f>
        <v>0</v>
      </c>
      <c r="N224" s="225">
        <v>0</v>
      </c>
      <c r="O224" s="225">
        <f>ROUND(E224*N224,2)</f>
        <v>0</v>
      </c>
      <c r="P224" s="225">
        <v>0</v>
      </c>
      <c r="Q224" s="225">
        <f>ROUND(E224*P224,2)</f>
        <v>0</v>
      </c>
      <c r="R224" s="225"/>
      <c r="S224" s="225" t="s">
        <v>140</v>
      </c>
      <c r="T224" s="225" t="s">
        <v>140</v>
      </c>
      <c r="U224" s="225">
        <v>0</v>
      </c>
      <c r="V224" s="225">
        <f>ROUND(E224*U224,2)</f>
        <v>0</v>
      </c>
      <c r="W224" s="225"/>
      <c r="X224" s="225" t="s">
        <v>274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275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x14ac:dyDescent="0.25">
      <c r="A225" s="232" t="s">
        <v>135</v>
      </c>
      <c r="B225" s="233" t="s">
        <v>81</v>
      </c>
      <c r="C225" s="251" t="s">
        <v>82</v>
      </c>
      <c r="D225" s="234"/>
      <c r="E225" s="235"/>
      <c r="F225" s="236"/>
      <c r="G225" s="237">
        <f>SUMIF(AG226:AG228,"&lt;&gt;NOR",G226:G228)</f>
        <v>0</v>
      </c>
      <c r="H225" s="231"/>
      <c r="I225" s="231">
        <f>SUM(I226:I228)</f>
        <v>417</v>
      </c>
      <c r="J225" s="231"/>
      <c r="K225" s="231">
        <f>SUM(K226:K228)</f>
        <v>1041.33</v>
      </c>
      <c r="L225" s="231"/>
      <c r="M225" s="231">
        <f>SUM(M226:M228)</f>
        <v>0</v>
      </c>
      <c r="N225" s="231"/>
      <c r="O225" s="231">
        <f>SUM(O226:O228)</f>
        <v>0</v>
      </c>
      <c r="P225" s="231"/>
      <c r="Q225" s="231">
        <f>SUM(Q226:Q228)</f>
        <v>0</v>
      </c>
      <c r="R225" s="231"/>
      <c r="S225" s="231"/>
      <c r="T225" s="231"/>
      <c r="U225" s="231"/>
      <c r="V225" s="231">
        <f>SUM(V226:V228)</f>
        <v>2.25</v>
      </c>
      <c r="W225" s="231"/>
      <c r="X225" s="231"/>
      <c r="AG225" t="s">
        <v>136</v>
      </c>
    </row>
    <row r="226" spans="1:60" outlineLevel="1" x14ac:dyDescent="0.25">
      <c r="A226" s="244">
        <v>94</v>
      </c>
      <c r="B226" s="245" t="s">
        <v>402</v>
      </c>
      <c r="C226" s="254" t="s">
        <v>403</v>
      </c>
      <c r="D226" s="246" t="s">
        <v>147</v>
      </c>
      <c r="E226" s="247">
        <v>3</v>
      </c>
      <c r="F226" s="248"/>
      <c r="G226" s="249">
        <f>ROUND(E226*F226,2)</f>
        <v>0</v>
      </c>
      <c r="H226" s="226">
        <v>0</v>
      </c>
      <c r="I226" s="225">
        <f>ROUND(E226*H226,2)</f>
        <v>0</v>
      </c>
      <c r="J226" s="226">
        <v>344.5</v>
      </c>
      <c r="K226" s="225">
        <f>ROUND(E226*J226,2)</f>
        <v>1033.5</v>
      </c>
      <c r="L226" s="225">
        <v>15</v>
      </c>
      <c r="M226" s="225">
        <f>G226*(1+L226/100)</f>
        <v>0</v>
      </c>
      <c r="N226" s="225">
        <v>0</v>
      </c>
      <c r="O226" s="225">
        <f>ROUND(E226*N226,2)</f>
        <v>0</v>
      </c>
      <c r="P226" s="225">
        <v>0</v>
      </c>
      <c r="Q226" s="225">
        <f>ROUND(E226*P226,2)</f>
        <v>0</v>
      </c>
      <c r="R226" s="225"/>
      <c r="S226" s="225" t="s">
        <v>140</v>
      </c>
      <c r="T226" s="225" t="s">
        <v>140</v>
      </c>
      <c r="U226" s="225">
        <v>0.75</v>
      </c>
      <c r="V226" s="225">
        <f>ROUND(E226*U226,2)</f>
        <v>2.25</v>
      </c>
      <c r="W226" s="225"/>
      <c r="X226" s="225" t="s">
        <v>141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142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44">
        <v>95</v>
      </c>
      <c r="B227" s="245" t="s">
        <v>404</v>
      </c>
      <c r="C227" s="254" t="s">
        <v>405</v>
      </c>
      <c r="D227" s="246" t="s">
        <v>147</v>
      </c>
      <c r="E227" s="247">
        <v>3</v>
      </c>
      <c r="F227" s="248"/>
      <c r="G227" s="249">
        <f>ROUND(E227*F227,2)</f>
        <v>0</v>
      </c>
      <c r="H227" s="226">
        <v>139</v>
      </c>
      <c r="I227" s="225">
        <f>ROUND(E227*H227,2)</f>
        <v>417</v>
      </c>
      <c r="J227" s="226">
        <v>0</v>
      </c>
      <c r="K227" s="225">
        <f>ROUND(E227*J227,2)</f>
        <v>0</v>
      </c>
      <c r="L227" s="225">
        <v>15</v>
      </c>
      <c r="M227" s="225">
        <f>G227*(1+L227/100)</f>
        <v>0</v>
      </c>
      <c r="N227" s="225">
        <v>8.0000000000000007E-5</v>
      </c>
      <c r="O227" s="225">
        <f>ROUND(E227*N227,2)</f>
        <v>0</v>
      </c>
      <c r="P227" s="225">
        <v>0</v>
      </c>
      <c r="Q227" s="225">
        <f>ROUND(E227*P227,2)</f>
        <v>0</v>
      </c>
      <c r="R227" s="225"/>
      <c r="S227" s="225" t="s">
        <v>163</v>
      </c>
      <c r="T227" s="225" t="s">
        <v>164</v>
      </c>
      <c r="U227" s="225">
        <v>0</v>
      </c>
      <c r="V227" s="225">
        <f>ROUND(E227*U227,2)</f>
        <v>0</v>
      </c>
      <c r="W227" s="225"/>
      <c r="X227" s="225" t="s">
        <v>165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166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44">
        <v>96</v>
      </c>
      <c r="B228" s="245" t="s">
        <v>406</v>
      </c>
      <c r="C228" s="254" t="s">
        <v>407</v>
      </c>
      <c r="D228" s="246" t="s">
        <v>0</v>
      </c>
      <c r="E228" s="247">
        <v>14.505000000000001</v>
      </c>
      <c r="F228" s="248"/>
      <c r="G228" s="249">
        <f>ROUND(E228*F228,2)</f>
        <v>0</v>
      </c>
      <c r="H228" s="226">
        <v>0</v>
      </c>
      <c r="I228" s="225">
        <f>ROUND(E228*H228,2)</f>
        <v>0</v>
      </c>
      <c r="J228" s="226">
        <v>0.54</v>
      </c>
      <c r="K228" s="225">
        <f>ROUND(E228*J228,2)</f>
        <v>7.83</v>
      </c>
      <c r="L228" s="225">
        <v>15</v>
      </c>
      <c r="M228" s="225">
        <f>G228*(1+L228/100)</f>
        <v>0</v>
      </c>
      <c r="N228" s="225">
        <v>0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140</v>
      </c>
      <c r="T228" s="225" t="s">
        <v>164</v>
      </c>
      <c r="U228" s="225">
        <v>0</v>
      </c>
      <c r="V228" s="225">
        <f>ROUND(E228*U228,2)</f>
        <v>0</v>
      </c>
      <c r="W228" s="225"/>
      <c r="X228" s="225" t="s">
        <v>274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275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x14ac:dyDescent="0.25">
      <c r="A229" s="232" t="s">
        <v>135</v>
      </c>
      <c r="B229" s="233" t="s">
        <v>83</v>
      </c>
      <c r="C229" s="251" t="s">
        <v>84</v>
      </c>
      <c r="D229" s="234"/>
      <c r="E229" s="235"/>
      <c r="F229" s="236"/>
      <c r="G229" s="237">
        <f>SUMIF(AG230:AG255,"&lt;&gt;NOR",G230:G255)</f>
        <v>0</v>
      </c>
      <c r="H229" s="231"/>
      <c r="I229" s="231">
        <f>SUM(I230:I255)</f>
        <v>13100</v>
      </c>
      <c r="J229" s="231"/>
      <c r="K229" s="231">
        <f>SUM(K230:K255)</f>
        <v>60011.090000000004</v>
      </c>
      <c r="L229" s="231"/>
      <c r="M229" s="231">
        <f>SUM(M230:M255)</f>
        <v>0</v>
      </c>
      <c r="N229" s="231"/>
      <c r="O229" s="231">
        <f>SUM(O230:O255)</f>
        <v>0.02</v>
      </c>
      <c r="P229" s="231"/>
      <c r="Q229" s="231">
        <f>SUM(Q230:Q255)</f>
        <v>9.9999999999999992E-2</v>
      </c>
      <c r="R229" s="231"/>
      <c r="S229" s="231"/>
      <c r="T229" s="231"/>
      <c r="U229" s="231"/>
      <c r="V229" s="231">
        <f>SUM(V230:V255)</f>
        <v>10.74</v>
      </c>
      <c r="W229" s="231"/>
      <c r="X229" s="231"/>
      <c r="AG229" t="s">
        <v>136</v>
      </c>
    </row>
    <row r="230" spans="1:60" outlineLevel="1" x14ac:dyDescent="0.25">
      <c r="A230" s="244">
        <v>97</v>
      </c>
      <c r="B230" s="245" t="s">
        <v>408</v>
      </c>
      <c r="C230" s="254" t="s">
        <v>409</v>
      </c>
      <c r="D230" s="246" t="s">
        <v>147</v>
      </c>
      <c r="E230" s="247">
        <v>6</v>
      </c>
      <c r="F230" s="248"/>
      <c r="G230" s="249">
        <f>ROUND(E230*F230,2)</f>
        <v>0</v>
      </c>
      <c r="H230" s="226">
        <v>0</v>
      </c>
      <c r="I230" s="225">
        <f>ROUND(E230*H230,2)</f>
        <v>0</v>
      </c>
      <c r="J230" s="226">
        <v>450</v>
      </c>
      <c r="K230" s="225">
        <f>ROUND(E230*J230,2)</f>
        <v>2700</v>
      </c>
      <c r="L230" s="225">
        <v>15</v>
      </c>
      <c r="M230" s="225">
        <f>G230*(1+L230/100)</f>
        <v>0</v>
      </c>
      <c r="N230" s="225">
        <v>0</v>
      </c>
      <c r="O230" s="225">
        <f>ROUND(E230*N230,2)</f>
        <v>0</v>
      </c>
      <c r="P230" s="225">
        <v>0</v>
      </c>
      <c r="Q230" s="225">
        <f>ROUND(E230*P230,2)</f>
        <v>0</v>
      </c>
      <c r="R230" s="225"/>
      <c r="S230" s="225" t="s">
        <v>140</v>
      </c>
      <c r="T230" s="225" t="s">
        <v>164</v>
      </c>
      <c r="U230" s="225">
        <v>1.45</v>
      </c>
      <c r="V230" s="225">
        <f>ROUND(E230*U230,2)</f>
        <v>8.6999999999999993</v>
      </c>
      <c r="W230" s="225"/>
      <c r="X230" s="225" t="s">
        <v>141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142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44">
        <v>98</v>
      </c>
      <c r="B231" s="245" t="s">
        <v>410</v>
      </c>
      <c r="C231" s="254" t="s">
        <v>411</v>
      </c>
      <c r="D231" s="246" t="s">
        <v>147</v>
      </c>
      <c r="E231" s="247">
        <v>5</v>
      </c>
      <c r="F231" s="248"/>
      <c r="G231" s="249">
        <f>ROUND(E231*F231,2)</f>
        <v>0</v>
      </c>
      <c r="H231" s="226">
        <v>0</v>
      </c>
      <c r="I231" s="225">
        <f>ROUND(E231*H231,2)</f>
        <v>0</v>
      </c>
      <c r="J231" s="226">
        <v>50.6</v>
      </c>
      <c r="K231" s="225">
        <f>ROUND(E231*J231,2)</f>
        <v>253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1.8E-3</v>
      </c>
      <c r="Q231" s="225">
        <f>ROUND(E231*P231,2)</f>
        <v>0.01</v>
      </c>
      <c r="R231" s="225"/>
      <c r="S231" s="225" t="s">
        <v>140</v>
      </c>
      <c r="T231" s="225" t="s">
        <v>140</v>
      </c>
      <c r="U231" s="225">
        <v>0.11</v>
      </c>
      <c r="V231" s="225">
        <f>ROUND(E231*U231,2)</f>
        <v>0.55000000000000004</v>
      </c>
      <c r="W231" s="225"/>
      <c r="X231" s="225" t="s">
        <v>141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142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44">
        <v>99</v>
      </c>
      <c r="B232" s="245" t="s">
        <v>412</v>
      </c>
      <c r="C232" s="254" t="s">
        <v>413</v>
      </c>
      <c r="D232" s="246" t="s">
        <v>147</v>
      </c>
      <c r="E232" s="247">
        <v>1</v>
      </c>
      <c r="F232" s="248"/>
      <c r="G232" s="249">
        <f>ROUND(E232*F232,2)</f>
        <v>0</v>
      </c>
      <c r="H232" s="226">
        <v>0</v>
      </c>
      <c r="I232" s="225">
        <f>ROUND(E232*H232,2)</f>
        <v>0</v>
      </c>
      <c r="J232" s="226">
        <v>68.900000000000006</v>
      </c>
      <c r="K232" s="225">
        <f>ROUND(E232*J232,2)</f>
        <v>68.900000000000006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2.2300000000000002E-3</v>
      </c>
      <c r="Q232" s="225">
        <f>ROUND(E232*P232,2)</f>
        <v>0</v>
      </c>
      <c r="R232" s="225"/>
      <c r="S232" s="225" t="s">
        <v>140</v>
      </c>
      <c r="T232" s="225" t="s">
        <v>140</v>
      </c>
      <c r="U232" s="225">
        <v>0.15</v>
      </c>
      <c r="V232" s="225">
        <f>ROUND(E232*U232,2)</f>
        <v>0.15</v>
      </c>
      <c r="W232" s="225"/>
      <c r="X232" s="225" t="s">
        <v>141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142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44">
        <v>100</v>
      </c>
      <c r="B233" s="245" t="s">
        <v>414</v>
      </c>
      <c r="C233" s="254" t="s">
        <v>415</v>
      </c>
      <c r="D233" s="246" t="s">
        <v>147</v>
      </c>
      <c r="E233" s="247">
        <v>1</v>
      </c>
      <c r="F233" s="248"/>
      <c r="G233" s="249">
        <f>ROUND(E233*F233,2)</f>
        <v>0</v>
      </c>
      <c r="H233" s="226">
        <v>0</v>
      </c>
      <c r="I233" s="225">
        <f>ROUND(E233*H233,2)</f>
        <v>0</v>
      </c>
      <c r="J233" s="226">
        <v>179.5</v>
      </c>
      <c r="K233" s="225">
        <f>ROUND(E233*J233,2)</f>
        <v>179.5</v>
      </c>
      <c r="L233" s="225">
        <v>15</v>
      </c>
      <c r="M233" s="225">
        <f>G233*(1+L233/100)</f>
        <v>0</v>
      </c>
      <c r="N233" s="225">
        <v>0</v>
      </c>
      <c r="O233" s="225">
        <f>ROUND(E233*N233,2)</f>
        <v>0</v>
      </c>
      <c r="P233" s="225">
        <v>8.8099999999999998E-2</v>
      </c>
      <c r="Q233" s="225">
        <f>ROUND(E233*P233,2)</f>
        <v>0.09</v>
      </c>
      <c r="R233" s="225"/>
      <c r="S233" s="225" t="s">
        <v>140</v>
      </c>
      <c r="T233" s="225" t="s">
        <v>140</v>
      </c>
      <c r="U233" s="225">
        <v>0.39</v>
      </c>
      <c r="V233" s="225">
        <f>ROUND(E233*U233,2)</f>
        <v>0.39</v>
      </c>
      <c r="W233" s="225"/>
      <c r="X233" s="225" t="s">
        <v>141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142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ht="40.799999999999997" outlineLevel="1" x14ac:dyDescent="0.25">
      <c r="A234" s="244">
        <v>101</v>
      </c>
      <c r="B234" s="245" t="s">
        <v>416</v>
      </c>
      <c r="C234" s="254" t="s">
        <v>417</v>
      </c>
      <c r="D234" s="246" t="s">
        <v>147</v>
      </c>
      <c r="E234" s="247">
        <v>1</v>
      </c>
      <c r="F234" s="248"/>
      <c r="G234" s="249">
        <f>ROUND(E234*F234,2)</f>
        <v>0</v>
      </c>
      <c r="H234" s="226">
        <v>0</v>
      </c>
      <c r="I234" s="225">
        <f>ROUND(E234*H234,2)</f>
        <v>0</v>
      </c>
      <c r="J234" s="226">
        <v>4980</v>
      </c>
      <c r="K234" s="225">
        <f>ROUND(E234*J234,2)</f>
        <v>4980</v>
      </c>
      <c r="L234" s="225">
        <v>15</v>
      </c>
      <c r="M234" s="225">
        <f>G234*(1+L234/100)</f>
        <v>0</v>
      </c>
      <c r="N234" s="225">
        <v>0</v>
      </c>
      <c r="O234" s="225">
        <f>ROUND(E234*N234,2)</f>
        <v>0</v>
      </c>
      <c r="P234" s="225">
        <v>0</v>
      </c>
      <c r="Q234" s="225">
        <f>ROUND(E234*P234,2)</f>
        <v>0</v>
      </c>
      <c r="R234" s="225"/>
      <c r="S234" s="225" t="s">
        <v>163</v>
      </c>
      <c r="T234" s="225" t="s">
        <v>164</v>
      </c>
      <c r="U234" s="225">
        <v>0</v>
      </c>
      <c r="V234" s="225">
        <f>ROUND(E234*U234,2)</f>
        <v>0</v>
      </c>
      <c r="W234" s="225"/>
      <c r="X234" s="225" t="s">
        <v>141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142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ht="40.799999999999997" outlineLevel="1" x14ac:dyDescent="0.25">
      <c r="A235" s="244">
        <v>102</v>
      </c>
      <c r="B235" s="245" t="s">
        <v>418</v>
      </c>
      <c r="C235" s="254" t="s">
        <v>419</v>
      </c>
      <c r="D235" s="246" t="s">
        <v>147</v>
      </c>
      <c r="E235" s="247">
        <v>1</v>
      </c>
      <c r="F235" s="248"/>
      <c r="G235" s="249">
        <f>ROUND(E235*F235,2)</f>
        <v>0</v>
      </c>
      <c r="H235" s="226">
        <v>0</v>
      </c>
      <c r="I235" s="225">
        <f>ROUND(E235*H235,2)</f>
        <v>0</v>
      </c>
      <c r="J235" s="226">
        <v>12480</v>
      </c>
      <c r="K235" s="225">
        <f>ROUND(E235*J235,2)</f>
        <v>12480</v>
      </c>
      <c r="L235" s="225">
        <v>15</v>
      </c>
      <c r="M235" s="225">
        <f>G235*(1+L235/100)</f>
        <v>0</v>
      </c>
      <c r="N235" s="225">
        <v>0</v>
      </c>
      <c r="O235" s="225">
        <f>ROUND(E235*N235,2)</f>
        <v>0</v>
      </c>
      <c r="P235" s="225">
        <v>0</v>
      </c>
      <c r="Q235" s="225">
        <f>ROUND(E235*P235,2)</f>
        <v>0</v>
      </c>
      <c r="R235" s="225"/>
      <c r="S235" s="225" t="s">
        <v>163</v>
      </c>
      <c r="T235" s="225" t="s">
        <v>164</v>
      </c>
      <c r="U235" s="225">
        <v>0.95</v>
      </c>
      <c r="V235" s="225">
        <f>ROUND(E235*U235,2)</f>
        <v>0.95</v>
      </c>
      <c r="W235" s="225"/>
      <c r="X235" s="225" t="s">
        <v>141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142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ht="20.399999999999999" outlineLevel="1" x14ac:dyDescent="0.25">
      <c r="A236" s="244">
        <v>103</v>
      </c>
      <c r="B236" s="245" t="s">
        <v>420</v>
      </c>
      <c r="C236" s="254" t="s">
        <v>421</v>
      </c>
      <c r="D236" s="246" t="s">
        <v>147</v>
      </c>
      <c r="E236" s="247">
        <v>1</v>
      </c>
      <c r="F236" s="248"/>
      <c r="G236" s="249">
        <f>ROUND(E236*F236,2)</f>
        <v>0</v>
      </c>
      <c r="H236" s="226">
        <v>3250</v>
      </c>
      <c r="I236" s="225">
        <f>ROUND(E236*H236,2)</f>
        <v>3250</v>
      </c>
      <c r="J236" s="226">
        <v>0</v>
      </c>
      <c r="K236" s="225">
        <f>ROUND(E236*J236,2)</f>
        <v>0</v>
      </c>
      <c r="L236" s="225">
        <v>15</v>
      </c>
      <c r="M236" s="225">
        <f>G236*(1+L236/100)</f>
        <v>0</v>
      </c>
      <c r="N236" s="225">
        <v>0.02</v>
      </c>
      <c r="O236" s="225">
        <f>ROUND(E236*N236,2)</f>
        <v>0.02</v>
      </c>
      <c r="P236" s="225">
        <v>0</v>
      </c>
      <c r="Q236" s="225">
        <f>ROUND(E236*P236,2)</f>
        <v>0</v>
      </c>
      <c r="R236" s="225"/>
      <c r="S236" s="225" t="s">
        <v>163</v>
      </c>
      <c r="T236" s="225" t="s">
        <v>164</v>
      </c>
      <c r="U236" s="225">
        <v>0</v>
      </c>
      <c r="V236" s="225">
        <f>ROUND(E236*U236,2)</f>
        <v>0</v>
      </c>
      <c r="W236" s="225"/>
      <c r="X236" s="225" t="s">
        <v>165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166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40.799999999999997" outlineLevel="1" x14ac:dyDescent="0.25">
      <c r="A237" s="244">
        <v>104</v>
      </c>
      <c r="B237" s="245" t="s">
        <v>422</v>
      </c>
      <c r="C237" s="254" t="s">
        <v>423</v>
      </c>
      <c r="D237" s="246" t="s">
        <v>289</v>
      </c>
      <c r="E237" s="247">
        <v>1</v>
      </c>
      <c r="F237" s="248"/>
      <c r="G237" s="249">
        <f>ROUND(E237*F237,2)</f>
        <v>0</v>
      </c>
      <c r="H237" s="226">
        <v>9850</v>
      </c>
      <c r="I237" s="225">
        <f>ROUND(E237*H237,2)</f>
        <v>9850</v>
      </c>
      <c r="J237" s="226">
        <v>0</v>
      </c>
      <c r="K237" s="225">
        <f>ROUND(E237*J237,2)</f>
        <v>0</v>
      </c>
      <c r="L237" s="225">
        <v>15</v>
      </c>
      <c r="M237" s="225">
        <f>G237*(1+L237/100)</f>
        <v>0</v>
      </c>
      <c r="N237" s="225">
        <v>0</v>
      </c>
      <c r="O237" s="225">
        <f>ROUND(E237*N237,2)</f>
        <v>0</v>
      </c>
      <c r="P237" s="225">
        <v>0</v>
      </c>
      <c r="Q237" s="225">
        <f>ROUND(E237*P237,2)</f>
        <v>0</v>
      </c>
      <c r="R237" s="225"/>
      <c r="S237" s="225" t="s">
        <v>163</v>
      </c>
      <c r="T237" s="225" t="s">
        <v>164</v>
      </c>
      <c r="U237" s="225">
        <v>0</v>
      </c>
      <c r="V237" s="225">
        <f>ROUND(E237*U237,2)</f>
        <v>0</v>
      </c>
      <c r="W237" s="225"/>
      <c r="X237" s="225" t="s">
        <v>165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166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4">
        <v>105</v>
      </c>
      <c r="B238" s="245" t="s">
        <v>424</v>
      </c>
      <c r="C238" s="254" t="s">
        <v>425</v>
      </c>
      <c r="D238" s="246" t="s">
        <v>147</v>
      </c>
      <c r="E238" s="247">
        <v>1</v>
      </c>
      <c r="F238" s="248"/>
      <c r="G238" s="249">
        <f>ROUND(E238*F238,2)</f>
        <v>0</v>
      </c>
      <c r="H238" s="226">
        <v>0</v>
      </c>
      <c r="I238" s="225">
        <f>ROUND(E238*H238,2)</f>
        <v>0</v>
      </c>
      <c r="J238" s="226">
        <v>1990</v>
      </c>
      <c r="K238" s="225">
        <f>ROUND(E238*J238,2)</f>
        <v>1990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163</v>
      </c>
      <c r="T238" s="225" t="s">
        <v>164</v>
      </c>
      <c r="U238" s="225">
        <v>0</v>
      </c>
      <c r="V238" s="225">
        <f>ROUND(E238*U238,2)</f>
        <v>0</v>
      </c>
      <c r="W238" s="225"/>
      <c r="X238" s="225" t="s">
        <v>269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270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ht="20.399999999999999" outlineLevel="1" x14ac:dyDescent="0.25">
      <c r="A239" s="244">
        <v>106</v>
      </c>
      <c r="B239" s="245" t="s">
        <v>426</v>
      </c>
      <c r="C239" s="254" t="s">
        <v>427</v>
      </c>
      <c r="D239" s="246" t="s">
        <v>289</v>
      </c>
      <c r="E239" s="247">
        <v>1</v>
      </c>
      <c r="F239" s="248"/>
      <c r="G239" s="249">
        <f>ROUND(E239*F239,2)</f>
        <v>0</v>
      </c>
      <c r="H239" s="226">
        <v>0</v>
      </c>
      <c r="I239" s="225">
        <f>ROUND(E239*H239,2)</f>
        <v>0</v>
      </c>
      <c r="J239" s="226">
        <v>1500</v>
      </c>
      <c r="K239" s="225">
        <f>ROUND(E239*J239,2)</f>
        <v>1500</v>
      </c>
      <c r="L239" s="225">
        <v>15</v>
      </c>
      <c r="M239" s="225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5"/>
      <c r="S239" s="225" t="s">
        <v>163</v>
      </c>
      <c r="T239" s="225" t="s">
        <v>164</v>
      </c>
      <c r="U239" s="225">
        <v>0</v>
      </c>
      <c r="V239" s="225">
        <f>ROUND(E239*U239,2)</f>
        <v>0</v>
      </c>
      <c r="W239" s="225"/>
      <c r="X239" s="225" t="s">
        <v>269</v>
      </c>
      <c r="Y239" s="206"/>
      <c r="Z239" s="206"/>
      <c r="AA239" s="206"/>
      <c r="AB239" s="206"/>
      <c r="AC239" s="206"/>
      <c r="AD239" s="206"/>
      <c r="AE239" s="206"/>
      <c r="AF239" s="206"/>
      <c r="AG239" s="206" t="s">
        <v>270</v>
      </c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ht="20.399999999999999" outlineLevel="1" x14ac:dyDescent="0.25">
      <c r="A240" s="238">
        <v>107</v>
      </c>
      <c r="B240" s="239" t="s">
        <v>428</v>
      </c>
      <c r="C240" s="252" t="s">
        <v>429</v>
      </c>
      <c r="D240" s="240" t="s">
        <v>152</v>
      </c>
      <c r="E240" s="241">
        <v>2.6</v>
      </c>
      <c r="F240" s="242"/>
      <c r="G240" s="243">
        <f>ROUND(E240*F240,2)</f>
        <v>0</v>
      </c>
      <c r="H240" s="226">
        <v>0</v>
      </c>
      <c r="I240" s="225">
        <f>ROUND(E240*H240,2)</f>
        <v>0</v>
      </c>
      <c r="J240" s="226">
        <v>13500</v>
      </c>
      <c r="K240" s="225">
        <f>ROUND(E240*J240,2)</f>
        <v>35100</v>
      </c>
      <c r="L240" s="225">
        <v>15</v>
      </c>
      <c r="M240" s="225">
        <f>G240*(1+L240/100)</f>
        <v>0</v>
      </c>
      <c r="N240" s="225">
        <v>0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163</v>
      </c>
      <c r="T240" s="225" t="s">
        <v>164</v>
      </c>
      <c r="U240" s="225">
        <v>0</v>
      </c>
      <c r="V240" s="225">
        <f>ROUND(E240*U240,2)</f>
        <v>0</v>
      </c>
      <c r="W240" s="225"/>
      <c r="X240" s="225" t="s">
        <v>269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270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3" t="s">
        <v>430</v>
      </c>
      <c r="D241" s="227"/>
      <c r="E241" s="228">
        <v>2.6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144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53" t="s">
        <v>431</v>
      </c>
      <c r="D242" s="227"/>
      <c r="E242" s="228"/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144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23"/>
      <c r="B243" s="224"/>
      <c r="C243" s="253" t="s">
        <v>432</v>
      </c>
      <c r="D243" s="227"/>
      <c r="E243" s="228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06"/>
      <c r="Z243" s="206"/>
      <c r="AA243" s="206"/>
      <c r="AB243" s="206"/>
      <c r="AC243" s="206"/>
      <c r="AD243" s="206"/>
      <c r="AE243" s="206"/>
      <c r="AF243" s="206"/>
      <c r="AG243" s="206" t="s">
        <v>144</v>
      </c>
      <c r="AH243" s="206">
        <v>0</v>
      </c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ht="20.399999999999999" outlineLevel="1" x14ac:dyDescent="0.25">
      <c r="A244" s="223"/>
      <c r="B244" s="224"/>
      <c r="C244" s="253" t="s">
        <v>433</v>
      </c>
      <c r="D244" s="227"/>
      <c r="E244" s="228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144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53" t="s">
        <v>434</v>
      </c>
      <c r="D245" s="227"/>
      <c r="E245" s="228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144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ht="20.399999999999999" outlineLevel="1" x14ac:dyDescent="0.25">
      <c r="A246" s="223"/>
      <c r="B246" s="224"/>
      <c r="C246" s="253" t="s">
        <v>435</v>
      </c>
      <c r="D246" s="227"/>
      <c r="E246" s="228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144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53" t="s">
        <v>436</v>
      </c>
      <c r="D247" s="227"/>
      <c r="E247" s="228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144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53" t="s">
        <v>437</v>
      </c>
      <c r="D248" s="227"/>
      <c r="E248" s="228"/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144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23"/>
      <c r="B249" s="224"/>
      <c r="C249" s="253" t="s">
        <v>438</v>
      </c>
      <c r="D249" s="227"/>
      <c r="E249" s="228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06"/>
      <c r="Z249" s="206"/>
      <c r="AA249" s="206"/>
      <c r="AB249" s="206"/>
      <c r="AC249" s="206"/>
      <c r="AD249" s="206"/>
      <c r="AE249" s="206"/>
      <c r="AF249" s="206"/>
      <c r="AG249" s="206" t="s">
        <v>144</v>
      </c>
      <c r="AH249" s="206">
        <v>0</v>
      </c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ht="20.399999999999999" outlineLevel="1" x14ac:dyDescent="0.25">
      <c r="A250" s="223"/>
      <c r="B250" s="224"/>
      <c r="C250" s="253" t="s">
        <v>439</v>
      </c>
      <c r="D250" s="227"/>
      <c r="E250" s="228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144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ht="20.399999999999999" outlineLevel="1" x14ac:dyDescent="0.25">
      <c r="A251" s="223"/>
      <c r="B251" s="224"/>
      <c r="C251" s="253" t="s">
        <v>440</v>
      </c>
      <c r="D251" s="227"/>
      <c r="E251" s="228"/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144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53" t="s">
        <v>441</v>
      </c>
      <c r="D252" s="227"/>
      <c r="E252" s="228"/>
      <c r="F252" s="225"/>
      <c r="G252" s="225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144</v>
      </c>
      <c r="AH252" s="206">
        <v>0</v>
      </c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ht="20.399999999999999" outlineLevel="1" x14ac:dyDescent="0.25">
      <c r="A253" s="223"/>
      <c r="B253" s="224"/>
      <c r="C253" s="253" t="s">
        <v>442</v>
      </c>
      <c r="D253" s="227"/>
      <c r="E253" s="228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144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53" t="s">
        <v>443</v>
      </c>
      <c r="D254" s="227"/>
      <c r="E254" s="228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144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4">
        <v>108</v>
      </c>
      <c r="B255" s="245" t="s">
        <v>444</v>
      </c>
      <c r="C255" s="254" t="s">
        <v>445</v>
      </c>
      <c r="D255" s="246" t="s">
        <v>0</v>
      </c>
      <c r="E255" s="247">
        <v>723.51400000000001</v>
      </c>
      <c r="F255" s="248"/>
      <c r="G255" s="249">
        <f>ROUND(E255*F255,2)</f>
        <v>0</v>
      </c>
      <c r="H255" s="226">
        <v>0</v>
      </c>
      <c r="I255" s="225">
        <f>ROUND(E255*H255,2)</f>
        <v>0</v>
      </c>
      <c r="J255" s="226">
        <v>1.05</v>
      </c>
      <c r="K255" s="225">
        <f>ROUND(E255*J255,2)</f>
        <v>759.69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140</v>
      </c>
      <c r="T255" s="225" t="s">
        <v>140</v>
      </c>
      <c r="U255" s="225">
        <v>0</v>
      </c>
      <c r="V255" s="225">
        <f>ROUND(E255*U255,2)</f>
        <v>0</v>
      </c>
      <c r="W255" s="225"/>
      <c r="X255" s="225" t="s">
        <v>274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275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x14ac:dyDescent="0.25">
      <c r="A256" s="232" t="s">
        <v>135</v>
      </c>
      <c r="B256" s="233" t="s">
        <v>85</v>
      </c>
      <c r="C256" s="251" t="s">
        <v>86</v>
      </c>
      <c r="D256" s="234"/>
      <c r="E256" s="235"/>
      <c r="F256" s="236"/>
      <c r="G256" s="237">
        <f>SUMIF(AG257:AG260,"&lt;&gt;NOR",G257:G260)</f>
        <v>0</v>
      </c>
      <c r="H256" s="231"/>
      <c r="I256" s="231">
        <f>SUM(I257:I260)</f>
        <v>3550</v>
      </c>
      <c r="J256" s="231"/>
      <c r="K256" s="231">
        <f>SUM(K257:K260)</f>
        <v>3070.56</v>
      </c>
      <c r="L256" s="231"/>
      <c r="M256" s="231">
        <f>SUM(M257:M260)</f>
        <v>0</v>
      </c>
      <c r="N256" s="231"/>
      <c r="O256" s="231">
        <f>SUM(O257:O260)</f>
        <v>0</v>
      </c>
      <c r="P256" s="231"/>
      <c r="Q256" s="231">
        <f>SUM(Q257:Q260)</f>
        <v>0</v>
      </c>
      <c r="R256" s="231"/>
      <c r="S256" s="231"/>
      <c r="T256" s="231"/>
      <c r="U256" s="231"/>
      <c r="V256" s="231">
        <f>SUM(V257:V260)</f>
        <v>7.63</v>
      </c>
      <c r="W256" s="231"/>
      <c r="X256" s="231"/>
      <c r="AG256" t="s">
        <v>136</v>
      </c>
    </row>
    <row r="257" spans="1:60" outlineLevel="1" x14ac:dyDescent="0.25">
      <c r="A257" s="244">
        <v>109</v>
      </c>
      <c r="B257" s="245" t="s">
        <v>446</v>
      </c>
      <c r="C257" s="254" t="s">
        <v>447</v>
      </c>
      <c r="D257" s="246" t="s">
        <v>147</v>
      </c>
      <c r="E257" s="247">
        <v>3</v>
      </c>
      <c r="F257" s="248"/>
      <c r="G257" s="249">
        <f>ROUND(E257*F257,2)</f>
        <v>0</v>
      </c>
      <c r="H257" s="226">
        <v>0</v>
      </c>
      <c r="I257" s="225">
        <f>ROUND(E257*H257,2)</f>
        <v>0</v>
      </c>
      <c r="J257" s="226">
        <v>322</v>
      </c>
      <c r="K257" s="225">
        <f>ROUND(E257*J257,2)</f>
        <v>966</v>
      </c>
      <c r="L257" s="225">
        <v>15</v>
      </c>
      <c r="M257" s="225">
        <f>G257*(1+L257/100)</f>
        <v>0</v>
      </c>
      <c r="N257" s="225">
        <v>0</v>
      </c>
      <c r="O257" s="225">
        <f>ROUND(E257*N257,2)</f>
        <v>0</v>
      </c>
      <c r="P257" s="225">
        <v>0</v>
      </c>
      <c r="Q257" s="225">
        <f>ROUND(E257*P257,2)</f>
        <v>0</v>
      </c>
      <c r="R257" s="225"/>
      <c r="S257" s="225" t="s">
        <v>140</v>
      </c>
      <c r="T257" s="225" t="s">
        <v>164</v>
      </c>
      <c r="U257" s="225">
        <v>1.1000000000000001</v>
      </c>
      <c r="V257" s="225">
        <f>ROUND(E257*U257,2)</f>
        <v>3.3</v>
      </c>
      <c r="W257" s="225"/>
      <c r="X257" s="225" t="s">
        <v>141</v>
      </c>
      <c r="Y257" s="206"/>
      <c r="Z257" s="206"/>
      <c r="AA257" s="206"/>
      <c r="AB257" s="206"/>
      <c r="AC257" s="206"/>
      <c r="AD257" s="206"/>
      <c r="AE257" s="206"/>
      <c r="AF257" s="206"/>
      <c r="AG257" s="206" t="s">
        <v>142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44">
        <v>110</v>
      </c>
      <c r="B258" s="245" t="s">
        <v>448</v>
      </c>
      <c r="C258" s="254" t="s">
        <v>449</v>
      </c>
      <c r="D258" s="246" t="s">
        <v>147</v>
      </c>
      <c r="E258" s="247">
        <v>5</v>
      </c>
      <c r="F258" s="248"/>
      <c r="G258" s="249">
        <f>ROUND(E258*F258,2)</f>
        <v>0</v>
      </c>
      <c r="H258" s="226">
        <v>0</v>
      </c>
      <c r="I258" s="225">
        <f>ROUND(E258*H258,2)</f>
        <v>0</v>
      </c>
      <c r="J258" s="226">
        <v>397.5</v>
      </c>
      <c r="K258" s="225">
        <f>ROUND(E258*J258,2)</f>
        <v>1987.5</v>
      </c>
      <c r="L258" s="225">
        <v>15</v>
      </c>
      <c r="M258" s="225">
        <f>G258*(1+L258/100)</f>
        <v>0</v>
      </c>
      <c r="N258" s="225">
        <v>0</v>
      </c>
      <c r="O258" s="225">
        <f>ROUND(E258*N258,2)</f>
        <v>0</v>
      </c>
      <c r="P258" s="225">
        <v>0</v>
      </c>
      <c r="Q258" s="225">
        <f>ROUND(E258*P258,2)</f>
        <v>0</v>
      </c>
      <c r="R258" s="225"/>
      <c r="S258" s="225" t="s">
        <v>140</v>
      </c>
      <c r="T258" s="225" t="s">
        <v>140</v>
      </c>
      <c r="U258" s="225">
        <v>0.86499999999999999</v>
      </c>
      <c r="V258" s="225">
        <f>ROUND(E258*U258,2)</f>
        <v>4.33</v>
      </c>
      <c r="W258" s="225"/>
      <c r="X258" s="225" t="s">
        <v>141</v>
      </c>
      <c r="Y258" s="206"/>
      <c r="Z258" s="206"/>
      <c r="AA258" s="206"/>
      <c r="AB258" s="206"/>
      <c r="AC258" s="206"/>
      <c r="AD258" s="206"/>
      <c r="AE258" s="206"/>
      <c r="AF258" s="206"/>
      <c r="AG258" s="206" t="s">
        <v>142</v>
      </c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44">
        <v>111</v>
      </c>
      <c r="B259" s="245" t="s">
        <v>450</v>
      </c>
      <c r="C259" s="254" t="s">
        <v>451</v>
      </c>
      <c r="D259" s="246" t="s">
        <v>147</v>
      </c>
      <c r="E259" s="247">
        <v>5</v>
      </c>
      <c r="F259" s="248"/>
      <c r="G259" s="249">
        <f>ROUND(E259*F259,2)</f>
        <v>0</v>
      </c>
      <c r="H259" s="226">
        <v>710</v>
      </c>
      <c r="I259" s="225">
        <f>ROUND(E259*H259,2)</f>
        <v>3550</v>
      </c>
      <c r="J259" s="226">
        <v>0</v>
      </c>
      <c r="K259" s="225">
        <f>ROUND(E259*J259,2)</f>
        <v>0</v>
      </c>
      <c r="L259" s="225">
        <v>15</v>
      </c>
      <c r="M259" s="225">
        <f>G259*(1+L259/100)</f>
        <v>0</v>
      </c>
      <c r="N259" s="225">
        <v>8.0000000000000004E-4</v>
      </c>
      <c r="O259" s="225">
        <f>ROUND(E259*N259,2)</f>
        <v>0</v>
      </c>
      <c r="P259" s="225">
        <v>0</v>
      </c>
      <c r="Q259" s="225">
        <f>ROUND(E259*P259,2)</f>
        <v>0</v>
      </c>
      <c r="R259" s="225" t="s">
        <v>169</v>
      </c>
      <c r="S259" s="225" t="s">
        <v>140</v>
      </c>
      <c r="T259" s="225" t="s">
        <v>140</v>
      </c>
      <c r="U259" s="225">
        <v>0</v>
      </c>
      <c r="V259" s="225">
        <f>ROUND(E259*U259,2)</f>
        <v>0</v>
      </c>
      <c r="W259" s="225"/>
      <c r="X259" s="225" t="s">
        <v>165</v>
      </c>
      <c r="Y259" s="206"/>
      <c r="Z259" s="206"/>
      <c r="AA259" s="206"/>
      <c r="AB259" s="206"/>
      <c r="AC259" s="206"/>
      <c r="AD259" s="206"/>
      <c r="AE259" s="206"/>
      <c r="AF259" s="206"/>
      <c r="AG259" s="206" t="s">
        <v>166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 x14ac:dyDescent="0.25">
      <c r="A260" s="244">
        <v>112</v>
      </c>
      <c r="B260" s="245" t="s">
        <v>452</v>
      </c>
      <c r="C260" s="254" t="s">
        <v>453</v>
      </c>
      <c r="D260" s="246" t="s">
        <v>0</v>
      </c>
      <c r="E260" s="247">
        <v>65.034999999999997</v>
      </c>
      <c r="F260" s="248"/>
      <c r="G260" s="249">
        <f>ROUND(E260*F260,2)</f>
        <v>0</v>
      </c>
      <c r="H260" s="226">
        <v>0</v>
      </c>
      <c r="I260" s="225">
        <f>ROUND(E260*H260,2)</f>
        <v>0</v>
      </c>
      <c r="J260" s="226">
        <v>1.8</v>
      </c>
      <c r="K260" s="225">
        <f>ROUND(E260*J260,2)</f>
        <v>117.06</v>
      </c>
      <c r="L260" s="225">
        <v>15</v>
      </c>
      <c r="M260" s="225">
        <f>G260*(1+L260/100)</f>
        <v>0</v>
      </c>
      <c r="N260" s="225">
        <v>0</v>
      </c>
      <c r="O260" s="225">
        <f>ROUND(E260*N260,2)</f>
        <v>0</v>
      </c>
      <c r="P260" s="225">
        <v>0</v>
      </c>
      <c r="Q260" s="225">
        <f>ROUND(E260*P260,2)</f>
        <v>0</v>
      </c>
      <c r="R260" s="225"/>
      <c r="S260" s="225" t="s">
        <v>140</v>
      </c>
      <c r="T260" s="225" t="s">
        <v>140</v>
      </c>
      <c r="U260" s="225">
        <v>0</v>
      </c>
      <c r="V260" s="225">
        <f>ROUND(E260*U260,2)</f>
        <v>0</v>
      </c>
      <c r="W260" s="225"/>
      <c r="X260" s="225" t="s">
        <v>274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275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x14ac:dyDescent="0.25">
      <c r="A261" s="232" t="s">
        <v>135</v>
      </c>
      <c r="B261" s="233" t="s">
        <v>87</v>
      </c>
      <c r="C261" s="251" t="s">
        <v>88</v>
      </c>
      <c r="D261" s="234"/>
      <c r="E261" s="235"/>
      <c r="F261" s="236"/>
      <c r="G261" s="237">
        <f>SUMIF(AG262:AG300,"&lt;&gt;NOR",G262:G300)</f>
        <v>0</v>
      </c>
      <c r="H261" s="231"/>
      <c r="I261" s="231">
        <f>SUM(I262:I300)</f>
        <v>4047.76</v>
      </c>
      <c r="J261" s="231"/>
      <c r="K261" s="231">
        <f>SUM(K262:K300)</f>
        <v>5737.08</v>
      </c>
      <c r="L261" s="231"/>
      <c r="M261" s="231">
        <f>SUM(M262:M300)</f>
        <v>0</v>
      </c>
      <c r="N261" s="231"/>
      <c r="O261" s="231">
        <f>SUM(O262:O300)</f>
        <v>0.04</v>
      </c>
      <c r="P261" s="231"/>
      <c r="Q261" s="231">
        <f>SUM(Q262:Q300)</f>
        <v>0</v>
      </c>
      <c r="R261" s="231"/>
      <c r="S261" s="231"/>
      <c r="T261" s="231"/>
      <c r="U261" s="231"/>
      <c r="V261" s="231">
        <f>SUM(V262:V300)</f>
        <v>10.030000000000001</v>
      </c>
      <c r="W261" s="231"/>
      <c r="X261" s="231"/>
      <c r="AG261" t="s">
        <v>136</v>
      </c>
    </row>
    <row r="262" spans="1:60" outlineLevel="1" x14ac:dyDescent="0.25">
      <c r="A262" s="238">
        <v>113</v>
      </c>
      <c r="B262" s="239" t="s">
        <v>454</v>
      </c>
      <c r="C262" s="252" t="s">
        <v>455</v>
      </c>
      <c r="D262" s="240" t="s">
        <v>156</v>
      </c>
      <c r="E262" s="241">
        <v>5.03</v>
      </c>
      <c r="F262" s="242"/>
      <c r="G262" s="243">
        <f>ROUND(E262*F262,2)</f>
        <v>0</v>
      </c>
      <c r="H262" s="226">
        <v>0</v>
      </c>
      <c r="I262" s="225">
        <f>ROUND(E262*H262,2)</f>
        <v>0</v>
      </c>
      <c r="J262" s="226">
        <v>7.1</v>
      </c>
      <c r="K262" s="225">
        <f>ROUND(E262*J262,2)</f>
        <v>35.71</v>
      </c>
      <c r="L262" s="225">
        <v>15</v>
      </c>
      <c r="M262" s="225">
        <f>G262*(1+L262/100)</f>
        <v>0</v>
      </c>
      <c r="N262" s="225">
        <v>0</v>
      </c>
      <c r="O262" s="225">
        <f>ROUND(E262*N262,2)</f>
        <v>0</v>
      </c>
      <c r="P262" s="225">
        <v>0</v>
      </c>
      <c r="Q262" s="225">
        <f>ROUND(E262*P262,2)</f>
        <v>0</v>
      </c>
      <c r="R262" s="225"/>
      <c r="S262" s="225" t="s">
        <v>140</v>
      </c>
      <c r="T262" s="225" t="s">
        <v>164</v>
      </c>
      <c r="U262" s="225">
        <v>1.6E-2</v>
      </c>
      <c r="V262" s="225">
        <f>ROUND(E262*U262,2)</f>
        <v>0.08</v>
      </c>
      <c r="W262" s="225"/>
      <c r="X262" s="225" t="s">
        <v>141</v>
      </c>
      <c r="Y262" s="206"/>
      <c r="Z262" s="206"/>
      <c r="AA262" s="206"/>
      <c r="AB262" s="206"/>
      <c r="AC262" s="206"/>
      <c r="AD262" s="206"/>
      <c r="AE262" s="206"/>
      <c r="AF262" s="206"/>
      <c r="AG262" s="206" t="s">
        <v>142</v>
      </c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53" t="s">
        <v>278</v>
      </c>
      <c r="D263" s="227"/>
      <c r="E263" s="228">
        <v>2.5499999999999998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144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53" t="s">
        <v>456</v>
      </c>
      <c r="D264" s="227"/>
      <c r="E264" s="228">
        <v>0.98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144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53" t="s">
        <v>187</v>
      </c>
      <c r="D265" s="227"/>
      <c r="E265" s="228">
        <v>1.5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144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38">
        <v>114</v>
      </c>
      <c r="B266" s="239" t="s">
        <v>457</v>
      </c>
      <c r="C266" s="252" t="s">
        <v>458</v>
      </c>
      <c r="D266" s="240" t="s">
        <v>156</v>
      </c>
      <c r="E266" s="241">
        <v>5.03</v>
      </c>
      <c r="F266" s="242"/>
      <c r="G266" s="243">
        <f>ROUND(E266*F266,2)</f>
        <v>0</v>
      </c>
      <c r="H266" s="226">
        <v>24.5</v>
      </c>
      <c r="I266" s="225">
        <f>ROUND(E266*H266,2)</f>
        <v>123.24</v>
      </c>
      <c r="J266" s="226">
        <v>25.6</v>
      </c>
      <c r="K266" s="225">
        <f>ROUND(E266*J266,2)</f>
        <v>128.77000000000001</v>
      </c>
      <c r="L266" s="225">
        <v>15</v>
      </c>
      <c r="M266" s="225">
        <f>G266*(1+L266/100)</f>
        <v>0</v>
      </c>
      <c r="N266" s="225">
        <v>2.1000000000000001E-4</v>
      </c>
      <c r="O266" s="225">
        <f>ROUND(E266*N266,2)</f>
        <v>0</v>
      </c>
      <c r="P266" s="225">
        <v>0</v>
      </c>
      <c r="Q266" s="225">
        <f>ROUND(E266*P266,2)</f>
        <v>0</v>
      </c>
      <c r="R266" s="225"/>
      <c r="S266" s="225" t="s">
        <v>140</v>
      </c>
      <c r="T266" s="225" t="s">
        <v>164</v>
      </c>
      <c r="U266" s="225">
        <v>0.05</v>
      </c>
      <c r="V266" s="225">
        <f>ROUND(E266*U266,2)</f>
        <v>0.25</v>
      </c>
      <c r="W266" s="225"/>
      <c r="X266" s="225" t="s">
        <v>141</v>
      </c>
      <c r="Y266" s="206"/>
      <c r="Z266" s="206"/>
      <c r="AA266" s="206"/>
      <c r="AB266" s="206"/>
      <c r="AC266" s="206"/>
      <c r="AD266" s="206"/>
      <c r="AE266" s="206"/>
      <c r="AF266" s="206"/>
      <c r="AG266" s="206" t="s">
        <v>142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53" t="s">
        <v>278</v>
      </c>
      <c r="D267" s="227"/>
      <c r="E267" s="228">
        <v>2.5499999999999998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144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53" t="s">
        <v>456</v>
      </c>
      <c r="D268" s="227"/>
      <c r="E268" s="228">
        <v>0.98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144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53" t="s">
        <v>187</v>
      </c>
      <c r="D269" s="227"/>
      <c r="E269" s="228">
        <v>1.5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144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38">
        <v>115</v>
      </c>
      <c r="B270" s="239" t="s">
        <v>459</v>
      </c>
      <c r="C270" s="252" t="s">
        <v>460</v>
      </c>
      <c r="D270" s="240" t="s">
        <v>152</v>
      </c>
      <c r="E270" s="241">
        <v>8.5</v>
      </c>
      <c r="F270" s="242"/>
      <c r="G270" s="243">
        <f>ROUND(E270*F270,2)</f>
        <v>0</v>
      </c>
      <c r="H270" s="226">
        <v>9.8800000000000008</v>
      </c>
      <c r="I270" s="225">
        <f>ROUND(E270*H270,2)</f>
        <v>83.98</v>
      </c>
      <c r="J270" s="226">
        <v>116.12</v>
      </c>
      <c r="K270" s="225">
        <f>ROUND(E270*J270,2)</f>
        <v>987.02</v>
      </c>
      <c r="L270" s="225">
        <v>15</v>
      </c>
      <c r="M270" s="225">
        <f>G270*(1+L270/100)</f>
        <v>0</v>
      </c>
      <c r="N270" s="225">
        <v>3.2000000000000003E-4</v>
      </c>
      <c r="O270" s="225">
        <f>ROUND(E270*N270,2)</f>
        <v>0</v>
      </c>
      <c r="P270" s="225">
        <v>0</v>
      </c>
      <c r="Q270" s="225">
        <f>ROUND(E270*P270,2)</f>
        <v>0</v>
      </c>
      <c r="R270" s="225"/>
      <c r="S270" s="225" t="s">
        <v>140</v>
      </c>
      <c r="T270" s="225" t="s">
        <v>180</v>
      </c>
      <c r="U270" s="225">
        <v>0.23599999999999999</v>
      </c>
      <c r="V270" s="225">
        <f>ROUND(E270*U270,2)</f>
        <v>2.0099999999999998</v>
      </c>
      <c r="W270" s="225"/>
      <c r="X270" s="225" t="s">
        <v>141</v>
      </c>
      <c r="Y270" s="206"/>
      <c r="Z270" s="206"/>
      <c r="AA270" s="206"/>
      <c r="AB270" s="206"/>
      <c r="AC270" s="206"/>
      <c r="AD270" s="206"/>
      <c r="AE270" s="206"/>
      <c r="AF270" s="206"/>
      <c r="AG270" s="206" t="s">
        <v>142</v>
      </c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53" t="s">
        <v>244</v>
      </c>
      <c r="D271" s="227"/>
      <c r="E271" s="228">
        <v>3.6</v>
      </c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144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53" t="s">
        <v>245</v>
      </c>
      <c r="D272" s="227"/>
      <c r="E272" s="228">
        <v>4.9000000000000004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144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38">
        <v>116</v>
      </c>
      <c r="B273" s="239" t="s">
        <v>461</v>
      </c>
      <c r="C273" s="252" t="s">
        <v>462</v>
      </c>
      <c r="D273" s="240" t="s">
        <v>152</v>
      </c>
      <c r="E273" s="241">
        <v>8.5</v>
      </c>
      <c r="F273" s="242"/>
      <c r="G273" s="243">
        <f>ROUND(E273*F273,2)</f>
        <v>0</v>
      </c>
      <c r="H273" s="226">
        <v>5.42</v>
      </c>
      <c r="I273" s="225">
        <f>ROUND(E273*H273,2)</f>
        <v>46.07</v>
      </c>
      <c r="J273" s="226">
        <v>86.78</v>
      </c>
      <c r="K273" s="225">
        <f>ROUND(E273*J273,2)</f>
        <v>737.63</v>
      </c>
      <c r="L273" s="225">
        <v>15</v>
      </c>
      <c r="M273" s="225">
        <f>G273*(1+L273/100)</f>
        <v>0</v>
      </c>
      <c r="N273" s="225">
        <v>0</v>
      </c>
      <c r="O273" s="225">
        <f>ROUND(E273*N273,2)</f>
        <v>0</v>
      </c>
      <c r="P273" s="225">
        <v>0</v>
      </c>
      <c r="Q273" s="225">
        <f>ROUND(E273*P273,2)</f>
        <v>0</v>
      </c>
      <c r="R273" s="225"/>
      <c r="S273" s="225" t="s">
        <v>140</v>
      </c>
      <c r="T273" s="225" t="s">
        <v>180</v>
      </c>
      <c r="U273" s="225">
        <v>0.154</v>
      </c>
      <c r="V273" s="225">
        <f>ROUND(E273*U273,2)</f>
        <v>1.31</v>
      </c>
      <c r="W273" s="225"/>
      <c r="X273" s="225" t="s">
        <v>141</v>
      </c>
      <c r="Y273" s="206"/>
      <c r="Z273" s="206"/>
      <c r="AA273" s="206"/>
      <c r="AB273" s="206"/>
      <c r="AC273" s="206"/>
      <c r="AD273" s="206"/>
      <c r="AE273" s="206"/>
      <c r="AF273" s="206"/>
      <c r="AG273" s="206" t="s">
        <v>142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53" t="s">
        <v>244</v>
      </c>
      <c r="D274" s="227"/>
      <c r="E274" s="228">
        <v>3.6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144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53" t="s">
        <v>245</v>
      </c>
      <c r="D275" s="227"/>
      <c r="E275" s="228">
        <v>4.9000000000000004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144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 x14ac:dyDescent="0.25">
      <c r="A276" s="238">
        <v>117</v>
      </c>
      <c r="B276" s="239" t="s">
        <v>463</v>
      </c>
      <c r="C276" s="252" t="s">
        <v>464</v>
      </c>
      <c r="D276" s="240" t="s">
        <v>156</v>
      </c>
      <c r="E276" s="241">
        <v>5.03</v>
      </c>
      <c r="F276" s="242"/>
      <c r="G276" s="243">
        <f>ROUND(E276*F276,2)</f>
        <v>0</v>
      </c>
      <c r="H276" s="226">
        <v>130.38999999999999</v>
      </c>
      <c r="I276" s="225">
        <f>ROUND(E276*H276,2)</f>
        <v>655.86</v>
      </c>
      <c r="J276" s="226">
        <v>531.61</v>
      </c>
      <c r="K276" s="225">
        <f>ROUND(E276*J276,2)</f>
        <v>2674</v>
      </c>
      <c r="L276" s="225">
        <v>15</v>
      </c>
      <c r="M276" s="225">
        <f>G276*(1+L276/100)</f>
        <v>0</v>
      </c>
      <c r="N276" s="225">
        <v>5.1500000000000001E-3</v>
      </c>
      <c r="O276" s="225">
        <f>ROUND(E276*N276,2)</f>
        <v>0.03</v>
      </c>
      <c r="P276" s="225">
        <v>0</v>
      </c>
      <c r="Q276" s="225">
        <f>ROUND(E276*P276,2)</f>
        <v>0</v>
      </c>
      <c r="R276" s="225"/>
      <c r="S276" s="225" t="s">
        <v>140</v>
      </c>
      <c r="T276" s="225" t="s">
        <v>164</v>
      </c>
      <c r="U276" s="225">
        <v>1.04</v>
      </c>
      <c r="V276" s="225">
        <f>ROUND(E276*U276,2)</f>
        <v>5.23</v>
      </c>
      <c r="W276" s="225"/>
      <c r="X276" s="225" t="s">
        <v>141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142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53" t="s">
        <v>278</v>
      </c>
      <c r="D277" s="227"/>
      <c r="E277" s="228">
        <v>2.5499999999999998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144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53" t="s">
        <v>456</v>
      </c>
      <c r="D278" s="227"/>
      <c r="E278" s="228">
        <v>0.98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144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53" t="s">
        <v>187</v>
      </c>
      <c r="D279" s="227"/>
      <c r="E279" s="228">
        <v>1.5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144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38">
        <v>118</v>
      </c>
      <c r="B280" s="239" t="s">
        <v>465</v>
      </c>
      <c r="C280" s="252" t="s">
        <v>466</v>
      </c>
      <c r="D280" s="240" t="s">
        <v>152</v>
      </c>
      <c r="E280" s="241">
        <v>14.3</v>
      </c>
      <c r="F280" s="242"/>
      <c r="G280" s="243">
        <f>ROUND(E280*F280,2)</f>
        <v>0</v>
      </c>
      <c r="H280" s="226">
        <v>20.87</v>
      </c>
      <c r="I280" s="225">
        <f>ROUND(E280*H280,2)</f>
        <v>298.44</v>
      </c>
      <c r="J280" s="226">
        <v>36.229999999999997</v>
      </c>
      <c r="K280" s="225">
        <f>ROUND(E280*J280,2)</f>
        <v>518.09</v>
      </c>
      <c r="L280" s="225">
        <v>15</v>
      </c>
      <c r="M280" s="225">
        <f>G280*(1+L280/100)</f>
        <v>0</v>
      </c>
      <c r="N280" s="225">
        <v>4.0000000000000003E-5</v>
      </c>
      <c r="O280" s="225">
        <f>ROUND(E280*N280,2)</f>
        <v>0</v>
      </c>
      <c r="P280" s="225">
        <v>0</v>
      </c>
      <c r="Q280" s="225">
        <f>ROUND(E280*P280,2)</f>
        <v>0</v>
      </c>
      <c r="R280" s="225"/>
      <c r="S280" s="225" t="s">
        <v>140</v>
      </c>
      <c r="T280" s="225" t="s">
        <v>164</v>
      </c>
      <c r="U280" s="225">
        <v>7.0000000000000007E-2</v>
      </c>
      <c r="V280" s="225">
        <f>ROUND(E280*U280,2)</f>
        <v>1</v>
      </c>
      <c r="W280" s="225"/>
      <c r="X280" s="225" t="s">
        <v>141</v>
      </c>
      <c r="Y280" s="206"/>
      <c r="Z280" s="206"/>
      <c r="AA280" s="206"/>
      <c r="AB280" s="206"/>
      <c r="AC280" s="206"/>
      <c r="AD280" s="206"/>
      <c r="AE280" s="206"/>
      <c r="AF280" s="206"/>
      <c r="AG280" s="206" t="s">
        <v>142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53" t="s">
        <v>467</v>
      </c>
      <c r="D281" s="227"/>
      <c r="E281" s="228">
        <v>5.8</v>
      </c>
      <c r="F281" s="225"/>
      <c r="G281" s="225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144</v>
      </c>
      <c r="AH281" s="206">
        <v>0</v>
      </c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53" t="s">
        <v>468</v>
      </c>
      <c r="D282" s="227"/>
      <c r="E282" s="228">
        <v>3.6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144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 x14ac:dyDescent="0.25">
      <c r="A283" s="223"/>
      <c r="B283" s="224"/>
      <c r="C283" s="253" t="s">
        <v>245</v>
      </c>
      <c r="D283" s="227"/>
      <c r="E283" s="228">
        <v>4.9000000000000004</v>
      </c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144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38">
        <v>119</v>
      </c>
      <c r="B284" s="239" t="s">
        <v>469</v>
      </c>
      <c r="C284" s="252" t="s">
        <v>470</v>
      </c>
      <c r="D284" s="240" t="s">
        <v>156</v>
      </c>
      <c r="E284" s="241">
        <v>5.03</v>
      </c>
      <c r="F284" s="242"/>
      <c r="G284" s="243">
        <f>ROUND(E284*F284,2)</f>
        <v>0</v>
      </c>
      <c r="H284" s="226">
        <v>0</v>
      </c>
      <c r="I284" s="225">
        <f>ROUND(E284*H284,2)</f>
        <v>0</v>
      </c>
      <c r="J284" s="226">
        <v>15.1</v>
      </c>
      <c r="K284" s="225">
        <f>ROUND(E284*J284,2)</f>
        <v>75.95</v>
      </c>
      <c r="L284" s="225">
        <v>15</v>
      </c>
      <c r="M284" s="225">
        <f>G284*(1+L284/100)</f>
        <v>0</v>
      </c>
      <c r="N284" s="225">
        <v>0</v>
      </c>
      <c r="O284" s="225">
        <f>ROUND(E284*N284,2)</f>
        <v>0</v>
      </c>
      <c r="P284" s="225">
        <v>0</v>
      </c>
      <c r="Q284" s="225">
        <f>ROUND(E284*P284,2)</f>
        <v>0</v>
      </c>
      <c r="R284" s="225"/>
      <c r="S284" s="225" t="s">
        <v>140</v>
      </c>
      <c r="T284" s="225" t="s">
        <v>164</v>
      </c>
      <c r="U284" s="225">
        <v>0.03</v>
      </c>
      <c r="V284" s="225">
        <f>ROUND(E284*U284,2)</f>
        <v>0.15</v>
      </c>
      <c r="W284" s="225"/>
      <c r="X284" s="225" t="s">
        <v>141</v>
      </c>
      <c r="Y284" s="206"/>
      <c r="Z284" s="206"/>
      <c r="AA284" s="206"/>
      <c r="AB284" s="206"/>
      <c r="AC284" s="206"/>
      <c r="AD284" s="206"/>
      <c r="AE284" s="206"/>
      <c r="AF284" s="206"/>
      <c r="AG284" s="206" t="s">
        <v>142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3" t="s">
        <v>278</v>
      </c>
      <c r="D285" s="227"/>
      <c r="E285" s="228">
        <v>2.5499999999999998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144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3" t="s">
        <v>456</v>
      </c>
      <c r="D286" s="227"/>
      <c r="E286" s="228">
        <v>0.98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144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53" t="s">
        <v>187</v>
      </c>
      <c r="D287" s="227"/>
      <c r="E287" s="228">
        <v>1.5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144</v>
      </c>
      <c r="AH287" s="206">
        <v>0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38">
        <v>120</v>
      </c>
      <c r="B288" s="239" t="s">
        <v>471</v>
      </c>
      <c r="C288" s="252" t="s">
        <v>472</v>
      </c>
      <c r="D288" s="240" t="s">
        <v>156</v>
      </c>
      <c r="E288" s="241">
        <v>5.03</v>
      </c>
      <c r="F288" s="242"/>
      <c r="G288" s="243">
        <f>ROUND(E288*F288,2)</f>
        <v>0</v>
      </c>
      <c r="H288" s="226">
        <v>12.3</v>
      </c>
      <c r="I288" s="225">
        <f>ROUND(E288*H288,2)</f>
        <v>61.87</v>
      </c>
      <c r="J288" s="226">
        <v>0</v>
      </c>
      <c r="K288" s="225">
        <f>ROUND(E288*J288,2)</f>
        <v>0</v>
      </c>
      <c r="L288" s="225">
        <v>15</v>
      </c>
      <c r="M288" s="225">
        <f>G288*(1+L288/100)</f>
        <v>0</v>
      </c>
      <c r="N288" s="225">
        <v>1.1999999999999999E-3</v>
      </c>
      <c r="O288" s="225">
        <f>ROUND(E288*N288,2)</f>
        <v>0.01</v>
      </c>
      <c r="P288" s="225">
        <v>0</v>
      </c>
      <c r="Q288" s="225">
        <f>ROUND(E288*P288,2)</f>
        <v>0</v>
      </c>
      <c r="R288" s="225"/>
      <c r="S288" s="225" t="s">
        <v>140</v>
      </c>
      <c r="T288" s="225" t="s">
        <v>164</v>
      </c>
      <c r="U288" s="225">
        <v>0</v>
      </c>
      <c r="V288" s="225">
        <f>ROUND(E288*U288,2)</f>
        <v>0</v>
      </c>
      <c r="W288" s="225"/>
      <c r="X288" s="225" t="s">
        <v>141</v>
      </c>
      <c r="Y288" s="206"/>
      <c r="Z288" s="206"/>
      <c r="AA288" s="206"/>
      <c r="AB288" s="206"/>
      <c r="AC288" s="206"/>
      <c r="AD288" s="206"/>
      <c r="AE288" s="206"/>
      <c r="AF288" s="206"/>
      <c r="AG288" s="206" t="s">
        <v>142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53" t="s">
        <v>278</v>
      </c>
      <c r="D289" s="227"/>
      <c r="E289" s="228">
        <v>2.5499999999999998</v>
      </c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144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53" t="s">
        <v>456</v>
      </c>
      <c r="D290" s="227"/>
      <c r="E290" s="228">
        <v>0.98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144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53" t="s">
        <v>187</v>
      </c>
      <c r="D291" s="227"/>
      <c r="E291" s="228">
        <v>1.5</v>
      </c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144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38">
        <v>121</v>
      </c>
      <c r="B292" s="239" t="s">
        <v>473</v>
      </c>
      <c r="C292" s="252" t="s">
        <v>474</v>
      </c>
      <c r="D292" s="240" t="s">
        <v>156</v>
      </c>
      <c r="E292" s="241">
        <v>6.1740000000000004</v>
      </c>
      <c r="F292" s="242"/>
      <c r="G292" s="243">
        <f>ROUND(E292*F292,2)</f>
        <v>0</v>
      </c>
      <c r="H292" s="226">
        <v>450</v>
      </c>
      <c r="I292" s="225">
        <f>ROUND(E292*H292,2)</f>
        <v>2778.3</v>
      </c>
      <c r="J292" s="226">
        <v>0</v>
      </c>
      <c r="K292" s="225">
        <f>ROUND(E292*J292,2)</f>
        <v>0</v>
      </c>
      <c r="L292" s="225">
        <v>15</v>
      </c>
      <c r="M292" s="225">
        <f>G292*(1+L292/100)</f>
        <v>0</v>
      </c>
      <c r="N292" s="225">
        <v>0</v>
      </c>
      <c r="O292" s="225">
        <f>ROUND(E292*N292,2)</f>
        <v>0</v>
      </c>
      <c r="P292" s="225">
        <v>0</v>
      </c>
      <c r="Q292" s="225">
        <f>ROUND(E292*P292,2)</f>
        <v>0</v>
      </c>
      <c r="R292" s="225"/>
      <c r="S292" s="225" t="s">
        <v>163</v>
      </c>
      <c r="T292" s="225" t="s">
        <v>164</v>
      </c>
      <c r="U292" s="225">
        <v>0</v>
      </c>
      <c r="V292" s="225">
        <f>ROUND(E292*U292,2)</f>
        <v>0</v>
      </c>
      <c r="W292" s="225"/>
      <c r="X292" s="225" t="s">
        <v>165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166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55" t="s">
        <v>475</v>
      </c>
      <c r="D293" s="229"/>
      <c r="E293" s="230"/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144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56" t="s">
        <v>476</v>
      </c>
      <c r="D294" s="229"/>
      <c r="E294" s="230">
        <v>2.5499999999999998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144</v>
      </c>
      <c r="AH294" s="206">
        <v>2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56" t="s">
        <v>477</v>
      </c>
      <c r="D295" s="229"/>
      <c r="E295" s="230">
        <v>0.98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144</v>
      </c>
      <c r="AH295" s="206">
        <v>2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56" t="s">
        <v>478</v>
      </c>
      <c r="D296" s="229"/>
      <c r="E296" s="230">
        <v>1.5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144</v>
      </c>
      <c r="AH296" s="206">
        <v>2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6" t="s">
        <v>479</v>
      </c>
      <c r="D297" s="229"/>
      <c r="E297" s="230">
        <v>0.85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144</v>
      </c>
      <c r="AH297" s="206">
        <v>2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outlineLevel="1" x14ac:dyDescent="0.25">
      <c r="A298" s="223"/>
      <c r="B298" s="224"/>
      <c r="C298" s="255" t="s">
        <v>480</v>
      </c>
      <c r="D298" s="229"/>
      <c r="E298" s="230"/>
      <c r="F298" s="225"/>
      <c r="G298" s="225"/>
      <c r="H298" s="225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06"/>
      <c r="Z298" s="206"/>
      <c r="AA298" s="206"/>
      <c r="AB298" s="206"/>
      <c r="AC298" s="206"/>
      <c r="AD298" s="206"/>
      <c r="AE298" s="206"/>
      <c r="AF298" s="206"/>
      <c r="AG298" s="206" t="s">
        <v>144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53" t="s">
        <v>481</v>
      </c>
      <c r="D299" s="227"/>
      <c r="E299" s="228">
        <v>6.1740000000000004</v>
      </c>
      <c r="F299" s="225"/>
      <c r="G299" s="22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144</v>
      </c>
      <c r="AH299" s="206">
        <v>0</v>
      </c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44">
        <v>122</v>
      </c>
      <c r="B300" s="245" t="s">
        <v>482</v>
      </c>
      <c r="C300" s="254" t="s">
        <v>483</v>
      </c>
      <c r="D300" s="246" t="s">
        <v>0</v>
      </c>
      <c r="E300" s="247">
        <v>92.049199999999999</v>
      </c>
      <c r="F300" s="248"/>
      <c r="G300" s="249">
        <f>ROUND(E300*F300,2)</f>
        <v>0</v>
      </c>
      <c r="H300" s="226">
        <v>0</v>
      </c>
      <c r="I300" s="225">
        <f>ROUND(E300*H300,2)</f>
        <v>0</v>
      </c>
      <c r="J300" s="226">
        <v>6.3</v>
      </c>
      <c r="K300" s="225">
        <f>ROUND(E300*J300,2)</f>
        <v>579.91</v>
      </c>
      <c r="L300" s="225">
        <v>15</v>
      </c>
      <c r="M300" s="225">
        <f>G300*(1+L300/100)</f>
        <v>0</v>
      </c>
      <c r="N300" s="225">
        <v>0</v>
      </c>
      <c r="O300" s="225">
        <f>ROUND(E300*N300,2)</f>
        <v>0</v>
      </c>
      <c r="P300" s="225">
        <v>0</v>
      </c>
      <c r="Q300" s="225">
        <f>ROUND(E300*P300,2)</f>
        <v>0</v>
      </c>
      <c r="R300" s="225"/>
      <c r="S300" s="225" t="s">
        <v>140</v>
      </c>
      <c r="T300" s="225" t="s">
        <v>140</v>
      </c>
      <c r="U300" s="225">
        <v>0</v>
      </c>
      <c r="V300" s="225">
        <f>ROUND(E300*U300,2)</f>
        <v>0</v>
      </c>
      <c r="W300" s="225"/>
      <c r="X300" s="225" t="s">
        <v>274</v>
      </c>
      <c r="Y300" s="206"/>
      <c r="Z300" s="206"/>
      <c r="AA300" s="206"/>
      <c r="AB300" s="206"/>
      <c r="AC300" s="206"/>
      <c r="AD300" s="206"/>
      <c r="AE300" s="206"/>
      <c r="AF300" s="206"/>
      <c r="AG300" s="206" t="s">
        <v>275</v>
      </c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x14ac:dyDescent="0.25">
      <c r="A301" s="232" t="s">
        <v>135</v>
      </c>
      <c r="B301" s="233" t="s">
        <v>89</v>
      </c>
      <c r="C301" s="251" t="s">
        <v>90</v>
      </c>
      <c r="D301" s="234"/>
      <c r="E301" s="235"/>
      <c r="F301" s="236"/>
      <c r="G301" s="237">
        <f>SUMIF(AG302:AG313,"&lt;&gt;NOR",G302:G313)</f>
        <v>0</v>
      </c>
      <c r="H301" s="231"/>
      <c r="I301" s="231">
        <f>SUM(I302:I313)</f>
        <v>10263.9</v>
      </c>
      <c r="J301" s="231"/>
      <c r="K301" s="231">
        <f>SUM(K302:K313)</f>
        <v>14343.140000000001</v>
      </c>
      <c r="L301" s="231"/>
      <c r="M301" s="231">
        <f>SUM(M302:M313)</f>
        <v>0</v>
      </c>
      <c r="N301" s="231"/>
      <c r="O301" s="231">
        <f>SUM(O302:O313)</f>
        <v>0.01</v>
      </c>
      <c r="P301" s="231"/>
      <c r="Q301" s="231">
        <f>SUM(Q302:Q313)</f>
        <v>0</v>
      </c>
      <c r="R301" s="231"/>
      <c r="S301" s="231"/>
      <c r="T301" s="231"/>
      <c r="U301" s="231"/>
      <c r="V301" s="231">
        <f>SUM(V302:V313)</f>
        <v>18.779999999999998</v>
      </c>
      <c r="W301" s="231"/>
      <c r="X301" s="231"/>
      <c r="AG301" t="s">
        <v>136</v>
      </c>
    </row>
    <row r="302" spans="1:60" outlineLevel="1" x14ac:dyDescent="0.25">
      <c r="A302" s="238">
        <v>123</v>
      </c>
      <c r="B302" s="239" t="s">
        <v>484</v>
      </c>
      <c r="C302" s="252" t="s">
        <v>485</v>
      </c>
      <c r="D302" s="240" t="s">
        <v>156</v>
      </c>
      <c r="E302" s="241">
        <v>31.28</v>
      </c>
      <c r="F302" s="242"/>
      <c r="G302" s="243">
        <f>ROUND(E302*F302,2)</f>
        <v>0</v>
      </c>
      <c r="H302" s="226">
        <v>0</v>
      </c>
      <c r="I302" s="225">
        <f>ROUND(E302*H302,2)</f>
        <v>0</v>
      </c>
      <c r="J302" s="226">
        <v>6.9</v>
      </c>
      <c r="K302" s="225">
        <f>ROUND(E302*J302,2)</f>
        <v>215.83</v>
      </c>
      <c r="L302" s="225">
        <v>15</v>
      </c>
      <c r="M302" s="225">
        <f>G302*(1+L302/100)</f>
        <v>0</v>
      </c>
      <c r="N302" s="225">
        <v>0</v>
      </c>
      <c r="O302" s="225">
        <f>ROUND(E302*N302,2)</f>
        <v>0</v>
      </c>
      <c r="P302" s="225">
        <v>0</v>
      </c>
      <c r="Q302" s="225">
        <f>ROUND(E302*P302,2)</f>
        <v>0</v>
      </c>
      <c r="R302" s="225"/>
      <c r="S302" s="225" t="s">
        <v>140</v>
      </c>
      <c r="T302" s="225" t="s">
        <v>486</v>
      </c>
      <c r="U302" s="225">
        <v>1.6E-2</v>
      </c>
      <c r="V302" s="225">
        <f>ROUND(E302*U302,2)</f>
        <v>0.5</v>
      </c>
      <c r="W302" s="225"/>
      <c r="X302" s="225" t="s">
        <v>141</v>
      </c>
      <c r="Y302" s="206"/>
      <c r="Z302" s="206"/>
      <c r="AA302" s="206"/>
      <c r="AB302" s="206"/>
      <c r="AC302" s="206"/>
      <c r="AD302" s="206"/>
      <c r="AE302" s="206"/>
      <c r="AF302" s="206"/>
      <c r="AG302" s="206" t="s">
        <v>142</v>
      </c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3" t="s">
        <v>184</v>
      </c>
      <c r="D303" s="227"/>
      <c r="E303" s="228">
        <v>13.26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144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53" t="s">
        <v>185</v>
      </c>
      <c r="D304" s="227"/>
      <c r="E304" s="228">
        <v>18.02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144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38">
        <v>124</v>
      </c>
      <c r="B305" s="239" t="s">
        <v>487</v>
      </c>
      <c r="C305" s="252" t="s">
        <v>488</v>
      </c>
      <c r="D305" s="240" t="s">
        <v>152</v>
      </c>
      <c r="E305" s="241">
        <v>2.6</v>
      </c>
      <c r="F305" s="242"/>
      <c r="G305" s="243">
        <f>ROUND(E305*F305,2)</f>
        <v>0</v>
      </c>
      <c r="H305" s="226">
        <v>0.18</v>
      </c>
      <c r="I305" s="225">
        <f>ROUND(E305*H305,2)</f>
        <v>0.47</v>
      </c>
      <c r="J305" s="226">
        <v>73.02</v>
      </c>
      <c r="K305" s="225">
        <f>ROUND(E305*J305,2)</f>
        <v>189.85</v>
      </c>
      <c r="L305" s="225">
        <v>15</v>
      </c>
      <c r="M305" s="225">
        <f>G305*(1+L305/100)</f>
        <v>0</v>
      </c>
      <c r="N305" s="225">
        <v>0</v>
      </c>
      <c r="O305" s="225">
        <f>ROUND(E305*N305,2)</f>
        <v>0</v>
      </c>
      <c r="P305" s="225">
        <v>0</v>
      </c>
      <c r="Q305" s="225">
        <f>ROUND(E305*P305,2)</f>
        <v>0</v>
      </c>
      <c r="R305" s="225"/>
      <c r="S305" s="225" t="s">
        <v>140</v>
      </c>
      <c r="T305" s="225" t="s">
        <v>180</v>
      </c>
      <c r="U305" s="225">
        <v>0.15</v>
      </c>
      <c r="V305" s="225">
        <f>ROUND(E305*U305,2)</f>
        <v>0.39</v>
      </c>
      <c r="W305" s="225"/>
      <c r="X305" s="225" t="s">
        <v>141</v>
      </c>
      <c r="Y305" s="206"/>
      <c r="Z305" s="206"/>
      <c r="AA305" s="206"/>
      <c r="AB305" s="206"/>
      <c r="AC305" s="206"/>
      <c r="AD305" s="206"/>
      <c r="AE305" s="206"/>
      <c r="AF305" s="206"/>
      <c r="AG305" s="206" t="s">
        <v>142</v>
      </c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53" t="s">
        <v>489</v>
      </c>
      <c r="D306" s="227"/>
      <c r="E306" s="228">
        <v>2.6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144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38">
        <v>125</v>
      </c>
      <c r="B307" s="239" t="s">
        <v>490</v>
      </c>
      <c r="C307" s="252" t="s">
        <v>491</v>
      </c>
      <c r="D307" s="240" t="s">
        <v>152</v>
      </c>
      <c r="E307" s="241">
        <v>2</v>
      </c>
      <c r="F307" s="242"/>
      <c r="G307" s="243">
        <f>ROUND(E307*F307,2)</f>
        <v>0</v>
      </c>
      <c r="H307" s="226">
        <v>0</v>
      </c>
      <c r="I307" s="225">
        <f>ROUND(E307*H307,2)</f>
        <v>0</v>
      </c>
      <c r="J307" s="226">
        <v>11.3</v>
      </c>
      <c r="K307" s="225">
        <f>ROUND(E307*J307,2)</f>
        <v>22.6</v>
      </c>
      <c r="L307" s="225">
        <v>15</v>
      </c>
      <c r="M307" s="225">
        <f>G307*(1+L307/100)</f>
        <v>0</v>
      </c>
      <c r="N307" s="225">
        <v>0</v>
      </c>
      <c r="O307" s="225">
        <f>ROUND(E307*N307,2)</f>
        <v>0</v>
      </c>
      <c r="P307" s="225">
        <v>1E-3</v>
      </c>
      <c r="Q307" s="225">
        <f>ROUND(E307*P307,2)</f>
        <v>0</v>
      </c>
      <c r="R307" s="225"/>
      <c r="S307" s="225" t="s">
        <v>140</v>
      </c>
      <c r="T307" s="225" t="s">
        <v>180</v>
      </c>
      <c r="U307" s="225">
        <v>0.03</v>
      </c>
      <c r="V307" s="225">
        <f>ROUND(E307*U307,2)</f>
        <v>0.06</v>
      </c>
      <c r="W307" s="225"/>
      <c r="X307" s="225" t="s">
        <v>141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142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53" t="s">
        <v>492</v>
      </c>
      <c r="D308" s="227"/>
      <c r="E308" s="228">
        <v>2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144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ht="20.399999999999999" outlineLevel="1" x14ac:dyDescent="0.25">
      <c r="A309" s="238">
        <v>126</v>
      </c>
      <c r="B309" s="239" t="s">
        <v>493</v>
      </c>
      <c r="C309" s="252" t="s">
        <v>494</v>
      </c>
      <c r="D309" s="240" t="s">
        <v>156</v>
      </c>
      <c r="E309" s="241">
        <v>31.28</v>
      </c>
      <c r="F309" s="242"/>
      <c r="G309" s="243">
        <f>ROUND(E309*F309,2)</f>
        <v>0</v>
      </c>
      <c r="H309" s="226">
        <v>323.54000000000002</v>
      </c>
      <c r="I309" s="225">
        <f>ROUND(E309*H309,2)</f>
        <v>10120.33</v>
      </c>
      <c r="J309" s="226">
        <v>432.46</v>
      </c>
      <c r="K309" s="225">
        <f>ROUND(E309*J309,2)</f>
        <v>13527.35</v>
      </c>
      <c r="L309" s="225">
        <v>15</v>
      </c>
      <c r="M309" s="225">
        <f>G309*(1+L309/100)</f>
        <v>0</v>
      </c>
      <c r="N309" s="225">
        <v>3.5E-4</v>
      </c>
      <c r="O309" s="225">
        <f>ROUND(E309*N309,2)</f>
        <v>0.01</v>
      </c>
      <c r="P309" s="225">
        <v>0</v>
      </c>
      <c r="Q309" s="225">
        <f>ROUND(E309*P309,2)</f>
        <v>0</v>
      </c>
      <c r="R309" s="225"/>
      <c r="S309" s="225" t="s">
        <v>163</v>
      </c>
      <c r="T309" s="225" t="s">
        <v>164</v>
      </c>
      <c r="U309" s="225">
        <v>0.56999999999999995</v>
      </c>
      <c r="V309" s="225">
        <f>ROUND(E309*U309,2)</f>
        <v>17.829999999999998</v>
      </c>
      <c r="W309" s="225"/>
      <c r="X309" s="225" t="s">
        <v>141</v>
      </c>
      <c r="Y309" s="206"/>
      <c r="Z309" s="206"/>
      <c r="AA309" s="206"/>
      <c r="AB309" s="206"/>
      <c r="AC309" s="206"/>
      <c r="AD309" s="206"/>
      <c r="AE309" s="206"/>
      <c r="AF309" s="206"/>
      <c r="AG309" s="206" t="s">
        <v>142</v>
      </c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53" t="s">
        <v>184</v>
      </c>
      <c r="D310" s="227"/>
      <c r="E310" s="228">
        <v>13.26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144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53" t="s">
        <v>185</v>
      </c>
      <c r="D311" s="227"/>
      <c r="E311" s="228">
        <v>18.02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144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44">
        <v>127</v>
      </c>
      <c r="B312" s="245" t="s">
        <v>495</v>
      </c>
      <c r="C312" s="254" t="s">
        <v>496</v>
      </c>
      <c r="D312" s="246" t="s">
        <v>152</v>
      </c>
      <c r="E312" s="247">
        <v>3</v>
      </c>
      <c r="F312" s="248"/>
      <c r="G312" s="249">
        <f>ROUND(E312*F312,2)</f>
        <v>0</v>
      </c>
      <c r="H312" s="226">
        <v>47.7</v>
      </c>
      <c r="I312" s="225">
        <f>ROUND(E312*H312,2)</f>
        <v>143.1</v>
      </c>
      <c r="J312" s="226">
        <v>0</v>
      </c>
      <c r="K312" s="225">
        <f>ROUND(E312*J312,2)</f>
        <v>0</v>
      </c>
      <c r="L312" s="225">
        <v>15</v>
      </c>
      <c r="M312" s="225">
        <f>G312*(1+L312/100)</f>
        <v>0</v>
      </c>
      <c r="N312" s="225">
        <v>1.2E-4</v>
      </c>
      <c r="O312" s="225">
        <f>ROUND(E312*N312,2)</f>
        <v>0</v>
      </c>
      <c r="P312" s="225">
        <v>0</v>
      </c>
      <c r="Q312" s="225">
        <f>ROUND(E312*P312,2)</f>
        <v>0</v>
      </c>
      <c r="R312" s="225" t="s">
        <v>169</v>
      </c>
      <c r="S312" s="225" t="s">
        <v>140</v>
      </c>
      <c r="T312" s="225" t="s">
        <v>180</v>
      </c>
      <c r="U312" s="225">
        <v>0</v>
      </c>
      <c r="V312" s="225">
        <f>ROUND(E312*U312,2)</f>
        <v>0</v>
      </c>
      <c r="W312" s="225"/>
      <c r="X312" s="225" t="s">
        <v>165</v>
      </c>
      <c r="Y312" s="206"/>
      <c r="Z312" s="206"/>
      <c r="AA312" s="206"/>
      <c r="AB312" s="206"/>
      <c r="AC312" s="206"/>
      <c r="AD312" s="206"/>
      <c r="AE312" s="206"/>
      <c r="AF312" s="206"/>
      <c r="AG312" s="206" t="s">
        <v>166</v>
      </c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44">
        <v>128</v>
      </c>
      <c r="B313" s="245" t="s">
        <v>497</v>
      </c>
      <c r="C313" s="254" t="s">
        <v>498</v>
      </c>
      <c r="D313" s="246" t="s">
        <v>0</v>
      </c>
      <c r="E313" s="247">
        <v>242.1953</v>
      </c>
      <c r="F313" s="248"/>
      <c r="G313" s="249">
        <f>ROUND(E313*F313,2)</f>
        <v>0</v>
      </c>
      <c r="H313" s="226">
        <v>0</v>
      </c>
      <c r="I313" s="225">
        <f>ROUND(E313*H313,2)</f>
        <v>0</v>
      </c>
      <c r="J313" s="226">
        <v>1.6</v>
      </c>
      <c r="K313" s="225">
        <f>ROUND(E313*J313,2)</f>
        <v>387.51</v>
      </c>
      <c r="L313" s="225">
        <v>15</v>
      </c>
      <c r="M313" s="225">
        <f>G313*(1+L313/100)</f>
        <v>0</v>
      </c>
      <c r="N313" s="225">
        <v>0</v>
      </c>
      <c r="O313" s="225">
        <f>ROUND(E313*N313,2)</f>
        <v>0</v>
      </c>
      <c r="P313" s="225">
        <v>0</v>
      </c>
      <c r="Q313" s="225">
        <f>ROUND(E313*P313,2)</f>
        <v>0</v>
      </c>
      <c r="R313" s="225"/>
      <c r="S313" s="225" t="s">
        <v>140</v>
      </c>
      <c r="T313" s="225" t="s">
        <v>140</v>
      </c>
      <c r="U313" s="225">
        <v>0</v>
      </c>
      <c r="V313" s="225">
        <f>ROUND(E313*U313,2)</f>
        <v>0</v>
      </c>
      <c r="W313" s="225"/>
      <c r="X313" s="225" t="s">
        <v>274</v>
      </c>
      <c r="Y313" s="206"/>
      <c r="Z313" s="206"/>
      <c r="AA313" s="206"/>
      <c r="AB313" s="206"/>
      <c r="AC313" s="206"/>
      <c r="AD313" s="206"/>
      <c r="AE313" s="206"/>
      <c r="AF313" s="206"/>
      <c r="AG313" s="206" t="s">
        <v>275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x14ac:dyDescent="0.25">
      <c r="A314" s="232" t="s">
        <v>135</v>
      </c>
      <c r="B314" s="233" t="s">
        <v>91</v>
      </c>
      <c r="C314" s="251" t="s">
        <v>92</v>
      </c>
      <c r="D314" s="234"/>
      <c r="E314" s="235"/>
      <c r="F314" s="236"/>
      <c r="G314" s="237">
        <f>SUMIF(AG315:AG339,"&lt;&gt;NOR",G315:G339)</f>
        <v>0</v>
      </c>
      <c r="H314" s="231"/>
      <c r="I314" s="231">
        <f>SUM(I315:I339)</f>
        <v>1496.08</v>
      </c>
      <c r="J314" s="231"/>
      <c r="K314" s="231">
        <f>SUM(K315:K339)</f>
        <v>14438.79</v>
      </c>
      <c r="L314" s="231"/>
      <c r="M314" s="231">
        <f>SUM(M315:M339)</f>
        <v>0</v>
      </c>
      <c r="N314" s="231"/>
      <c r="O314" s="231">
        <f>SUM(O315:O339)</f>
        <v>7.0000000000000007E-2</v>
      </c>
      <c r="P314" s="231"/>
      <c r="Q314" s="231">
        <f>SUM(Q315:Q339)</f>
        <v>0.01</v>
      </c>
      <c r="R314" s="231"/>
      <c r="S314" s="231"/>
      <c r="T314" s="231"/>
      <c r="U314" s="231"/>
      <c r="V314" s="231">
        <f>SUM(V315:V339)</f>
        <v>7.7799999999999994</v>
      </c>
      <c r="W314" s="231"/>
      <c r="X314" s="231"/>
      <c r="AG314" t="s">
        <v>136</v>
      </c>
    </row>
    <row r="315" spans="1:60" outlineLevel="1" x14ac:dyDescent="0.25">
      <c r="A315" s="238">
        <v>129</v>
      </c>
      <c r="B315" s="239" t="s">
        <v>499</v>
      </c>
      <c r="C315" s="252" t="s">
        <v>500</v>
      </c>
      <c r="D315" s="240" t="s">
        <v>156</v>
      </c>
      <c r="E315" s="241">
        <v>19.72</v>
      </c>
      <c r="F315" s="242"/>
      <c r="G315" s="243">
        <f>ROUND(E315*F315,2)</f>
        <v>0</v>
      </c>
      <c r="H315" s="226">
        <v>0</v>
      </c>
      <c r="I315" s="225">
        <f>ROUND(E315*H315,2)</f>
        <v>0</v>
      </c>
      <c r="J315" s="226">
        <v>6.8</v>
      </c>
      <c r="K315" s="225">
        <f>ROUND(E315*J315,2)</f>
        <v>134.1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140</v>
      </c>
      <c r="T315" s="225" t="s">
        <v>164</v>
      </c>
      <c r="U315" s="225">
        <v>1.6E-2</v>
      </c>
      <c r="V315" s="225">
        <f>ROUND(E315*U315,2)</f>
        <v>0.32</v>
      </c>
      <c r="W315" s="225"/>
      <c r="X315" s="225" t="s">
        <v>141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142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53" t="s">
        <v>501</v>
      </c>
      <c r="D316" s="227"/>
      <c r="E316" s="228">
        <v>10.36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144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53" t="s">
        <v>188</v>
      </c>
      <c r="D317" s="227"/>
      <c r="E317" s="228">
        <v>9.36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144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38">
        <v>130</v>
      </c>
      <c r="B318" s="239" t="s">
        <v>502</v>
      </c>
      <c r="C318" s="252" t="s">
        <v>503</v>
      </c>
      <c r="D318" s="240" t="s">
        <v>156</v>
      </c>
      <c r="E318" s="241">
        <v>19.72</v>
      </c>
      <c r="F318" s="242"/>
      <c r="G318" s="243">
        <f>ROUND(E318*F318,2)</f>
        <v>0</v>
      </c>
      <c r="H318" s="226">
        <v>0</v>
      </c>
      <c r="I318" s="225">
        <f>ROUND(E318*H318,2)</f>
        <v>0</v>
      </c>
      <c r="J318" s="226">
        <v>23.2</v>
      </c>
      <c r="K318" s="225">
        <f>ROUND(E318*J318,2)</f>
        <v>457.5</v>
      </c>
      <c r="L318" s="225">
        <v>15</v>
      </c>
      <c r="M318" s="225">
        <f>G318*(1+L318/100)</f>
        <v>0</v>
      </c>
      <c r="N318" s="225">
        <v>0</v>
      </c>
      <c r="O318" s="225">
        <f>ROUND(E318*N318,2)</f>
        <v>0</v>
      </c>
      <c r="P318" s="225">
        <v>0</v>
      </c>
      <c r="Q318" s="225">
        <f>ROUND(E318*P318,2)</f>
        <v>0</v>
      </c>
      <c r="R318" s="225"/>
      <c r="S318" s="225" t="s">
        <v>140</v>
      </c>
      <c r="T318" s="225" t="s">
        <v>140</v>
      </c>
      <c r="U318" s="225">
        <v>4.5999999999999999E-2</v>
      </c>
      <c r="V318" s="225">
        <f>ROUND(E318*U318,2)</f>
        <v>0.91</v>
      </c>
      <c r="W318" s="225"/>
      <c r="X318" s="225" t="s">
        <v>141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142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53" t="s">
        <v>501</v>
      </c>
      <c r="D319" s="227"/>
      <c r="E319" s="228">
        <v>10.36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144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53" t="s">
        <v>188</v>
      </c>
      <c r="D320" s="227"/>
      <c r="E320" s="228">
        <v>9.36</v>
      </c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144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ht="20.399999999999999" outlineLevel="1" x14ac:dyDescent="0.25">
      <c r="A321" s="238">
        <v>131</v>
      </c>
      <c r="B321" s="239" t="s">
        <v>504</v>
      </c>
      <c r="C321" s="252" t="s">
        <v>505</v>
      </c>
      <c r="D321" s="240" t="s">
        <v>152</v>
      </c>
      <c r="E321" s="241">
        <v>24.8</v>
      </c>
      <c r="F321" s="242"/>
      <c r="G321" s="243">
        <f>ROUND(E321*F321,2)</f>
        <v>0</v>
      </c>
      <c r="H321" s="226">
        <v>29.85</v>
      </c>
      <c r="I321" s="225">
        <f>ROUND(E321*H321,2)</f>
        <v>740.28</v>
      </c>
      <c r="J321" s="226">
        <v>68.150000000000006</v>
      </c>
      <c r="K321" s="225">
        <f>ROUND(E321*J321,2)</f>
        <v>1690.12</v>
      </c>
      <c r="L321" s="225">
        <v>15</v>
      </c>
      <c r="M321" s="225">
        <f>G321*(1+L321/100)</f>
        <v>0</v>
      </c>
      <c r="N321" s="225">
        <v>8.0000000000000007E-5</v>
      </c>
      <c r="O321" s="225">
        <f>ROUND(E321*N321,2)</f>
        <v>0</v>
      </c>
      <c r="P321" s="225">
        <v>0</v>
      </c>
      <c r="Q321" s="225">
        <f>ROUND(E321*P321,2)</f>
        <v>0</v>
      </c>
      <c r="R321" s="225"/>
      <c r="S321" s="225" t="s">
        <v>140</v>
      </c>
      <c r="T321" s="225" t="s">
        <v>164</v>
      </c>
      <c r="U321" s="225">
        <v>0.13719999999999999</v>
      </c>
      <c r="V321" s="225">
        <f>ROUND(E321*U321,2)</f>
        <v>3.4</v>
      </c>
      <c r="W321" s="225"/>
      <c r="X321" s="225" t="s">
        <v>141</v>
      </c>
      <c r="Y321" s="206"/>
      <c r="Z321" s="206"/>
      <c r="AA321" s="206"/>
      <c r="AB321" s="206"/>
      <c r="AC321" s="206"/>
      <c r="AD321" s="206"/>
      <c r="AE321" s="206"/>
      <c r="AF321" s="206"/>
      <c r="AG321" s="206" t="s">
        <v>142</v>
      </c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3" t="s">
        <v>246</v>
      </c>
      <c r="D322" s="227"/>
      <c r="E322" s="228">
        <v>11.6</v>
      </c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144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53" t="s">
        <v>506</v>
      </c>
      <c r="D323" s="227"/>
      <c r="E323" s="228">
        <v>13.2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144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ht="20.399999999999999" outlineLevel="1" x14ac:dyDescent="0.25">
      <c r="A324" s="238">
        <v>132</v>
      </c>
      <c r="B324" s="239" t="s">
        <v>507</v>
      </c>
      <c r="C324" s="252" t="s">
        <v>508</v>
      </c>
      <c r="D324" s="240" t="s">
        <v>156</v>
      </c>
      <c r="E324" s="241">
        <v>7.28</v>
      </c>
      <c r="F324" s="242"/>
      <c r="G324" s="243">
        <f>ROUND(E324*F324,2)</f>
        <v>0</v>
      </c>
      <c r="H324" s="226">
        <v>0</v>
      </c>
      <c r="I324" s="225">
        <f>ROUND(E324*H324,2)</f>
        <v>0</v>
      </c>
      <c r="J324" s="226">
        <v>101</v>
      </c>
      <c r="K324" s="225">
        <f>ROUND(E324*J324,2)</f>
        <v>735.28</v>
      </c>
      <c r="L324" s="225">
        <v>15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1E-3</v>
      </c>
      <c r="Q324" s="225">
        <f>ROUND(E324*P324,2)</f>
        <v>0.01</v>
      </c>
      <c r="R324" s="225"/>
      <c r="S324" s="225" t="s">
        <v>140</v>
      </c>
      <c r="T324" s="225" t="s">
        <v>140</v>
      </c>
      <c r="U324" s="225">
        <v>0.255</v>
      </c>
      <c r="V324" s="225">
        <f>ROUND(E324*U324,2)</f>
        <v>1.86</v>
      </c>
      <c r="W324" s="225"/>
      <c r="X324" s="225" t="s">
        <v>141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142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53" t="s">
        <v>509</v>
      </c>
      <c r="D325" s="227"/>
      <c r="E325" s="228">
        <v>7.28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144</v>
      </c>
      <c r="AH325" s="206">
        <v>0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38">
        <v>133</v>
      </c>
      <c r="B326" s="239" t="s">
        <v>510</v>
      </c>
      <c r="C326" s="252" t="s">
        <v>511</v>
      </c>
      <c r="D326" s="240" t="s">
        <v>152</v>
      </c>
      <c r="E326" s="241">
        <v>3.4</v>
      </c>
      <c r="F326" s="242"/>
      <c r="G326" s="243">
        <f>ROUND(E326*F326,2)</f>
        <v>0</v>
      </c>
      <c r="H326" s="226">
        <v>0</v>
      </c>
      <c r="I326" s="225">
        <f>ROUND(E326*H326,2)</f>
        <v>0</v>
      </c>
      <c r="J326" s="226">
        <v>74</v>
      </c>
      <c r="K326" s="225">
        <f>ROUND(E326*J326,2)</f>
        <v>251.6</v>
      </c>
      <c r="L326" s="225">
        <v>15</v>
      </c>
      <c r="M326" s="225">
        <f>G326*(1+L326/100)</f>
        <v>0</v>
      </c>
      <c r="N326" s="225">
        <v>0</v>
      </c>
      <c r="O326" s="225">
        <f>ROUND(E326*N326,2)</f>
        <v>0</v>
      </c>
      <c r="P326" s="225">
        <v>0</v>
      </c>
      <c r="Q326" s="225">
        <f>ROUND(E326*P326,2)</f>
        <v>0</v>
      </c>
      <c r="R326" s="225"/>
      <c r="S326" s="225" t="s">
        <v>140</v>
      </c>
      <c r="T326" s="225" t="s">
        <v>164</v>
      </c>
      <c r="U326" s="225">
        <v>0.152</v>
      </c>
      <c r="V326" s="225">
        <f>ROUND(E326*U326,2)</f>
        <v>0.52</v>
      </c>
      <c r="W326" s="225"/>
      <c r="X326" s="225" t="s">
        <v>141</v>
      </c>
      <c r="Y326" s="206"/>
      <c r="Z326" s="206"/>
      <c r="AA326" s="206"/>
      <c r="AB326" s="206"/>
      <c r="AC326" s="206"/>
      <c r="AD326" s="206"/>
      <c r="AE326" s="206"/>
      <c r="AF326" s="206"/>
      <c r="AG326" s="206" t="s">
        <v>142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53" t="s">
        <v>512</v>
      </c>
      <c r="D327" s="227"/>
      <c r="E327" s="228">
        <v>1.6</v>
      </c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144</v>
      </c>
      <c r="AH327" s="206">
        <v>0</v>
      </c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53" t="s">
        <v>513</v>
      </c>
      <c r="D328" s="227"/>
      <c r="E328" s="228">
        <v>1.8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144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ht="20.399999999999999" outlineLevel="1" x14ac:dyDescent="0.25">
      <c r="A329" s="238">
        <v>134</v>
      </c>
      <c r="B329" s="239" t="s">
        <v>514</v>
      </c>
      <c r="C329" s="252" t="s">
        <v>515</v>
      </c>
      <c r="D329" s="240" t="s">
        <v>152</v>
      </c>
      <c r="E329" s="241">
        <v>9.86</v>
      </c>
      <c r="F329" s="242"/>
      <c r="G329" s="243">
        <f>ROUND(E329*F329,2)</f>
        <v>0</v>
      </c>
      <c r="H329" s="226">
        <v>9.9700000000000006</v>
      </c>
      <c r="I329" s="225">
        <f>ROUND(E329*H329,2)</f>
        <v>98.3</v>
      </c>
      <c r="J329" s="226">
        <v>38.53</v>
      </c>
      <c r="K329" s="225">
        <f>ROUND(E329*J329,2)</f>
        <v>379.91</v>
      </c>
      <c r="L329" s="225">
        <v>15</v>
      </c>
      <c r="M329" s="225">
        <f>G329*(1+L329/100)</f>
        <v>0</v>
      </c>
      <c r="N329" s="225">
        <v>4.0000000000000003E-5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140</v>
      </c>
      <c r="T329" s="225" t="s">
        <v>164</v>
      </c>
      <c r="U329" s="225">
        <v>7.8200000000000006E-2</v>
      </c>
      <c r="V329" s="225">
        <f>ROUND(E329*U329,2)</f>
        <v>0.77</v>
      </c>
      <c r="W329" s="225"/>
      <c r="X329" s="225" t="s">
        <v>141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142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55" t="s">
        <v>475</v>
      </c>
      <c r="D330" s="229"/>
      <c r="E330" s="230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144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 x14ac:dyDescent="0.25">
      <c r="A331" s="223"/>
      <c r="B331" s="224"/>
      <c r="C331" s="256" t="s">
        <v>516</v>
      </c>
      <c r="D331" s="229"/>
      <c r="E331" s="230">
        <v>10.36</v>
      </c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144</v>
      </c>
      <c r="AH331" s="206">
        <v>2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6" t="s">
        <v>517</v>
      </c>
      <c r="D332" s="229"/>
      <c r="E332" s="230">
        <v>9.36</v>
      </c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144</v>
      </c>
      <c r="AH332" s="206">
        <v>2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55" t="s">
        <v>480</v>
      </c>
      <c r="D333" s="229"/>
      <c r="E333" s="230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144</v>
      </c>
      <c r="AH333" s="206"/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23"/>
      <c r="B334" s="224"/>
      <c r="C334" s="253" t="s">
        <v>518</v>
      </c>
      <c r="D334" s="227"/>
      <c r="E334" s="228">
        <v>9.86</v>
      </c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06"/>
      <c r="Z334" s="206"/>
      <c r="AA334" s="206"/>
      <c r="AB334" s="206"/>
      <c r="AC334" s="206"/>
      <c r="AD334" s="206"/>
      <c r="AE334" s="206"/>
      <c r="AF334" s="206"/>
      <c r="AG334" s="206" t="s">
        <v>144</v>
      </c>
      <c r="AH334" s="206">
        <v>0</v>
      </c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44">
        <v>135</v>
      </c>
      <c r="B335" s="245" t="s">
        <v>519</v>
      </c>
      <c r="C335" s="254" t="s">
        <v>520</v>
      </c>
      <c r="D335" s="246" t="s">
        <v>147</v>
      </c>
      <c r="E335" s="247">
        <v>5</v>
      </c>
      <c r="F335" s="248"/>
      <c r="G335" s="249">
        <f>ROUND(E335*F335,2)</f>
        <v>0</v>
      </c>
      <c r="H335" s="226">
        <v>131.5</v>
      </c>
      <c r="I335" s="225">
        <f>ROUND(E335*H335,2)</f>
        <v>657.5</v>
      </c>
      <c r="J335" s="226">
        <v>0</v>
      </c>
      <c r="K335" s="225">
        <f>ROUND(E335*J335,2)</f>
        <v>0</v>
      </c>
      <c r="L335" s="225">
        <v>15</v>
      </c>
      <c r="M335" s="225">
        <f>G335*(1+L335/100)</f>
        <v>0</v>
      </c>
      <c r="N335" s="225">
        <v>1.3999999999999999E-4</v>
      </c>
      <c r="O335" s="225">
        <f>ROUND(E335*N335,2)</f>
        <v>0</v>
      </c>
      <c r="P335" s="225">
        <v>0</v>
      </c>
      <c r="Q335" s="225">
        <f>ROUND(E335*P335,2)</f>
        <v>0</v>
      </c>
      <c r="R335" s="225" t="s">
        <v>169</v>
      </c>
      <c r="S335" s="225" t="s">
        <v>140</v>
      </c>
      <c r="T335" s="225" t="s">
        <v>164</v>
      </c>
      <c r="U335" s="225">
        <v>0</v>
      </c>
      <c r="V335" s="225">
        <f>ROUND(E335*U335,2)</f>
        <v>0</v>
      </c>
      <c r="W335" s="225"/>
      <c r="X335" s="225" t="s">
        <v>165</v>
      </c>
      <c r="Y335" s="206"/>
      <c r="Z335" s="206"/>
      <c r="AA335" s="206"/>
      <c r="AB335" s="206"/>
      <c r="AC335" s="206"/>
      <c r="AD335" s="206"/>
      <c r="AE335" s="206"/>
      <c r="AF335" s="206"/>
      <c r="AG335" s="206" t="s">
        <v>166</v>
      </c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ht="20.399999999999999" outlineLevel="1" x14ac:dyDescent="0.25">
      <c r="A336" s="238">
        <v>136</v>
      </c>
      <c r="B336" s="239" t="s">
        <v>521</v>
      </c>
      <c r="C336" s="252" t="s">
        <v>522</v>
      </c>
      <c r="D336" s="240" t="s">
        <v>156</v>
      </c>
      <c r="E336" s="241">
        <v>19.72</v>
      </c>
      <c r="F336" s="242"/>
      <c r="G336" s="243">
        <f>ROUND(E336*F336,2)</f>
        <v>0</v>
      </c>
      <c r="H336" s="226">
        <v>0</v>
      </c>
      <c r="I336" s="225">
        <f>ROUND(E336*H336,2)</f>
        <v>0</v>
      </c>
      <c r="J336" s="226">
        <v>541</v>
      </c>
      <c r="K336" s="225">
        <f>ROUND(E336*J336,2)</f>
        <v>10668.52</v>
      </c>
      <c r="L336" s="225">
        <v>15</v>
      </c>
      <c r="M336" s="225">
        <f>G336*(1+L336/100)</f>
        <v>0</v>
      </c>
      <c r="N336" s="225">
        <v>3.63E-3</v>
      </c>
      <c r="O336" s="225">
        <f>ROUND(E336*N336,2)</f>
        <v>7.0000000000000007E-2</v>
      </c>
      <c r="P336" s="225">
        <v>0</v>
      </c>
      <c r="Q336" s="225">
        <f>ROUND(E336*P336,2)</f>
        <v>0</v>
      </c>
      <c r="R336" s="225"/>
      <c r="S336" s="225" t="s">
        <v>140</v>
      </c>
      <c r="T336" s="225" t="s">
        <v>180</v>
      </c>
      <c r="U336" s="225">
        <v>0</v>
      </c>
      <c r="V336" s="225">
        <f>ROUND(E336*U336,2)</f>
        <v>0</v>
      </c>
      <c r="W336" s="225"/>
      <c r="X336" s="225" t="s">
        <v>269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270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53" t="s">
        <v>501</v>
      </c>
      <c r="D337" s="227"/>
      <c r="E337" s="228">
        <v>10.36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144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53" t="s">
        <v>188</v>
      </c>
      <c r="D338" s="227"/>
      <c r="E338" s="228">
        <v>9.36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144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44">
        <v>137</v>
      </c>
      <c r="B339" s="245" t="s">
        <v>523</v>
      </c>
      <c r="C339" s="254" t="s">
        <v>524</v>
      </c>
      <c r="D339" s="246" t="s">
        <v>0</v>
      </c>
      <c r="E339" s="247">
        <v>158.1311</v>
      </c>
      <c r="F339" s="248"/>
      <c r="G339" s="249">
        <f>ROUND(E339*F339,2)</f>
        <v>0</v>
      </c>
      <c r="H339" s="226">
        <v>0</v>
      </c>
      <c r="I339" s="225">
        <f>ROUND(E339*H339,2)</f>
        <v>0</v>
      </c>
      <c r="J339" s="226">
        <v>0.77</v>
      </c>
      <c r="K339" s="225">
        <f>ROUND(E339*J339,2)</f>
        <v>121.76</v>
      </c>
      <c r="L339" s="225">
        <v>15</v>
      </c>
      <c r="M339" s="225">
        <f>G339*(1+L339/100)</f>
        <v>0</v>
      </c>
      <c r="N339" s="225">
        <v>0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140</v>
      </c>
      <c r="T339" s="225" t="s">
        <v>164</v>
      </c>
      <c r="U339" s="225">
        <v>0</v>
      </c>
      <c r="V339" s="225">
        <f>ROUND(E339*U339,2)</f>
        <v>0</v>
      </c>
      <c r="W339" s="225"/>
      <c r="X339" s="225" t="s">
        <v>274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275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x14ac:dyDescent="0.25">
      <c r="A340" s="232" t="s">
        <v>135</v>
      </c>
      <c r="B340" s="233" t="s">
        <v>93</v>
      </c>
      <c r="C340" s="251" t="s">
        <v>94</v>
      </c>
      <c r="D340" s="234"/>
      <c r="E340" s="235"/>
      <c r="F340" s="236"/>
      <c r="G340" s="237">
        <f>SUMIF(AG341:AG371,"&lt;&gt;NOR",G341:G371)</f>
        <v>0</v>
      </c>
      <c r="H340" s="231"/>
      <c r="I340" s="231">
        <f>SUM(I341:I371)</f>
        <v>9335.43</v>
      </c>
      <c r="J340" s="231"/>
      <c r="K340" s="231">
        <f>SUM(K341:K371)</f>
        <v>12016.17</v>
      </c>
      <c r="L340" s="231"/>
      <c r="M340" s="231">
        <f>SUM(M341:M371)</f>
        <v>0</v>
      </c>
      <c r="N340" s="231"/>
      <c r="O340" s="231">
        <f>SUM(O341:O371)</f>
        <v>0.09</v>
      </c>
      <c r="P340" s="231"/>
      <c r="Q340" s="231">
        <f>SUM(Q341:Q371)</f>
        <v>0</v>
      </c>
      <c r="R340" s="231"/>
      <c r="S340" s="231"/>
      <c r="T340" s="231"/>
      <c r="U340" s="231"/>
      <c r="V340" s="231">
        <f>SUM(V341:V371)</f>
        <v>22.03</v>
      </c>
      <c r="W340" s="231"/>
      <c r="X340" s="231"/>
      <c r="AG340" t="s">
        <v>136</v>
      </c>
    </row>
    <row r="341" spans="1:60" outlineLevel="1" x14ac:dyDescent="0.25">
      <c r="A341" s="238">
        <v>138</v>
      </c>
      <c r="B341" s="239" t="s">
        <v>525</v>
      </c>
      <c r="C341" s="252" t="s">
        <v>526</v>
      </c>
      <c r="D341" s="240" t="s">
        <v>156</v>
      </c>
      <c r="E341" s="241">
        <v>14.4</v>
      </c>
      <c r="F341" s="242"/>
      <c r="G341" s="243">
        <f>ROUND(E341*F341,2)</f>
        <v>0</v>
      </c>
      <c r="H341" s="226">
        <v>24.5</v>
      </c>
      <c r="I341" s="225">
        <f>ROUND(E341*H341,2)</f>
        <v>352.8</v>
      </c>
      <c r="J341" s="226">
        <v>25.6</v>
      </c>
      <c r="K341" s="225">
        <f>ROUND(E341*J341,2)</f>
        <v>368.64</v>
      </c>
      <c r="L341" s="225">
        <v>15</v>
      </c>
      <c r="M341" s="225">
        <f>G341*(1+L341/100)</f>
        <v>0</v>
      </c>
      <c r="N341" s="225">
        <v>2.1000000000000001E-4</v>
      </c>
      <c r="O341" s="225">
        <f>ROUND(E341*N341,2)</f>
        <v>0</v>
      </c>
      <c r="P341" s="225">
        <v>0</v>
      </c>
      <c r="Q341" s="225">
        <f>ROUND(E341*P341,2)</f>
        <v>0</v>
      </c>
      <c r="R341" s="225"/>
      <c r="S341" s="225" t="s">
        <v>140</v>
      </c>
      <c r="T341" s="225" t="s">
        <v>164</v>
      </c>
      <c r="U341" s="225">
        <v>0.05</v>
      </c>
      <c r="V341" s="225">
        <f>ROUND(E341*U341,2)</f>
        <v>0.72</v>
      </c>
      <c r="W341" s="225"/>
      <c r="X341" s="225" t="s">
        <v>141</v>
      </c>
      <c r="Y341" s="206"/>
      <c r="Z341" s="206"/>
      <c r="AA341" s="206"/>
      <c r="AB341" s="206"/>
      <c r="AC341" s="206"/>
      <c r="AD341" s="206"/>
      <c r="AE341" s="206"/>
      <c r="AF341" s="206"/>
      <c r="AG341" s="206" t="s">
        <v>142</v>
      </c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53" t="s">
        <v>527</v>
      </c>
      <c r="D342" s="227"/>
      <c r="E342" s="228">
        <v>2.8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144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53" t="s">
        <v>217</v>
      </c>
      <c r="D343" s="227"/>
      <c r="E343" s="228">
        <v>12.8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144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53" t="s">
        <v>200</v>
      </c>
      <c r="D344" s="227"/>
      <c r="E344" s="228">
        <v>-1.2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144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38">
        <v>139</v>
      </c>
      <c r="B345" s="239" t="s">
        <v>528</v>
      </c>
      <c r="C345" s="252" t="s">
        <v>529</v>
      </c>
      <c r="D345" s="240" t="s">
        <v>156</v>
      </c>
      <c r="E345" s="241">
        <v>14.4</v>
      </c>
      <c r="F345" s="242"/>
      <c r="G345" s="243">
        <f>ROUND(E345*F345,2)</f>
        <v>0</v>
      </c>
      <c r="H345" s="226">
        <v>0</v>
      </c>
      <c r="I345" s="225">
        <f>ROUND(E345*H345,2)</f>
        <v>0</v>
      </c>
      <c r="J345" s="226">
        <v>49.1</v>
      </c>
      <c r="K345" s="225">
        <f>ROUND(E345*J345,2)</f>
        <v>707.04</v>
      </c>
      <c r="L345" s="225">
        <v>15</v>
      </c>
      <c r="M345" s="225">
        <f>G345*(1+L345/100)</f>
        <v>0</v>
      </c>
      <c r="N345" s="225">
        <v>0</v>
      </c>
      <c r="O345" s="225">
        <f>ROUND(E345*N345,2)</f>
        <v>0</v>
      </c>
      <c r="P345" s="225">
        <v>0</v>
      </c>
      <c r="Q345" s="225">
        <f>ROUND(E345*P345,2)</f>
        <v>0</v>
      </c>
      <c r="R345" s="225"/>
      <c r="S345" s="225" t="s">
        <v>140</v>
      </c>
      <c r="T345" s="225" t="s">
        <v>164</v>
      </c>
      <c r="U345" s="225">
        <v>0.1</v>
      </c>
      <c r="V345" s="225">
        <f>ROUND(E345*U345,2)</f>
        <v>1.44</v>
      </c>
      <c r="W345" s="225"/>
      <c r="X345" s="225" t="s">
        <v>141</v>
      </c>
      <c r="Y345" s="206"/>
      <c r="Z345" s="206"/>
      <c r="AA345" s="206"/>
      <c r="AB345" s="206"/>
      <c r="AC345" s="206"/>
      <c r="AD345" s="206"/>
      <c r="AE345" s="206"/>
      <c r="AF345" s="206"/>
      <c r="AG345" s="206" t="s">
        <v>142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 x14ac:dyDescent="0.25">
      <c r="A346" s="223"/>
      <c r="B346" s="224"/>
      <c r="C346" s="253" t="s">
        <v>527</v>
      </c>
      <c r="D346" s="227"/>
      <c r="E346" s="228">
        <v>2.8</v>
      </c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144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53" t="s">
        <v>217</v>
      </c>
      <c r="D347" s="227"/>
      <c r="E347" s="228">
        <v>12.8</v>
      </c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144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53" t="s">
        <v>200</v>
      </c>
      <c r="D348" s="227"/>
      <c r="E348" s="228">
        <v>-1.2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144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38">
        <v>140</v>
      </c>
      <c r="B349" s="239" t="s">
        <v>530</v>
      </c>
      <c r="C349" s="252" t="s">
        <v>531</v>
      </c>
      <c r="D349" s="240" t="s">
        <v>156</v>
      </c>
      <c r="E349" s="241">
        <v>14.4</v>
      </c>
      <c r="F349" s="242"/>
      <c r="G349" s="243">
        <f>ROUND(E349*F349,2)</f>
        <v>0</v>
      </c>
      <c r="H349" s="226">
        <v>134.80000000000001</v>
      </c>
      <c r="I349" s="225">
        <f>ROUND(E349*H349,2)</f>
        <v>1941.12</v>
      </c>
      <c r="J349" s="226">
        <v>661.2</v>
      </c>
      <c r="K349" s="225">
        <f>ROUND(E349*J349,2)</f>
        <v>9521.2800000000007</v>
      </c>
      <c r="L349" s="225">
        <v>15</v>
      </c>
      <c r="M349" s="225">
        <f>G349*(1+L349/100)</f>
        <v>0</v>
      </c>
      <c r="N349" s="225">
        <v>5.3499999999999997E-3</v>
      </c>
      <c r="O349" s="225">
        <f>ROUND(E349*N349,2)</f>
        <v>0.08</v>
      </c>
      <c r="P349" s="225">
        <v>0</v>
      </c>
      <c r="Q349" s="225">
        <f>ROUND(E349*P349,2)</f>
        <v>0</v>
      </c>
      <c r="R349" s="225"/>
      <c r="S349" s="225" t="s">
        <v>140</v>
      </c>
      <c r="T349" s="225" t="s">
        <v>164</v>
      </c>
      <c r="U349" s="225">
        <v>1.288</v>
      </c>
      <c r="V349" s="225">
        <f>ROUND(E349*U349,2)</f>
        <v>18.55</v>
      </c>
      <c r="W349" s="225"/>
      <c r="X349" s="225" t="s">
        <v>141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142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53" t="s">
        <v>527</v>
      </c>
      <c r="D350" s="227"/>
      <c r="E350" s="228">
        <v>2.8</v>
      </c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144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53" t="s">
        <v>217</v>
      </c>
      <c r="D351" s="227"/>
      <c r="E351" s="228">
        <v>12.8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144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23"/>
      <c r="B352" s="224"/>
      <c r="C352" s="253" t="s">
        <v>200</v>
      </c>
      <c r="D352" s="227"/>
      <c r="E352" s="228">
        <v>-1.2</v>
      </c>
      <c r="F352" s="225"/>
      <c r="G352" s="225"/>
      <c r="H352" s="225"/>
      <c r="I352" s="225"/>
      <c r="J352" s="225"/>
      <c r="K352" s="225"/>
      <c r="L352" s="225"/>
      <c r="M352" s="225"/>
      <c r="N352" s="225"/>
      <c r="O352" s="225"/>
      <c r="P352" s="225"/>
      <c r="Q352" s="225"/>
      <c r="R352" s="225"/>
      <c r="S352" s="225"/>
      <c r="T352" s="225"/>
      <c r="U352" s="225"/>
      <c r="V352" s="225"/>
      <c r="W352" s="225"/>
      <c r="X352" s="225"/>
      <c r="Y352" s="206"/>
      <c r="Z352" s="206"/>
      <c r="AA352" s="206"/>
      <c r="AB352" s="206"/>
      <c r="AC352" s="206"/>
      <c r="AD352" s="206"/>
      <c r="AE352" s="206"/>
      <c r="AF352" s="206"/>
      <c r="AG352" s="206" t="s">
        <v>144</v>
      </c>
      <c r="AH352" s="206">
        <v>0</v>
      </c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38">
        <v>141</v>
      </c>
      <c r="B353" s="239" t="s">
        <v>532</v>
      </c>
      <c r="C353" s="252" t="s">
        <v>533</v>
      </c>
      <c r="D353" s="240" t="s">
        <v>156</v>
      </c>
      <c r="E353" s="241">
        <v>14.4</v>
      </c>
      <c r="F353" s="242"/>
      <c r="G353" s="243">
        <f>ROUND(E353*F353,2)</f>
        <v>0</v>
      </c>
      <c r="H353" s="226">
        <v>9.1999999999999993</v>
      </c>
      <c r="I353" s="225">
        <f>ROUND(E353*H353,2)</f>
        <v>132.47999999999999</v>
      </c>
      <c r="J353" s="226">
        <v>0</v>
      </c>
      <c r="K353" s="225">
        <f>ROUND(E353*J353,2)</f>
        <v>0</v>
      </c>
      <c r="L353" s="225">
        <v>15</v>
      </c>
      <c r="M353" s="225">
        <f>G353*(1+L353/100)</f>
        <v>0</v>
      </c>
      <c r="N353" s="225">
        <v>8.9999999999999998E-4</v>
      </c>
      <c r="O353" s="225">
        <f>ROUND(E353*N353,2)</f>
        <v>0.01</v>
      </c>
      <c r="P353" s="225">
        <v>0</v>
      </c>
      <c r="Q353" s="225">
        <f>ROUND(E353*P353,2)</f>
        <v>0</v>
      </c>
      <c r="R353" s="225"/>
      <c r="S353" s="225" t="s">
        <v>140</v>
      </c>
      <c r="T353" s="225" t="s">
        <v>164</v>
      </c>
      <c r="U353" s="225">
        <v>0</v>
      </c>
      <c r="V353" s="225">
        <f>ROUND(E353*U353,2)</f>
        <v>0</v>
      </c>
      <c r="W353" s="225"/>
      <c r="X353" s="225" t="s">
        <v>141</v>
      </c>
      <c r="Y353" s="206"/>
      <c r="Z353" s="206"/>
      <c r="AA353" s="206"/>
      <c r="AB353" s="206"/>
      <c r="AC353" s="206"/>
      <c r="AD353" s="206"/>
      <c r="AE353" s="206"/>
      <c r="AF353" s="206"/>
      <c r="AG353" s="206" t="s">
        <v>142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53" t="s">
        <v>527</v>
      </c>
      <c r="D354" s="227"/>
      <c r="E354" s="228">
        <v>2.8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144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53" t="s">
        <v>217</v>
      </c>
      <c r="D355" s="227"/>
      <c r="E355" s="228">
        <v>12.8</v>
      </c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144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53" t="s">
        <v>200</v>
      </c>
      <c r="D356" s="227"/>
      <c r="E356" s="228">
        <v>-1.2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144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38">
        <v>142</v>
      </c>
      <c r="B357" s="239" t="s">
        <v>534</v>
      </c>
      <c r="C357" s="252" t="s">
        <v>535</v>
      </c>
      <c r="D357" s="240" t="s">
        <v>152</v>
      </c>
      <c r="E357" s="241">
        <v>7.7</v>
      </c>
      <c r="F357" s="242"/>
      <c r="G357" s="243">
        <f>ROUND(E357*F357,2)</f>
        <v>0</v>
      </c>
      <c r="H357" s="226">
        <v>0</v>
      </c>
      <c r="I357" s="225">
        <f>ROUND(E357*H357,2)</f>
        <v>0</v>
      </c>
      <c r="J357" s="226">
        <v>60.5</v>
      </c>
      <c r="K357" s="225">
        <f>ROUND(E357*J357,2)</f>
        <v>465.85</v>
      </c>
      <c r="L357" s="225">
        <v>15</v>
      </c>
      <c r="M357" s="225">
        <f>G357*(1+L357/100)</f>
        <v>0</v>
      </c>
      <c r="N357" s="225">
        <v>0</v>
      </c>
      <c r="O357" s="225">
        <f>ROUND(E357*N357,2)</f>
        <v>0</v>
      </c>
      <c r="P357" s="225">
        <v>0</v>
      </c>
      <c r="Q357" s="225">
        <f>ROUND(E357*P357,2)</f>
        <v>0</v>
      </c>
      <c r="R357" s="225"/>
      <c r="S357" s="225" t="s">
        <v>140</v>
      </c>
      <c r="T357" s="225" t="s">
        <v>164</v>
      </c>
      <c r="U357" s="225">
        <v>0.12</v>
      </c>
      <c r="V357" s="225">
        <f>ROUND(E357*U357,2)</f>
        <v>0.92</v>
      </c>
      <c r="W357" s="225"/>
      <c r="X357" s="225" t="s">
        <v>141</v>
      </c>
      <c r="Y357" s="206"/>
      <c r="Z357" s="206"/>
      <c r="AA357" s="206"/>
      <c r="AB357" s="206"/>
      <c r="AC357" s="206"/>
      <c r="AD357" s="206"/>
      <c r="AE357" s="206"/>
      <c r="AF357" s="206"/>
      <c r="AG357" s="206" t="s">
        <v>142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3" t="s">
        <v>536</v>
      </c>
      <c r="D358" s="227"/>
      <c r="E358" s="228">
        <v>1.7</v>
      </c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144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53" t="s">
        <v>537</v>
      </c>
      <c r="D359" s="227"/>
      <c r="E359" s="228">
        <v>2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144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3" t="s">
        <v>538</v>
      </c>
      <c r="D360" s="227"/>
      <c r="E360" s="228">
        <v>4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144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44">
        <v>143</v>
      </c>
      <c r="B361" s="245" t="s">
        <v>539</v>
      </c>
      <c r="C361" s="254" t="s">
        <v>540</v>
      </c>
      <c r="D361" s="246" t="s">
        <v>152</v>
      </c>
      <c r="E361" s="247">
        <v>1</v>
      </c>
      <c r="F361" s="248"/>
      <c r="G361" s="249">
        <f>ROUND(E361*F361,2)</f>
        <v>0</v>
      </c>
      <c r="H361" s="226">
        <v>39.03</v>
      </c>
      <c r="I361" s="225">
        <f>ROUND(E361*H361,2)</f>
        <v>39.03</v>
      </c>
      <c r="J361" s="226">
        <v>201.47</v>
      </c>
      <c r="K361" s="225">
        <f>ROUND(E361*J361,2)</f>
        <v>201.47</v>
      </c>
      <c r="L361" s="225">
        <v>15</v>
      </c>
      <c r="M361" s="225">
        <f>G361*(1+L361/100)</f>
        <v>0</v>
      </c>
      <c r="N361" s="225">
        <v>1.5100000000000001E-3</v>
      </c>
      <c r="O361" s="225">
        <f>ROUND(E361*N361,2)</f>
        <v>0</v>
      </c>
      <c r="P361" s="225">
        <v>0</v>
      </c>
      <c r="Q361" s="225">
        <f>ROUND(E361*P361,2)</f>
        <v>0</v>
      </c>
      <c r="R361" s="225"/>
      <c r="S361" s="225" t="s">
        <v>140</v>
      </c>
      <c r="T361" s="225" t="s">
        <v>140</v>
      </c>
      <c r="U361" s="225">
        <v>0.4</v>
      </c>
      <c r="V361" s="225">
        <f>ROUND(E361*U361,2)</f>
        <v>0.4</v>
      </c>
      <c r="W361" s="225"/>
      <c r="X361" s="225" t="s">
        <v>141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142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38">
        <v>144</v>
      </c>
      <c r="B362" s="239" t="s">
        <v>541</v>
      </c>
      <c r="C362" s="252" t="s">
        <v>542</v>
      </c>
      <c r="D362" s="240" t="s">
        <v>156</v>
      </c>
      <c r="E362" s="241">
        <v>15.435</v>
      </c>
      <c r="F362" s="242"/>
      <c r="G362" s="243">
        <f>ROUND(E362*F362,2)</f>
        <v>0</v>
      </c>
      <c r="H362" s="226">
        <v>400</v>
      </c>
      <c r="I362" s="225">
        <f>ROUND(E362*H362,2)</f>
        <v>6174</v>
      </c>
      <c r="J362" s="226">
        <v>0</v>
      </c>
      <c r="K362" s="225">
        <f>ROUND(E362*J362,2)</f>
        <v>0</v>
      </c>
      <c r="L362" s="225">
        <v>15</v>
      </c>
      <c r="M362" s="225">
        <f>G362*(1+L362/100)</f>
        <v>0</v>
      </c>
      <c r="N362" s="225">
        <v>0</v>
      </c>
      <c r="O362" s="225">
        <f>ROUND(E362*N362,2)</f>
        <v>0</v>
      </c>
      <c r="P362" s="225">
        <v>0</v>
      </c>
      <c r="Q362" s="225">
        <f>ROUND(E362*P362,2)</f>
        <v>0</v>
      </c>
      <c r="R362" s="225"/>
      <c r="S362" s="225" t="s">
        <v>163</v>
      </c>
      <c r="T362" s="225" t="s">
        <v>164</v>
      </c>
      <c r="U362" s="225">
        <v>0</v>
      </c>
      <c r="V362" s="225">
        <f>ROUND(E362*U362,2)</f>
        <v>0</v>
      </c>
      <c r="W362" s="225"/>
      <c r="X362" s="225" t="s">
        <v>269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383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55" t="s">
        <v>475</v>
      </c>
      <c r="D363" s="229"/>
      <c r="E363" s="230"/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144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56" t="s">
        <v>543</v>
      </c>
      <c r="D364" s="229"/>
      <c r="E364" s="230">
        <v>2.8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144</v>
      </c>
      <c r="AH364" s="206">
        <v>2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56" t="s">
        <v>544</v>
      </c>
      <c r="D365" s="229"/>
      <c r="E365" s="230">
        <v>12.8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144</v>
      </c>
      <c r="AH365" s="206">
        <v>2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56" t="s">
        <v>545</v>
      </c>
      <c r="D366" s="229"/>
      <c r="E366" s="230">
        <v>-1.2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144</v>
      </c>
      <c r="AH366" s="206">
        <v>2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56" t="s">
        <v>546</v>
      </c>
      <c r="D367" s="229"/>
      <c r="E367" s="230">
        <v>0.3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144</v>
      </c>
      <c r="AH367" s="206">
        <v>2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55" t="s">
        <v>480</v>
      </c>
      <c r="D368" s="229"/>
      <c r="E368" s="230"/>
      <c r="F368" s="225"/>
      <c r="G368" s="22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144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53" t="s">
        <v>547</v>
      </c>
      <c r="D369" s="227"/>
      <c r="E369" s="228">
        <v>15.435</v>
      </c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144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44">
        <v>145</v>
      </c>
      <c r="B370" s="245" t="s">
        <v>548</v>
      </c>
      <c r="C370" s="254" t="s">
        <v>549</v>
      </c>
      <c r="D370" s="246" t="s">
        <v>152</v>
      </c>
      <c r="E370" s="247">
        <v>8</v>
      </c>
      <c r="F370" s="248"/>
      <c r="G370" s="249">
        <f>ROUND(E370*F370,2)</f>
        <v>0</v>
      </c>
      <c r="H370" s="226">
        <v>87</v>
      </c>
      <c r="I370" s="225">
        <f>ROUND(E370*H370,2)</f>
        <v>696</v>
      </c>
      <c r="J370" s="226">
        <v>0</v>
      </c>
      <c r="K370" s="225">
        <f>ROUND(E370*J370,2)</f>
        <v>0</v>
      </c>
      <c r="L370" s="225">
        <v>15</v>
      </c>
      <c r="M370" s="225">
        <f>G370*(1+L370/100)</f>
        <v>0</v>
      </c>
      <c r="N370" s="225">
        <v>2.2000000000000001E-4</v>
      </c>
      <c r="O370" s="225">
        <f>ROUND(E370*N370,2)</f>
        <v>0</v>
      </c>
      <c r="P370" s="225">
        <v>0</v>
      </c>
      <c r="Q370" s="225">
        <f>ROUND(E370*P370,2)</f>
        <v>0</v>
      </c>
      <c r="R370" s="225"/>
      <c r="S370" s="225" t="s">
        <v>163</v>
      </c>
      <c r="T370" s="225" t="s">
        <v>164</v>
      </c>
      <c r="U370" s="225">
        <v>0</v>
      </c>
      <c r="V370" s="225">
        <f>ROUND(E370*U370,2)</f>
        <v>0</v>
      </c>
      <c r="W370" s="225"/>
      <c r="X370" s="225" t="s">
        <v>269</v>
      </c>
      <c r="Y370" s="206"/>
      <c r="Z370" s="206"/>
      <c r="AA370" s="206"/>
      <c r="AB370" s="206"/>
      <c r="AC370" s="206"/>
      <c r="AD370" s="206"/>
      <c r="AE370" s="206"/>
      <c r="AF370" s="206"/>
      <c r="AG370" s="206" t="s">
        <v>383</v>
      </c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44">
        <v>146</v>
      </c>
      <c r="B371" s="245" t="s">
        <v>550</v>
      </c>
      <c r="C371" s="254" t="s">
        <v>551</v>
      </c>
      <c r="D371" s="246" t="s">
        <v>0</v>
      </c>
      <c r="E371" s="247">
        <v>205.99709999999999</v>
      </c>
      <c r="F371" s="248"/>
      <c r="G371" s="249">
        <f>ROUND(E371*F371,2)</f>
        <v>0</v>
      </c>
      <c r="H371" s="226">
        <v>0</v>
      </c>
      <c r="I371" s="225">
        <f>ROUND(E371*H371,2)</f>
        <v>0</v>
      </c>
      <c r="J371" s="226">
        <v>3.65</v>
      </c>
      <c r="K371" s="225">
        <f>ROUND(E371*J371,2)</f>
        <v>751.89</v>
      </c>
      <c r="L371" s="225">
        <v>15</v>
      </c>
      <c r="M371" s="225">
        <f>G371*(1+L371/100)</f>
        <v>0</v>
      </c>
      <c r="N371" s="225">
        <v>0</v>
      </c>
      <c r="O371" s="225">
        <f>ROUND(E371*N371,2)</f>
        <v>0</v>
      </c>
      <c r="P371" s="225">
        <v>0</v>
      </c>
      <c r="Q371" s="225">
        <f>ROUND(E371*P371,2)</f>
        <v>0</v>
      </c>
      <c r="R371" s="225"/>
      <c r="S371" s="225" t="s">
        <v>140</v>
      </c>
      <c r="T371" s="225" t="s">
        <v>164</v>
      </c>
      <c r="U371" s="225">
        <v>0</v>
      </c>
      <c r="V371" s="225">
        <f>ROUND(E371*U371,2)</f>
        <v>0</v>
      </c>
      <c r="W371" s="225"/>
      <c r="X371" s="225" t="s">
        <v>274</v>
      </c>
      <c r="Y371" s="206"/>
      <c r="Z371" s="206"/>
      <c r="AA371" s="206"/>
      <c r="AB371" s="206"/>
      <c r="AC371" s="206"/>
      <c r="AD371" s="206"/>
      <c r="AE371" s="206"/>
      <c r="AF371" s="206"/>
      <c r="AG371" s="206" t="s">
        <v>275</v>
      </c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x14ac:dyDescent="0.25">
      <c r="A372" s="232" t="s">
        <v>135</v>
      </c>
      <c r="B372" s="233" t="s">
        <v>95</v>
      </c>
      <c r="C372" s="251" t="s">
        <v>96</v>
      </c>
      <c r="D372" s="234"/>
      <c r="E372" s="235"/>
      <c r="F372" s="236"/>
      <c r="G372" s="237">
        <f>SUMIF(AG373:AG381,"&lt;&gt;NOR",G373:G381)</f>
        <v>0</v>
      </c>
      <c r="H372" s="231"/>
      <c r="I372" s="231">
        <f>SUM(I373:I381)</f>
        <v>1346.69</v>
      </c>
      <c r="J372" s="231"/>
      <c r="K372" s="231">
        <f>SUM(K373:K381)</f>
        <v>3105.17</v>
      </c>
      <c r="L372" s="231"/>
      <c r="M372" s="231">
        <f>SUM(M373:M381)</f>
        <v>0</v>
      </c>
      <c r="N372" s="231"/>
      <c r="O372" s="231">
        <f>SUM(O373:O381)</f>
        <v>0</v>
      </c>
      <c r="P372" s="231"/>
      <c r="Q372" s="231">
        <f>SUM(Q373:Q381)</f>
        <v>0</v>
      </c>
      <c r="R372" s="231"/>
      <c r="S372" s="231"/>
      <c r="T372" s="231"/>
      <c r="U372" s="231"/>
      <c r="V372" s="231">
        <f>SUM(V373:V381)</f>
        <v>6.41</v>
      </c>
      <c r="W372" s="231"/>
      <c r="X372" s="231"/>
      <c r="AG372" t="s">
        <v>136</v>
      </c>
    </row>
    <row r="373" spans="1:60" outlineLevel="1" x14ac:dyDescent="0.25">
      <c r="A373" s="238">
        <v>147</v>
      </c>
      <c r="B373" s="239" t="s">
        <v>552</v>
      </c>
      <c r="C373" s="252" t="s">
        <v>553</v>
      </c>
      <c r="D373" s="240" t="s">
        <v>156</v>
      </c>
      <c r="E373" s="241">
        <v>10.56</v>
      </c>
      <c r="F373" s="242"/>
      <c r="G373" s="243">
        <f>ROUND(E373*F373,2)</f>
        <v>0</v>
      </c>
      <c r="H373" s="226">
        <v>70.86</v>
      </c>
      <c r="I373" s="225">
        <f>ROUND(E373*H373,2)</f>
        <v>748.28</v>
      </c>
      <c r="J373" s="226">
        <v>67.64</v>
      </c>
      <c r="K373" s="225">
        <f>ROUND(E373*J373,2)</f>
        <v>714.28</v>
      </c>
      <c r="L373" s="225">
        <v>15</v>
      </c>
      <c r="M373" s="225">
        <f>G373*(1+L373/100)</f>
        <v>0</v>
      </c>
      <c r="N373" s="225">
        <v>3.6999999999999999E-4</v>
      </c>
      <c r="O373" s="225">
        <f>ROUND(E373*N373,2)</f>
        <v>0</v>
      </c>
      <c r="P373" s="225">
        <v>0</v>
      </c>
      <c r="Q373" s="225">
        <f>ROUND(E373*P373,2)</f>
        <v>0</v>
      </c>
      <c r="R373" s="225"/>
      <c r="S373" s="225" t="s">
        <v>140</v>
      </c>
      <c r="T373" s="225" t="s">
        <v>180</v>
      </c>
      <c r="U373" s="225">
        <v>0.13900000000000001</v>
      </c>
      <c r="V373" s="225">
        <f>ROUND(E373*U373,2)</f>
        <v>1.47</v>
      </c>
      <c r="W373" s="225"/>
      <c r="X373" s="225" t="s">
        <v>141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142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53" t="s">
        <v>554</v>
      </c>
      <c r="D374" s="227"/>
      <c r="E374" s="228">
        <v>3.0720000000000001</v>
      </c>
      <c r="F374" s="225"/>
      <c r="G374" s="22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144</v>
      </c>
      <c r="AH374" s="206">
        <v>0</v>
      </c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23"/>
      <c r="B375" s="224"/>
      <c r="C375" s="253" t="s">
        <v>555</v>
      </c>
      <c r="D375" s="227"/>
      <c r="E375" s="228">
        <v>3.6480000000000001</v>
      </c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144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53" t="s">
        <v>556</v>
      </c>
      <c r="D376" s="227"/>
      <c r="E376" s="228">
        <v>3.84</v>
      </c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144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38">
        <v>148</v>
      </c>
      <c r="B377" s="239" t="s">
        <v>557</v>
      </c>
      <c r="C377" s="252" t="s">
        <v>558</v>
      </c>
      <c r="D377" s="240" t="s">
        <v>152</v>
      </c>
      <c r="E377" s="241">
        <v>12</v>
      </c>
      <c r="F377" s="242"/>
      <c r="G377" s="243">
        <f>ROUND(E377*F377,2)</f>
        <v>0</v>
      </c>
      <c r="H377" s="226">
        <v>15.69</v>
      </c>
      <c r="I377" s="225">
        <f>ROUND(E377*H377,2)</f>
        <v>188.28</v>
      </c>
      <c r="J377" s="226">
        <v>58.91</v>
      </c>
      <c r="K377" s="225">
        <f>ROUND(E377*J377,2)</f>
        <v>706.92</v>
      </c>
      <c r="L377" s="225">
        <v>15</v>
      </c>
      <c r="M377" s="225">
        <f>G377*(1+L377/100)</f>
        <v>0</v>
      </c>
      <c r="N377" s="225">
        <v>9.0000000000000006E-5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140</v>
      </c>
      <c r="T377" s="225" t="s">
        <v>164</v>
      </c>
      <c r="U377" s="225">
        <v>0.11600000000000001</v>
      </c>
      <c r="V377" s="225">
        <f>ROUND(E377*U377,2)</f>
        <v>1.39</v>
      </c>
      <c r="W377" s="225"/>
      <c r="X377" s="225" t="s">
        <v>141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142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23"/>
      <c r="B378" s="224"/>
      <c r="C378" s="253" t="s">
        <v>559</v>
      </c>
      <c r="D378" s="227"/>
      <c r="E378" s="228">
        <v>12</v>
      </c>
      <c r="F378" s="225"/>
      <c r="G378" s="225"/>
      <c r="H378" s="225"/>
      <c r="I378" s="225"/>
      <c r="J378" s="225"/>
      <c r="K378" s="225"/>
      <c r="L378" s="225"/>
      <c r="M378" s="225"/>
      <c r="N378" s="225"/>
      <c r="O378" s="225"/>
      <c r="P378" s="225"/>
      <c r="Q378" s="225"/>
      <c r="R378" s="225"/>
      <c r="S378" s="225"/>
      <c r="T378" s="225"/>
      <c r="U378" s="225"/>
      <c r="V378" s="225"/>
      <c r="W378" s="225"/>
      <c r="X378" s="225"/>
      <c r="Y378" s="206"/>
      <c r="Z378" s="206"/>
      <c r="AA378" s="206"/>
      <c r="AB378" s="206"/>
      <c r="AC378" s="206"/>
      <c r="AD378" s="206"/>
      <c r="AE378" s="206"/>
      <c r="AF378" s="206"/>
      <c r="AG378" s="206" t="s">
        <v>144</v>
      </c>
      <c r="AH378" s="206">
        <v>0</v>
      </c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38">
        <v>149</v>
      </c>
      <c r="B379" s="239" t="s">
        <v>560</v>
      </c>
      <c r="C379" s="252" t="s">
        <v>561</v>
      </c>
      <c r="D379" s="240" t="s">
        <v>156</v>
      </c>
      <c r="E379" s="241">
        <v>8.6</v>
      </c>
      <c r="F379" s="242"/>
      <c r="G379" s="243">
        <f>ROUND(E379*F379,2)</f>
        <v>0</v>
      </c>
      <c r="H379" s="226">
        <v>47.69</v>
      </c>
      <c r="I379" s="225">
        <f>ROUND(E379*H379,2)</f>
        <v>410.13</v>
      </c>
      <c r="J379" s="226">
        <v>195.81</v>
      </c>
      <c r="K379" s="225">
        <f>ROUND(E379*J379,2)</f>
        <v>1683.97</v>
      </c>
      <c r="L379" s="225">
        <v>15</v>
      </c>
      <c r="M379" s="225">
        <f>G379*(1+L379/100)</f>
        <v>0</v>
      </c>
      <c r="N379" s="225">
        <v>3.6000000000000002E-4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163</v>
      </c>
      <c r="T379" s="225" t="s">
        <v>164</v>
      </c>
      <c r="U379" s="225">
        <v>0.41299999999999998</v>
      </c>
      <c r="V379" s="225">
        <f>ROUND(E379*U379,2)</f>
        <v>3.55</v>
      </c>
      <c r="W379" s="225"/>
      <c r="X379" s="225" t="s">
        <v>141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142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 x14ac:dyDescent="0.25">
      <c r="A380" s="223"/>
      <c r="B380" s="224"/>
      <c r="C380" s="253" t="s">
        <v>562</v>
      </c>
      <c r="D380" s="227"/>
      <c r="E380" s="228">
        <v>3.6</v>
      </c>
      <c r="F380" s="225"/>
      <c r="G380" s="225"/>
      <c r="H380" s="225"/>
      <c r="I380" s="225"/>
      <c r="J380" s="225"/>
      <c r="K380" s="225"/>
      <c r="L380" s="225"/>
      <c r="M380" s="225"/>
      <c r="N380" s="225"/>
      <c r="O380" s="225"/>
      <c r="P380" s="225"/>
      <c r="Q380" s="225"/>
      <c r="R380" s="225"/>
      <c r="S380" s="225"/>
      <c r="T380" s="225"/>
      <c r="U380" s="225"/>
      <c r="V380" s="225"/>
      <c r="W380" s="225"/>
      <c r="X380" s="225"/>
      <c r="Y380" s="206"/>
      <c r="Z380" s="206"/>
      <c r="AA380" s="206"/>
      <c r="AB380" s="206"/>
      <c r="AC380" s="206"/>
      <c r="AD380" s="206"/>
      <c r="AE380" s="206"/>
      <c r="AF380" s="206"/>
      <c r="AG380" s="206" t="s">
        <v>144</v>
      </c>
      <c r="AH380" s="206">
        <v>0</v>
      </c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53" t="s">
        <v>563</v>
      </c>
      <c r="D381" s="227"/>
      <c r="E381" s="228">
        <v>5</v>
      </c>
      <c r="F381" s="225"/>
      <c r="G381" s="22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144</v>
      </c>
      <c r="AH381" s="206">
        <v>0</v>
      </c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x14ac:dyDescent="0.25">
      <c r="A382" s="232" t="s">
        <v>135</v>
      </c>
      <c r="B382" s="233" t="s">
        <v>97</v>
      </c>
      <c r="C382" s="251" t="s">
        <v>98</v>
      </c>
      <c r="D382" s="234"/>
      <c r="E382" s="235"/>
      <c r="F382" s="236"/>
      <c r="G382" s="237">
        <f>SUMIF(AG383:AG430,"&lt;&gt;NOR",G383:G430)</f>
        <v>0</v>
      </c>
      <c r="H382" s="231"/>
      <c r="I382" s="231">
        <f>SUM(I383:I430)</f>
        <v>1489.87</v>
      </c>
      <c r="J382" s="231"/>
      <c r="K382" s="231">
        <f>SUM(K383:K430)</f>
        <v>20557.63</v>
      </c>
      <c r="L382" s="231"/>
      <c r="M382" s="231">
        <f>SUM(M383:M430)</f>
        <v>0</v>
      </c>
      <c r="N382" s="231"/>
      <c r="O382" s="231">
        <f>SUM(O383:O430)</f>
        <v>0.05</v>
      </c>
      <c r="P382" s="231"/>
      <c r="Q382" s="231">
        <f>SUM(Q383:Q430)</f>
        <v>0</v>
      </c>
      <c r="R382" s="231"/>
      <c r="S382" s="231"/>
      <c r="T382" s="231"/>
      <c r="U382" s="231"/>
      <c r="V382" s="231">
        <f>SUM(V383:V430)</f>
        <v>42.07</v>
      </c>
      <c r="W382" s="231"/>
      <c r="X382" s="231"/>
      <c r="AG382" t="s">
        <v>136</v>
      </c>
    </row>
    <row r="383" spans="1:60" outlineLevel="1" x14ac:dyDescent="0.25">
      <c r="A383" s="238">
        <v>150</v>
      </c>
      <c r="B383" s="239" t="s">
        <v>564</v>
      </c>
      <c r="C383" s="252" t="s">
        <v>565</v>
      </c>
      <c r="D383" s="240" t="s">
        <v>156</v>
      </c>
      <c r="E383" s="241">
        <v>232.21</v>
      </c>
      <c r="F383" s="242"/>
      <c r="G383" s="243">
        <f>ROUND(E383*F383,2)</f>
        <v>0</v>
      </c>
      <c r="H383" s="226">
        <v>0.1</v>
      </c>
      <c r="I383" s="225">
        <f>ROUND(E383*H383,2)</f>
        <v>23.22</v>
      </c>
      <c r="J383" s="226">
        <v>34</v>
      </c>
      <c r="K383" s="225">
        <f>ROUND(E383*J383,2)</f>
        <v>7895.14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140</v>
      </c>
      <c r="T383" s="225" t="s">
        <v>140</v>
      </c>
      <c r="U383" s="225">
        <v>6.9709999999999994E-2</v>
      </c>
      <c r="V383" s="225">
        <f>ROUND(E383*U383,2)</f>
        <v>16.190000000000001</v>
      </c>
      <c r="W383" s="225"/>
      <c r="X383" s="225" t="s">
        <v>141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142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23"/>
      <c r="B384" s="224"/>
      <c r="C384" s="253" t="s">
        <v>566</v>
      </c>
      <c r="D384" s="227"/>
      <c r="E384" s="228"/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06"/>
      <c r="Z384" s="206"/>
      <c r="AA384" s="206"/>
      <c r="AB384" s="206"/>
      <c r="AC384" s="206"/>
      <c r="AD384" s="206"/>
      <c r="AE384" s="206"/>
      <c r="AF384" s="206"/>
      <c r="AG384" s="206" t="s">
        <v>144</v>
      </c>
      <c r="AH384" s="206">
        <v>0</v>
      </c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23"/>
      <c r="B385" s="224"/>
      <c r="C385" s="253" t="s">
        <v>184</v>
      </c>
      <c r="D385" s="227"/>
      <c r="E385" s="228">
        <v>13.26</v>
      </c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06"/>
      <c r="Z385" s="206"/>
      <c r="AA385" s="206"/>
      <c r="AB385" s="206"/>
      <c r="AC385" s="206"/>
      <c r="AD385" s="206"/>
      <c r="AE385" s="206"/>
      <c r="AF385" s="206"/>
      <c r="AG385" s="206" t="s">
        <v>144</v>
      </c>
      <c r="AH385" s="206">
        <v>0</v>
      </c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23"/>
      <c r="B386" s="224"/>
      <c r="C386" s="253" t="s">
        <v>185</v>
      </c>
      <c r="D386" s="227"/>
      <c r="E386" s="228">
        <v>18.02</v>
      </c>
      <c r="F386" s="225"/>
      <c r="G386" s="225"/>
      <c r="H386" s="225"/>
      <c r="I386" s="225"/>
      <c r="J386" s="225"/>
      <c r="K386" s="225"/>
      <c r="L386" s="225"/>
      <c r="M386" s="225"/>
      <c r="N386" s="225"/>
      <c r="O386" s="225"/>
      <c r="P386" s="225"/>
      <c r="Q386" s="225"/>
      <c r="R386" s="225"/>
      <c r="S386" s="225"/>
      <c r="T386" s="225"/>
      <c r="U386" s="225"/>
      <c r="V386" s="225"/>
      <c r="W386" s="225"/>
      <c r="X386" s="225"/>
      <c r="Y386" s="206"/>
      <c r="Z386" s="206"/>
      <c r="AA386" s="206"/>
      <c r="AB386" s="206"/>
      <c r="AC386" s="206"/>
      <c r="AD386" s="206"/>
      <c r="AE386" s="206"/>
      <c r="AF386" s="206"/>
      <c r="AG386" s="206" t="s">
        <v>144</v>
      </c>
      <c r="AH386" s="206">
        <v>0</v>
      </c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53" t="s">
        <v>186</v>
      </c>
      <c r="D387" s="227"/>
      <c r="E387" s="228">
        <v>2.5499999999999998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144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23"/>
      <c r="B388" s="224"/>
      <c r="C388" s="253" t="s">
        <v>187</v>
      </c>
      <c r="D388" s="227"/>
      <c r="E388" s="228">
        <v>1.5</v>
      </c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144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53" t="s">
        <v>188</v>
      </c>
      <c r="D389" s="227"/>
      <c r="E389" s="228">
        <v>9.36</v>
      </c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144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23"/>
      <c r="B390" s="224"/>
      <c r="C390" s="253" t="s">
        <v>189</v>
      </c>
      <c r="D390" s="227"/>
      <c r="E390" s="228">
        <v>0.98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06"/>
      <c r="Z390" s="206"/>
      <c r="AA390" s="206"/>
      <c r="AB390" s="206"/>
      <c r="AC390" s="206"/>
      <c r="AD390" s="206"/>
      <c r="AE390" s="206"/>
      <c r="AF390" s="206"/>
      <c r="AG390" s="206" t="s">
        <v>144</v>
      </c>
      <c r="AH390" s="206">
        <v>0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23"/>
      <c r="B391" s="224"/>
      <c r="C391" s="253" t="s">
        <v>567</v>
      </c>
      <c r="D391" s="227"/>
      <c r="E391" s="228"/>
      <c r="F391" s="225"/>
      <c r="G391" s="225"/>
      <c r="H391" s="225"/>
      <c r="I391" s="225"/>
      <c r="J391" s="225"/>
      <c r="K391" s="225"/>
      <c r="L391" s="225"/>
      <c r="M391" s="225"/>
      <c r="N391" s="225"/>
      <c r="O391" s="225"/>
      <c r="P391" s="225"/>
      <c r="Q391" s="225"/>
      <c r="R391" s="225"/>
      <c r="S391" s="225"/>
      <c r="T391" s="225"/>
      <c r="U391" s="225"/>
      <c r="V391" s="225"/>
      <c r="W391" s="225"/>
      <c r="X391" s="225"/>
      <c r="Y391" s="206"/>
      <c r="Z391" s="206"/>
      <c r="AA391" s="206"/>
      <c r="AB391" s="206"/>
      <c r="AC391" s="206"/>
      <c r="AD391" s="206"/>
      <c r="AE391" s="206"/>
      <c r="AF391" s="206"/>
      <c r="AG391" s="206" t="s">
        <v>144</v>
      </c>
      <c r="AH391" s="206">
        <v>0</v>
      </c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23"/>
      <c r="B392" s="224"/>
      <c r="C392" s="253" t="s">
        <v>192</v>
      </c>
      <c r="D392" s="227"/>
      <c r="E392" s="228">
        <v>39.520000000000003</v>
      </c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144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23"/>
      <c r="B393" s="224"/>
      <c r="C393" s="253" t="s">
        <v>193</v>
      </c>
      <c r="D393" s="227"/>
      <c r="E393" s="228">
        <v>2.52</v>
      </c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06"/>
      <c r="Z393" s="206"/>
      <c r="AA393" s="206"/>
      <c r="AB393" s="206"/>
      <c r="AC393" s="206"/>
      <c r="AD393" s="206"/>
      <c r="AE393" s="206"/>
      <c r="AF393" s="206"/>
      <c r="AG393" s="206" t="s">
        <v>144</v>
      </c>
      <c r="AH393" s="206">
        <v>0</v>
      </c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53" t="s">
        <v>196</v>
      </c>
      <c r="D394" s="227"/>
      <c r="E394" s="228">
        <v>32.24</v>
      </c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144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53" t="s">
        <v>199</v>
      </c>
      <c r="D395" s="227"/>
      <c r="E395" s="228">
        <v>14.3</v>
      </c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144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23"/>
      <c r="B396" s="224"/>
      <c r="C396" s="253" t="s">
        <v>201</v>
      </c>
      <c r="D396" s="227"/>
      <c r="E396" s="228">
        <v>10.92</v>
      </c>
      <c r="F396" s="225"/>
      <c r="G396" s="225"/>
      <c r="H396" s="225"/>
      <c r="I396" s="225"/>
      <c r="J396" s="225"/>
      <c r="K396" s="225"/>
      <c r="L396" s="225"/>
      <c r="M396" s="225"/>
      <c r="N396" s="225"/>
      <c r="O396" s="225"/>
      <c r="P396" s="225"/>
      <c r="Q396" s="225"/>
      <c r="R396" s="225"/>
      <c r="S396" s="225"/>
      <c r="T396" s="225"/>
      <c r="U396" s="225"/>
      <c r="V396" s="225"/>
      <c r="W396" s="225"/>
      <c r="X396" s="225"/>
      <c r="Y396" s="206"/>
      <c r="Z396" s="206"/>
      <c r="AA396" s="206"/>
      <c r="AB396" s="206"/>
      <c r="AC396" s="206"/>
      <c r="AD396" s="206"/>
      <c r="AE396" s="206"/>
      <c r="AF396" s="206"/>
      <c r="AG396" s="206" t="s">
        <v>144</v>
      </c>
      <c r="AH396" s="206">
        <v>0</v>
      </c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53" t="s">
        <v>202</v>
      </c>
      <c r="D397" s="227"/>
      <c r="E397" s="228">
        <v>3.84</v>
      </c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144</v>
      </c>
      <c r="AH397" s="206">
        <v>0</v>
      </c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53" t="s">
        <v>203</v>
      </c>
      <c r="D398" s="227"/>
      <c r="E398" s="228">
        <v>37.96</v>
      </c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144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23"/>
      <c r="B399" s="224"/>
      <c r="C399" s="253" t="s">
        <v>204</v>
      </c>
      <c r="D399" s="227"/>
      <c r="E399" s="228">
        <v>45.24</v>
      </c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144</v>
      </c>
      <c r="AH399" s="206">
        <v>0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38">
        <v>151</v>
      </c>
      <c r="B400" s="239" t="s">
        <v>568</v>
      </c>
      <c r="C400" s="252" t="s">
        <v>569</v>
      </c>
      <c r="D400" s="240" t="s">
        <v>156</v>
      </c>
      <c r="E400" s="241">
        <v>12.18</v>
      </c>
      <c r="F400" s="242"/>
      <c r="G400" s="243">
        <f>ROUND(E400*F400,2)</f>
        <v>0</v>
      </c>
      <c r="H400" s="226">
        <v>4.68</v>
      </c>
      <c r="I400" s="225">
        <f>ROUND(E400*H400,2)</f>
        <v>57</v>
      </c>
      <c r="J400" s="226">
        <v>16.420000000000002</v>
      </c>
      <c r="K400" s="225">
        <f>ROUND(E400*J400,2)</f>
        <v>200</v>
      </c>
      <c r="L400" s="225">
        <v>15</v>
      </c>
      <c r="M400" s="225">
        <f>G400*(1+L400/100)</f>
        <v>0</v>
      </c>
      <c r="N400" s="225">
        <v>6.9999999999999994E-5</v>
      </c>
      <c r="O400" s="225">
        <f>ROUND(E400*N400,2)</f>
        <v>0</v>
      </c>
      <c r="P400" s="225">
        <v>0</v>
      </c>
      <c r="Q400" s="225">
        <f>ROUND(E400*P400,2)</f>
        <v>0</v>
      </c>
      <c r="R400" s="225"/>
      <c r="S400" s="225" t="s">
        <v>140</v>
      </c>
      <c r="T400" s="225" t="s">
        <v>140</v>
      </c>
      <c r="U400" s="225">
        <v>3.2480000000000002E-2</v>
      </c>
      <c r="V400" s="225">
        <f>ROUND(E400*U400,2)</f>
        <v>0.4</v>
      </c>
      <c r="W400" s="225"/>
      <c r="X400" s="225" t="s">
        <v>141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142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 x14ac:dyDescent="0.25">
      <c r="A401" s="223"/>
      <c r="B401" s="224"/>
      <c r="C401" s="253" t="s">
        <v>566</v>
      </c>
      <c r="D401" s="227"/>
      <c r="E401" s="228"/>
      <c r="F401" s="225"/>
      <c r="G401" s="225"/>
      <c r="H401" s="225"/>
      <c r="I401" s="225"/>
      <c r="J401" s="225"/>
      <c r="K401" s="225"/>
      <c r="L401" s="225"/>
      <c r="M401" s="225"/>
      <c r="N401" s="225"/>
      <c r="O401" s="225"/>
      <c r="P401" s="225"/>
      <c r="Q401" s="225"/>
      <c r="R401" s="225"/>
      <c r="S401" s="225"/>
      <c r="T401" s="225"/>
      <c r="U401" s="225"/>
      <c r="V401" s="225"/>
      <c r="W401" s="225"/>
      <c r="X401" s="225"/>
      <c r="Y401" s="206"/>
      <c r="Z401" s="206"/>
      <c r="AA401" s="206"/>
      <c r="AB401" s="206"/>
      <c r="AC401" s="206"/>
      <c r="AD401" s="206"/>
      <c r="AE401" s="206"/>
      <c r="AF401" s="206"/>
      <c r="AG401" s="206" t="s">
        <v>144</v>
      </c>
      <c r="AH401" s="206">
        <v>0</v>
      </c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 x14ac:dyDescent="0.25">
      <c r="A402" s="223"/>
      <c r="B402" s="224"/>
      <c r="C402" s="253" t="s">
        <v>234</v>
      </c>
      <c r="D402" s="227"/>
      <c r="E402" s="228">
        <v>10.36</v>
      </c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25"/>
      <c r="X402" s="225"/>
      <c r="Y402" s="206"/>
      <c r="Z402" s="206"/>
      <c r="AA402" s="206"/>
      <c r="AB402" s="206"/>
      <c r="AC402" s="206"/>
      <c r="AD402" s="206"/>
      <c r="AE402" s="206"/>
      <c r="AF402" s="206"/>
      <c r="AG402" s="206" t="s">
        <v>144</v>
      </c>
      <c r="AH402" s="206">
        <v>0</v>
      </c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53" t="s">
        <v>567</v>
      </c>
      <c r="D403" s="227"/>
      <c r="E403" s="228"/>
      <c r="F403" s="225"/>
      <c r="G403" s="22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144</v>
      </c>
      <c r="AH403" s="206">
        <v>0</v>
      </c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 x14ac:dyDescent="0.25">
      <c r="A404" s="223"/>
      <c r="B404" s="224"/>
      <c r="C404" s="253" t="s">
        <v>160</v>
      </c>
      <c r="D404" s="227"/>
      <c r="E404" s="228">
        <v>1.82</v>
      </c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144</v>
      </c>
      <c r="AH404" s="206">
        <v>0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 x14ac:dyDescent="0.25">
      <c r="A405" s="238">
        <v>152</v>
      </c>
      <c r="B405" s="239" t="s">
        <v>570</v>
      </c>
      <c r="C405" s="252" t="s">
        <v>571</v>
      </c>
      <c r="D405" s="240" t="s">
        <v>156</v>
      </c>
      <c r="E405" s="241">
        <v>242.57</v>
      </c>
      <c r="F405" s="242"/>
      <c r="G405" s="243">
        <f>ROUND(E405*F405,2)</f>
        <v>0</v>
      </c>
      <c r="H405" s="226">
        <v>3.61</v>
      </c>
      <c r="I405" s="225">
        <f>ROUND(E405*H405,2)</f>
        <v>875.68</v>
      </c>
      <c r="J405" s="226">
        <v>49.79</v>
      </c>
      <c r="K405" s="225">
        <f>ROUND(E405*J405,2)</f>
        <v>12077.56</v>
      </c>
      <c r="L405" s="225">
        <v>15</v>
      </c>
      <c r="M405" s="225">
        <f>G405*(1+L405/100)</f>
        <v>0</v>
      </c>
      <c r="N405" s="225">
        <v>1.3999999999999999E-4</v>
      </c>
      <c r="O405" s="225">
        <f>ROUND(E405*N405,2)</f>
        <v>0.03</v>
      </c>
      <c r="P405" s="225">
        <v>0</v>
      </c>
      <c r="Q405" s="225">
        <f>ROUND(E405*P405,2)</f>
        <v>0</v>
      </c>
      <c r="R405" s="225"/>
      <c r="S405" s="225" t="s">
        <v>140</v>
      </c>
      <c r="T405" s="225" t="s">
        <v>164</v>
      </c>
      <c r="U405" s="225">
        <v>0.10191</v>
      </c>
      <c r="V405" s="225">
        <f>ROUND(E405*U405,2)</f>
        <v>24.72</v>
      </c>
      <c r="W405" s="225"/>
      <c r="X405" s="225" t="s">
        <v>141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142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23"/>
      <c r="B406" s="224"/>
      <c r="C406" s="253" t="s">
        <v>566</v>
      </c>
      <c r="D406" s="227"/>
      <c r="E406" s="228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144</v>
      </c>
      <c r="AH406" s="206">
        <v>0</v>
      </c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23"/>
      <c r="B407" s="224"/>
      <c r="C407" s="253" t="s">
        <v>184</v>
      </c>
      <c r="D407" s="227"/>
      <c r="E407" s="228">
        <v>13.26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144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23"/>
      <c r="B408" s="224"/>
      <c r="C408" s="253" t="s">
        <v>185</v>
      </c>
      <c r="D408" s="227"/>
      <c r="E408" s="228">
        <v>18.02</v>
      </c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25"/>
      <c r="X408" s="225"/>
      <c r="Y408" s="206"/>
      <c r="Z408" s="206"/>
      <c r="AA408" s="206"/>
      <c r="AB408" s="206"/>
      <c r="AC408" s="206"/>
      <c r="AD408" s="206"/>
      <c r="AE408" s="206"/>
      <c r="AF408" s="206"/>
      <c r="AG408" s="206" t="s">
        <v>144</v>
      </c>
      <c r="AH408" s="206">
        <v>0</v>
      </c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23"/>
      <c r="B409" s="224"/>
      <c r="C409" s="253" t="s">
        <v>186</v>
      </c>
      <c r="D409" s="227"/>
      <c r="E409" s="228">
        <v>2.5499999999999998</v>
      </c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144</v>
      </c>
      <c r="AH409" s="206">
        <v>0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23"/>
      <c r="B410" s="224"/>
      <c r="C410" s="253" t="s">
        <v>187</v>
      </c>
      <c r="D410" s="227"/>
      <c r="E410" s="228">
        <v>1.5</v>
      </c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144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53" t="s">
        <v>188</v>
      </c>
      <c r="D411" s="227"/>
      <c r="E411" s="228">
        <v>9.36</v>
      </c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144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53" t="s">
        <v>189</v>
      </c>
      <c r="D412" s="227"/>
      <c r="E412" s="228">
        <v>0.98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144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23"/>
      <c r="B413" s="224"/>
      <c r="C413" s="253" t="s">
        <v>234</v>
      </c>
      <c r="D413" s="227"/>
      <c r="E413" s="228">
        <v>10.36</v>
      </c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25"/>
      <c r="Q413" s="225"/>
      <c r="R413" s="225"/>
      <c r="S413" s="225"/>
      <c r="T413" s="225"/>
      <c r="U413" s="225"/>
      <c r="V413" s="225"/>
      <c r="W413" s="225"/>
      <c r="X413" s="225"/>
      <c r="Y413" s="206"/>
      <c r="Z413" s="206"/>
      <c r="AA413" s="206"/>
      <c r="AB413" s="206"/>
      <c r="AC413" s="206"/>
      <c r="AD413" s="206"/>
      <c r="AE413" s="206"/>
      <c r="AF413" s="206"/>
      <c r="AG413" s="206" t="s">
        <v>144</v>
      </c>
      <c r="AH413" s="206">
        <v>0</v>
      </c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53" t="s">
        <v>567</v>
      </c>
      <c r="D414" s="227"/>
      <c r="E414" s="228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144</v>
      </c>
      <c r="AH414" s="206">
        <v>0</v>
      </c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 x14ac:dyDescent="0.25">
      <c r="A415" s="223"/>
      <c r="B415" s="224"/>
      <c r="C415" s="253" t="s">
        <v>192</v>
      </c>
      <c r="D415" s="227"/>
      <c r="E415" s="228">
        <v>39.520000000000003</v>
      </c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144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 x14ac:dyDescent="0.25">
      <c r="A416" s="223"/>
      <c r="B416" s="224"/>
      <c r="C416" s="253" t="s">
        <v>193</v>
      </c>
      <c r="D416" s="227"/>
      <c r="E416" s="228">
        <v>2.52</v>
      </c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144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23"/>
      <c r="B417" s="224"/>
      <c r="C417" s="253" t="s">
        <v>196</v>
      </c>
      <c r="D417" s="227"/>
      <c r="E417" s="228">
        <v>32.24</v>
      </c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06"/>
      <c r="Z417" s="206"/>
      <c r="AA417" s="206"/>
      <c r="AB417" s="206"/>
      <c r="AC417" s="206"/>
      <c r="AD417" s="206"/>
      <c r="AE417" s="206"/>
      <c r="AF417" s="206"/>
      <c r="AG417" s="206" t="s">
        <v>144</v>
      </c>
      <c r="AH417" s="206">
        <v>0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23"/>
      <c r="B418" s="224"/>
      <c r="C418" s="253" t="s">
        <v>199</v>
      </c>
      <c r="D418" s="227"/>
      <c r="E418" s="228">
        <v>14.3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06"/>
      <c r="Z418" s="206"/>
      <c r="AA418" s="206"/>
      <c r="AB418" s="206"/>
      <c r="AC418" s="206"/>
      <c r="AD418" s="206"/>
      <c r="AE418" s="206"/>
      <c r="AF418" s="206"/>
      <c r="AG418" s="206" t="s">
        <v>144</v>
      </c>
      <c r="AH418" s="206">
        <v>0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outlineLevel="1" x14ac:dyDescent="0.25">
      <c r="A419" s="223"/>
      <c r="B419" s="224"/>
      <c r="C419" s="253" t="s">
        <v>201</v>
      </c>
      <c r="D419" s="227"/>
      <c r="E419" s="228">
        <v>10.92</v>
      </c>
      <c r="F419" s="225"/>
      <c r="G419" s="225"/>
      <c r="H419" s="225"/>
      <c r="I419" s="225"/>
      <c r="J419" s="225"/>
      <c r="K419" s="225"/>
      <c r="L419" s="225"/>
      <c r="M419" s="225"/>
      <c r="N419" s="225"/>
      <c r="O419" s="225"/>
      <c r="P419" s="225"/>
      <c r="Q419" s="225"/>
      <c r="R419" s="225"/>
      <c r="S419" s="225"/>
      <c r="T419" s="225"/>
      <c r="U419" s="225"/>
      <c r="V419" s="225"/>
      <c r="W419" s="225"/>
      <c r="X419" s="225"/>
      <c r="Y419" s="206"/>
      <c r="Z419" s="206"/>
      <c r="AA419" s="206"/>
      <c r="AB419" s="206"/>
      <c r="AC419" s="206"/>
      <c r="AD419" s="206"/>
      <c r="AE419" s="206"/>
      <c r="AF419" s="206"/>
      <c r="AG419" s="206" t="s">
        <v>144</v>
      </c>
      <c r="AH419" s="206">
        <v>0</v>
      </c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outlineLevel="1" x14ac:dyDescent="0.25">
      <c r="A420" s="223"/>
      <c r="B420" s="224"/>
      <c r="C420" s="253" t="s">
        <v>202</v>
      </c>
      <c r="D420" s="227"/>
      <c r="E420" s="228">
        <v>3.84</v>
      </c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06"/>
      <c r="Z420" s="206"/>
      <c r="AA420" s="206"/>
      <c r="AB420" s="206"/>
      <c r="AC420" s="206"/>
      <c r="AD420" s="206"/>
      <c r="AE420" s="206"/>
      <c r="AF420" s="206"/>
      <c r="AG420" s="206" t="s">
        <v>144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 x14ac:dyDescent="0.25">
      <c r="A421" s="223"/>
      <c r="B421" s="224"/>
      <c r="C421" s="253" t="s">
        <v>203</v>
      </c>
      <c r="D421" s="227"/>
      <c r="E421" s="228">
        <v>37.96</v>
      </c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06"/>
      <c r="Z421" s="206"/>
      <c r="AA421" s="206"/>
      <c r="AB421" s="206"/>
      <c r="AC421" s="206"/>
      <c r="AD421" s="206"/>
      <c r="AE421" s="206"/>
      <c r="AF421" s="206"/>
      <c r="AG421" s="206" t="s">
        <v>144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53" t="s">
        <v>204</v>
      </c>
      <c r="D422" s="227"/>
      <c r="E422" s="228">
        <v>45.24</v>
      </c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06"/>
      <c r="Z422" s="206"/>
      <c r="AA422" s="206"/>
      <c r="AB422" s="206"/>
      <c r="AC422" s="206"/>
      <c r="AD422" s="206"/>
      <c r="AE422" s="206"/>
      <c r="AF422" s="206"/>
      <c r="AG422" s="206" t="s">
        <v>144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38">
        <v>153</v>
      </c>
      <c r="B423" s="239" t="s">
        <v>572</v>
      </c>
      <c r="C423" s="252" t="s">
        <v>573</v>
      </c>
      <c r="D423" s="240" t="s">
        <v>156</v>
      </c>
      <c r="E423" s="241">
        <v>56.03</v>
      </c>
      <c r="F423" s="242"/>
      <c r="G423" s="243">
        <f>ROUND(E423*F423,2)</f>
        <v>0</v>
      </c>
      <c r="H423" s="226">
        <v>9.5299999999999994</v>
      </c>
      <c r="I423" s="225">
        <f>ROUND(E423*H423,2)</f>
        <v>533.97</v>
      </c>
      <c r="J423" s="226">
        <v>6.87</v>
      </c>
      <c r="K423" s="225">
        <f>ROUND(E423*J423,2)</f>
        <v>384.93</v>
      </c>
      <c r="L423" s="225">
        <v>15</v>
      </c>
      <c r="M423" s="225">
        <f>G423*(1+L423/100)</f>
        <v>0</v>
      </c>
      <c r="N423" s="225">
        <v>3.5E-4</v>
      </c>
      <c r="O423" s="225">
        <f>ROUND(E423*N423,2)</f>
        <v>0.02</v>
      </c>
      <c r="P423" s="225">
        <v>0</v>
      </c>
      <c r="Q423" s="225">
        <f>ROUND(E423*P423,2)</f>
        <v>0</v>
      </c>
      <c r="R423" s="225"/>
      <c r="S423" s="225" t="s">
        <v>140</v>
      </c>
      <c r="T423" s="225" t="s">
        <v>164</v>
      </c>
      <c r="U423" s="225">
        <v>1.35E-2</v>
      </c>
      <c r="V423" s="225">
        <f>ROUND(E423*U423,2)</f>
        <v>0.76</v>
      </c>
      <c r="W423" s="225"/>
      <c r="X423" s="225" t="s">
        <v>141</v>
      </c>
      <c r="Y423" s="206"/>
      <c r="Z423" s="206"/>
      <c r="AA423" s="206"/>
      <c r="AB423" s="206"/>
      <c r="AC423" s="206"/>
      <c r="AD423" s="206"/>
      <c r="AE423" s="206"/>
      <c r="AF423" s="206"/>
      <c r="AG423" s="206" t="s">
        <v>142</v>
      </c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 x14ac:dyDescent="0.25">
      <c r="A424" s="223"/>
      <c r="B424" s="224"/>
      <c r="C424" s="253" t="s">
        <v>184</v>
      </c>
      <c r="D424" s="227"/>
      <c r="E424" s="228">
        <v>13.26</v>
      </c>
      <c r="F424" s="225"/>
      <c r="G424" s="225"/>
      <c r="H424" s="225"/>
      <c r="I424" s="225"/>
      <c r="J424" s="225"/>
      <c r="K424" s="225"/>
      <c r="L424" s="225"/>
      <c r="M424" s="225"/>
      <c r="N424" s="225"/>
      <c r="O424" s="225"/>
      <c r="P424" s="225"/>
      <c r="Q424" s="225"/>
      <c r="R424" s="225"/>
      <c r="S424" s="225"/>
      <c r="T424" s="225"/>
      <c r="U424" s="225"/>
      <c r="V424" s="225"/>
      <c r="W424" s="225"/>
      <c r="X424" s="225"/>
      <c r="Y424" s="206"/>
      <c r="Z424" s="206"/>
      <c r="AA424" s="206"/>
      <c r="AB424" s="206"/>
      <c r="AC424" s="206"/>
      <c r="AD424" s="206"/>
      <c r="AE424" s="206"/>
      <c r="AF424" s="206"/>
      <c r="AG424" s="206" t="s">
        <v>144</v>
      </c>
      <c r="AH424" s="206">
        <v>0</v>
      </c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23"/>
      <c r="B425" s="224"/>
      <c r="C425" s="253" t="s">
        <v>185</v>
      </c>
      <c r="D425" s="227"/>
      <c r="E425" s="228">
        <v>18.02</v>
      </c>
      <c r="F425" s="225"/>
      <c r="G425" s="22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06"/>
      <c r="Z425" s="206"/>
      <c r="AA425" s="206"/>
      <c r="AB425" s="206"/>
      <c r="AC425" s="206"/>
      <c r="AD425" s="206"/>
      <c r="AE425" s="206"/>
      <c r="AF425" s="206"/>
      <c r="AG425" s="206" t="s">
        <v>144</v>
      </c>
      <c r="AH425" s="206">
        <v>0</v>
      </c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 x14ac:dyDescent="0.25">
      <c r="A426" s="223"/>
      <c r="B426" s="224"/>
      <c r="C426" s="253" t="s">
        <v>186</v>
      </c>
      <c r="D426" s="227"/>
      <c r="E426" s="228">
        <v>2.5499999999999998</v>
      </c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06"/>
      <c r="Z426" s="206"/>
      <c r="AA426" s="206"/>
      <c r="AB426" s="206"/>
      <c r="AC426" s="206"/>
      <c r="AD426" s="206"/>
      <c r="AE426" s="206"/>
      <c r="AF426" s="206"/>
      <c r="AG426" s="206" t="s">
        <v>144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outlineLevel="1" x14ac:dyDescent="0.25">
      <c r="A427" s="223"/>
      <c r="B427" s="224"/>
      <c r="C427" s="253" t="s">
        <v>187</v>
      </c>
      <c r="D427" s="227"/>
      <c r="E427" s="228">
        <v>1.5</v>
      </c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06"/>
      <c r="Z427" s="206"/>
      <c r="AA427" s="206"/>
      <c r="AB427" s="206"/>
      <c r="AC427" s="206"/>
      <c r="AD427" s="206"/>
      <c r="AE427" s="206"/>
      <c r="AF427" s="206"/>
      <c r="AG427" s="206" t="s">
        <v>144</v>
      </c>
      <c r="AH427" s="206">
        <v>0</v>
      </c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23"/>
      <c r="B428" s="224"/>
      <c r="C428" s="253" t="s">
        <v>188</v>
      </c>
      <c r="D428" s="227"/>
      <c r="E428" s="228">
        <v>9.36</v>
      </c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06"/>
      <c r="Z428" s="206"/>
      <c r="AA428" s="206"/>
      <c r="AB428" s="206"/>
      <c r="AC428" s="206"/>
      <c r="AD428" s="206"/>
      <c r="AE428" s="206"/>
      <c r="AF428" s="206"/>
      <c r="AG428" s="206" t="s">
        <v>144</v>
      </c>
      <c r="AH428" s="206">
        <v>0</v>
      </c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23"/>
      <c r="B429" s="224"/>
      <c r="C429" s="253" t="s">
        <v>189</v>
      </c>
      <c r="D429" s="227"/>
      <c r="E429" s="228">
        <v>0.98</v>
      </c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06"/>
      <c r="Z429" s="206"/>
      <c r="AA429" s="206"/>
      <c r="AB429" s="206"/>
      <c r="AC429" s="206"/>
      <c r="AD429" s="206"/>
      <c r="AE429" s="206"/>
      <c r="AF429" s="206"/>
      <c r="AG429" s="206" t="s">
        <v>144</v>
      </c>
      <c r="AH429" s="206">
        <v>0</v>
      </c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 x14ac:dyDescent="0.25">
      <c r="A430" s="223"/>
      <c r="B430" s="224"/>
      <c r="C430" s="253" t="s">
        <v>234</v>
      </c>
      <c r="D430" s="227"/>
      <c r="E430" s="228">
        <v>10.36</v>
      </c>
      <c r="F430" s="225"/>
      <c r="G430" s="225"/>
      <c r="H430" s="225"/>
      <c r="I430" s="225"/>
      <c r="J430" s="225"/>
      <c r="K430" s="225"/>
      <c r="L430" s="225"/>
      <c r="M430" s="225"/>
      <c r="N430" s="225"/>
      <c r="O430" s="225"/>
      <c r="P430" s="225"/>
      <c r="Q430" s="225"/>
      <c r="R430" s="225"/>
      <c r="S430" s="225"/>
      <c r="T430" s="225"/>
      <c r="U430" s="225"/>
      <c r="V430" s="225"/>
      <c r="W430" s="225"/>
      <c r="X430" s="225"/>
      <c r="Y430" s="206"/>
      <c r="Z430" s="206"/>
      <c r="AA430" s="206"/>
      <c r="AB430" s="206"/>
      <c r="AC430" s="206"/>
      <c r="AD430" s="206"/>
      <c r="AE430" s="206"/>
      <c r="AF430" s="206"/>
      <c r="AG430" s="206" t="s">
        <v>144</v>
      </c>
      <c r="AH430" s="206">
        <v>0</v>
      </c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x14ac:dyDescent="0.25">
      <c r="A431" s="232" t="s">
        <v>135</v>
      </c>
      <c r="B431" s="233" t="s">
        <v>99</v>
      </c>
      <c r="C431" s="251" t="s">
        <v>100</v>
      </c>
      <c r="D431" s="234"/>
      <c r="E431" s="235"/>
      <c r="F431" s="236"/>
      <c r="G431" s="237">
        <f>SUMIF(AG432:AG433,"&lt;&gt;NOR",G432:G433)</f>
        <v>0</v>
      </c>
      <c r="H431" s="231"/>
      <c r="I431" s="231">
        <f>SUM(I432:I433)</f>
        <v>0</v>
      </c>
      <c r="J431" s="231"/>
      <c r="K431" s="231">
        <f>SUM(K432:K433)</f>
        <v>4544.3999999999996</v>
      </c>
      <c r="L431" s="231"/>
      <c r="M431" s="231">
        <f>SUM(M432:M433)</f>
        <v>0</v>
      </c>
      <c r="N431" s="231"/>
      <c r="O431" s="231">
        <f>SUM(O432:O433)</f>
        <v>0.03</v>
      </c>
      <c r="P431" s="231"/>
      <c r="Q431" s="231">
        <f>SUM(Q432:Q433)</f>
        <v>0</v>
      </c>
      <c r="R431" s="231"/>
      <c r="S431" s="231"/>
      <c r="T431" s="231"/>
      <c r="U431" s="231"/>
      <c r="V431" s="231">
        <f>SUM(V432:V433)</f>
        <v>0</v>
      </c>
      <c r="W431" s="231"/>
      <c r="X431" s="231"/>
      <c r="AG431" t="s">
        <v>136</v>
      </c>
    </row>
    <row r="432" spans="1:60" ht="20.399999999999999" outlineLevel="1" x14ac:dyDescent="0.25">
      <c r="A432" s="238">
        <v>154</v>
      </c>
      <c r="B432" s="239" t="s">
        <v>574</v>
      </c>
      <c r="C432" s="252" t="s">
        <v>575</v>
      </c>
      <c r="D432" s="240" t="s">
        <v>156</v>
      </c>
      <c r="E432" s="241">
        <v>8.4</v>
      </c>
      <c r="F432" s="242"/>
      <c r="G432" s="243">
        <f>ROUND(E432*F432,2)</f>
        <v>0</v>
      </c>
      <c r="H432" s="226">
        <v>0</v>
      </c>
      <c r="I432" s="225">
        <f>ROUND(E432*H432,2)</f>
        <v>0</v>
      </c>
      <c r="J432" s="226">
        <v>541</v>
      </c>
      <c r="K432" s="225">
        <f>ROUND(E432*J432,2)</f>
        <v>4544.3999999999996</v>
      </c>
      <c r="L432" s="225">
        <v>15</v>
      </c>
      <c r="M432" s="225">
        <f>G432*(1+L432/100)</f>
        <v>0</v>
      </c>
      <c r="N432" s="225">
        <v>3.82E-3</v>
      </c>
      <c r="O432" s="225">
        <f>ROUND(E432*N432,2)</f>
        <v>0.03</v>
      </c>
      <c r="P432" s="225">
        <v>0</v>
      </c>
      <c r="Q432" s="225">
        <f>ROUND(E432*P432,2)</f>
        <v>0</v>
      </c>
      <c r="R432" s="225"/>
      <c r="S432" s="225" t="s">
        <v>140</v>
      </c>
      <c r="T432" s="225" t="s">
        <v>140</v>
      </c>
      <c r="U432" s="225">
        <v>0</v>
      </c>
      <c r="V432" s="225">
        <f>ROUND(E432*U432,2)</f>
        <v>0</v>
      </c>
      <c r="W432" s="225"/>
      <c r="X432" s="225" t="s">
        <v>269</v>
      </c>
      <c r="Y432" s="206"/>
      <c r="Z432" s="206"/>
      <c r="AA432" s="206"/>
      <c r="AB432" s="206"/>
      <c r="AC432" s="206"/>
      <c r="AD432" s="206"/>
      <c r="AE432" s="206"/>
      <c r="AF432" s="206"/>
      <c r="AG432" s="206" t="s">
        <v>270</v>
      </c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23"/>
      <c r="B433" s="224"/>
      <c r="C433" s="253" t="s">
        <v>181</v>
      </c>
      <c r="D433" s="227"/>
      <c r="E433" s="228">
        <v>8.4</v>
      </c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06"/>
      <c r="Z433" s="206"/>
      <c r="AA433" s="206"/>
      <c r="AB433" s="206"/>
      <c r="AC433" s="206"/>
      <c r="AD433" s="206"/>
      <c r="AE433" s="206"/>
      <c r="AF433" s="206"/>
      <c r="AG433" s="206" t="s">
        <v>144</v>
      </c>
      <c r="AH433" s="206">
        <v>0</v>
      </c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x14ac:dyDescent="0.25">
      <c r="A434" s="232" t="s">
        <v>135</v>
      </c>
      <c r="B434" s="233" t="s">
        <v>101</v>
      </c>
      <c r="C434" s="251" t="s">
        <v>102</v>
      </c>
      <c r="D434" s="234"/>
      <c r="E434" s="235"/>
      <c r="F434" s="236"/>
      <c r="G434" s="237">
        <f>SUMIF(AG435:AG468,"&lt;&gt;NOR",G435:G468)</f>
        <v>0</v>
      </c>
      <c r="H434" s="231"/>
      <c r="I434" s="231">
        <f>SUM(I435:I468)</f>
        <v>23957.3</v>
      </c>
      <c r="J434" s="231"/>
      <c r="K434" s="231">
        <f>SUM(K435:K468)</f>
        <v>29150.7</v>
      </c>
      <c r="L434" s="231"/>
      <c r="M434" s="231">
        <f>SUM(M435:M468)</f>
        <v>0</v>
      </c>
      <c r="N434" s="231"/>
      <c r="O434" s="231">
        <f>SUM(O435:O468)</f>
        <v>25.1</v>
      </c>
      <c r="P434" s="231"/>
      <c r="Q434" s="231">
        <f>SUM(Q435:Q468)</f>
        <v>0</v>
      </c>
      <c r="R434" s="231"/>
      <c r="S434" s="231"/>
      <c r="T434" s="231"/>
      <c r="U434" s="231"/>
      <c r="V434" s="231">
        <f>SUM(V435:V468)</f>
        <v>38.090000000000003</v>
      </c>
      <c r="W434" s="231"/>
      <c r="X434" s="231"/>
      <c r="AG434" t="s">
        <v>136</v>
      </c>
    </row>
    <row r="435" spans="1:60" outlineLevel="1" x14ac:dyDescent="0.25">
      <c r="A435" s="244">
        <v>155</v>
      </c>
      <c r="B435" s="245" t="s">
        <v>576</v>
      </c>
      <c r="C435" s="254" t="s">
        <v>577</v>
      </c>
      <c r="D435" s="246" t="s">
        <v>147</v>
      </c>
      <c r="E435" s="247">
        <v>6</v>
      </c>
      <c r="F435" s="248"/>
      <c r="G435" s="249">
        <f>ROUND(E435*F435,2)</f>
        <v>0</v>
      </c>
      <c r="H435" s="226">
        <v>0</v>
      </c>
      <c r="I435" s="225">
        <f>ROUND(E435*H435,2)</f>
        <v>0</v>
      </c>
      <c r="J435" s="226">
        <v>28</v>
      </c>
      <c r="K435" s="225">
        <f>ROUND(E435*J435,2)</f>
        <v>168</v>
      </c>
      <c r="L435" s="225">
        <v>15</v>
      </c>
      <c r="M435" s="225">
        <f>G435*(1+L435/100)</f>
        <v>0</v>
      </c>
      <c r="N435" s="225">
        <v>0</v>
      </c>
      <c r="O435" s="225">
        <f>ROUND(E435*N435,2)</f>
        <v>0</v>
      </c>
      <c r="P435" s="225">
        <v>0</v>
      </c>
      <c r="Q435" s="225">
        <f>ROUND(E435*P435,2)</f>
        <v>0</v>
      </c>
      <c r="R435" s="225"/>
      <c r="S435" s="225" t="s">
        <v>140</v>
      </c>
      <c r="T435" s="225" t="s">
        <v>164</v>
      </c>
      <c r="U435" s="225">
        <v>5.0500000000000003E-2</v>
      </c>
      <c r="V435" s="225">
        <f>ROUND(E435*U435,2)</f>
        <v>0.3</v>
      </c>
      <c r="W435" s="225"/>
      <c r="X435" s="225" t="s">
        <v>141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142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44">
        <v>156</v>
      </c>
      <c r="B436" s="245" t="s">
        <v>578</v>
      </c>
      <c r="C436" s="254" t="s">
        <v>579</v>
      </c>
      <c r="D436" s="246" t="s">
        <v>147</v>
      </c>
      <c r="E436" s="247">
        <v>1</v>
      </c>
      <c r="F436" s="248"/>
      <c r="G436" s="249">
        <f>ROUND(E436*F436,2)</f>
        <v>0</v>
      </c>
      <c r="H436" s="226">
        <v>0</v>
      </c>
      <c r="I436" s="225">
        <f>ROUND(E436*H436,2)</f>
        <v>0</v>
      </c>
      <c r="J436" s="226">
        <v>33</v>
      </c>
      <c r="K436" s="225">
        <f>ROUND(E436*J436,2)</f>
        <v>33</v>
      </c>
      <c r="L436" s="225">
        <v>15</v>
      </c>
      <c r="M436" s="225">
        <f>G436*(1+L436/100)</f>
        <v>0</v>
      </c>
      <c r="N436" s="225">
        <v>0</v>
      </c>
      <c r="O436" s="225">
        <f>ROUND(E436*N436,2)</f>
        <v>0</v>
      </c>
      <c r="P436" s="225">
        <v>0</v>
      </c>
      <c r="Q436" s="225">
        <f>ROUND(E436*P436,2)</f>
        <v>0</v>
      </c>
      <c r="R436" s="225"/>
      <c r="S436" s="225" t="s">
        <v>140</v>
      </c>
      <c r="T436" s="225" t="s">
        <v>164</v>
      </c>
      <c r="U436" s="225">
        <v>0.06</v>
      </c>
      <c r="V436" s="225">
        <f>ROUND(E436*U436,2)</f>
        <v>0.06</v>
      </c>
      <c r="W436" s="225"/>
      <c r="X436" s="225" t="s">
        <v>141</v>
      </c>
      <c r="Y436" s="206"/>
      <c r="Z436" s="206"/>
      <c r="AA436" s="206"/>
      <c r="AB436" s="206"/>
      <c r="AC436" s="206"/>
      <c r="AD436" s="206"/>
      <c r="AE436" s="206"/>
      <c r="AF436" s="206"/>
      <c r="AG436" s="206" t="s">
        <v>142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44">
        <v>157</v>
      </c>
      <c r="B437" s="245" t="s">
        <v>580</v>
      </c>
      <c r="C437" s="254" t="s">
        <v>581</v>
      </c>
      <c r="D437" s="246" t="s">
        <v>147</v>
      </c>
      <c r="E437" s="247">
        <v>10</v>
      </c>
      <c r="F437" s="248"/>
      <c r="G437" s="249">
        <f>ROUND(E437*F437,2)</f>
        <v>0</v>
      </c>
      <c r="H437" s="226">
        <v>0</v>
      </c>
      <c r="I437" s="225">
        <f>ROUND(E437*H437,2)</f>
        <v>0</v>
      </c>
      <c r="J437" s="226">
        <v>167</v>
      </c>
      <c r="K437" s="225">
        <f>ROUND(E437*J437,2)</f>
        <v>1670</v>
      </c>
      <c r="L437" s="225">
        <v>15</v>
      </c>
      <c r="M437" s="225">
        <f>G437*(1+L437/100)</f>
        <v>0</v>
      </c>
      <c r="N437" s="225">
        <v>0</v>
      </c>
      <c r="O437" s="225">
        <f>ROUND(E437*N437,2)</f>
        <v>0</v>
      </c>
      <c r="P437" s="225">
        <v>0</v>
      </c>
      <c r="Q437" s="225">
        <f>ROUND(E437*P437,2)</f>
        <v>0</v>
      </c>
      <c r="R437" s="225"/>
      <c r="S437" s="225" t="s">
        <v>140</v>
      </c>
      <c r="T437" s="225" t="s">
        <v>164</v>
      </c>
      <c r="U437" s="225">
        <v>0.30567</v>
      </c>
      <c r="V437" s="225">
        <f>ROUND(E437*U437,2)</f>
        <v>3.06</v>
      </c>
      <c r="W437" s="225"/>
      <c r="X437" s="225" t="s">
        <v>141</v>
      </c>
      <c r="Y437" s="206"/>
      <c r="Z437" s="206"/>
      <c r="AA437" s="206"/>
      <c r="AB437" s="206"/>
      <c r="AC437" s="206"/>
      <c r="AD437" s="206"/>
      <c r="AE437" s="206"/>
      <c r="AF437" s="206"/>
      <c r="AG437" s="206" t="s">
        <v>142</v>
      </c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ht="20.399999999999999" outlineLevel="1" x14ac:dyDescent="0.25">
      <c r="A438" s="244">
        <v>158</v>
      </c>
      <c r="B438" s="245" t="s">
        <v>582</v>
      </c>
      <c r="C438" s="254" t="s">
        <v>583</v>
      </c>
      <c r="D438" s="246" t="s">
        <v>147</v>
      </c>
      <c r="E438" s="247">
        <v>16</v>
      </c>
      <c r="F438" s="248"/>
      <c r="G438" s="249">
        <f>ROUND(E438*F438,2)</f>
        <v>0</v>
      </c>
      <c r="H438" s="226">
        <v>256.45</v>
      </c>
      <c r="I438" s="225">
        <f>ROUND(E438*H438,2)</f>
        <v>4103.2</v>
      </c>
      <c r="J438" s="226">
        <v>151.55000000000001</v>
      </c>
      <c r="K438" s="225">
        <f>ROUND(E438*J438,2)</f>
        <v>2424.8000000000002</v>
      </c>
      <c r="L438" s="225">
        <v>15</v>
      </c>
      <c r="M438" s="225">
        <f>G438*(1+L438/100)</f>
        <v>0</v>
      </c>
      <c r="N438" s="225">
        <v>1E-4</v>
      </c>
      <c r="O438" s="225">
        <f>ROUND(E438*N438,2)</f>
        <v>0</v>
      </c>
      <c r="P438" s="225">
        <v>0</v>
      </c>
      <c r="Q438" s="225">
        <f>ROUND(E438*P438,2)</f>
        <v>0</v>
      </c>
      <c r="R438" s="225"/>
      <c r="S438" s="225" t="s">
        <v>140</v>
      </c>
      <c r="T438" s="225" t="s">
        <v>164</v>
      </c>
      <c r="U438" s="225">
        <v>0.249</v>
      </c>
      <c r="V438" s="225">
        <f>ROUND(E438*U438,2)</f>
        <v>3.98</v>
      </c>
      <c r="W438" s="225"/>
      <c r="X438" s="225" t="s">
        <v>141</v>
      </c>
      <c r="Y438" s="206"/>
      <c r="Z438" s="206"/>
      <c r="AA438" s="206"/>
      <c r="AB438" s="206"/>
      <c r="AC438" s="206"/>
      <c r="AD438" s="206"/>
      <c r="AE438" s="206"/>
      <c r="AF438" s="206"/>
      <c r="AG438" s="206" t="s">
        <v>142</v>
      </c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44">
        <v>159</v>
      </c>
      <c r="B439" s="245" t="s">
        <v>584</v>
      </c>
      <c r="C439" s="254" t="s">
        <v>585</v>
      </c>
      <c r="D439" s="246" t="s">
        <v>147</v>
      </c>
      <c r="E439" s="247">
        <v>7</v>
      </c>
      <c r="F439" s="248"/>
      <c r="G439" s="249">
        <f>ROUND(E439*F439,2)</f>
        <v>0</v>
      </c>
      <c r="H439" s="226">
        <v>0</v>
      </c>
      <c r="I439" s="225">
        <f>ROUND(E439*H439,2)</f>
        <v>0</v>
      </c>
      <c r="J439" s="226">
        <v>186</v>
      </c>
      <c r="K439" s="225">
        <f>ROUND(E439*J439,2)</f>
        <v>1302</v>
      </c>
      <c r="L439" s="225">
        <v>15</v>
      </c>
      <c r="M439" s="225">
        <f>G439*(1+L439/100)</f>
        <v>0</v>
      </c>
      <c r="N439" s="225">
        <v>0</v>
      </c>
      <c r="O439" s="225">
        <f>ROUND(E439*N439,2)</f>
        <v>0</v>
      </c>
      <c r="P439" s="225">
        <v>0</v>
      </c>
      <c r="Q439" s="225">
        <f>ROUND(E439*P439,2)</f>
        <v>0</v>
      </c>
      <c r="R439" s="225"/>
      <c r="S439" s="225" t="s">
        <v>140</v>
      </c>
      <c r="T439" s="225" t="s">
        <v>164</v>
      </c>
      <c r="U439" s="225">
        <v>0.34</v>
      </c>
      <c r="V439" s="225">
        <f>ROUND(E439*U439,2)</f>
        <v>2.38</v>
      </c>
      <c r="W439" s="225"/>
      <c r="X439" s="225" t="s">
        <v>141</v>
      </c>
      <c r="Y439" s="206"/>
      <c r="Z439" s="206"/>
      <c r="AA439" s="206"/>
      <c r="AB439" s="206"/>
      <c r="AC439" s="206"/>
      <c r="AD439" s="206"/>
      <c r="AE439" s="206"/>
      <c r="AF439" s="206"/>
      <c r="AG439" s="206" t="s">
        <v>142</v>
      </c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44">
        <v>160</v>
      </c>
      <c r="B440" s="245" t="s">
        <v>586</v>
      </c>
      <c r="C440" s="254" t="s">
        <v>587</v>
      </c>
      <c r="D440" s="246" t="s">
        <v>147</v>
      </c>
      <c r="E440" s="247">
        <v>1</v>
      </c>
      <c r="F440" s="248"/>
      <c r="G440" s="249">
        <f>ROUND(E440*F440,2)</f>
        <v>0</v>
      </c>
      <c r="H440" s="226">
        <v>0</v>
      </c>
      <c r="I440" s="225">
        <f>ROUND(E440*H440,2)</f>
        <v>0</v>
      </c>
      <c r="J440" s="226">
        <v>198</v>
      </c>
      <c r="K440" s="225">
        <f>ROUND(E440*J440,2)</f>
        <v>198</v>
      </c>
      <c r="L440" s="225">
        <v>15</v>
      </c>
      <c r="M440" s="225">
        <f>G440*(1+L440/100)</f>
        <v>0</v>
      </c>
      <c r="N440" s="225">
        <v>0</v>
      </c>
      <c r="O440" s="225">
        <f>ROUND(E440*N440,2)</f>
        <v>0</v>
      </c>
      <c r="P440" s="225">
        <v>0</v>
      </c>
      <c r="Q440" s="225">
        <f>ROUND(E440*P440,2)</f>
        <v>0</v>
      </c>
      <c r="R440" s="225"/>
      <c r="S440" s="225" t="s">
        <v>140</v>
      </c>
      <c r="T440" s="225" t="s">
        <v>164</v>
      </c>
      <c r="U440" s="225">
        <v>0.36199999999999999</v>
      </c>
      <c r="V440" s="225">
        <f>ROUND(E440*U440,2)</f>
        <v>0.36</v>
      </c>
      <c r="W440" s="225"/>
      <c r="X440" s="225" t="s">
        <v>141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142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44">
        <v>161</v>
      </c>
      <c r="B441" s="245" t="s">
        <v>588</v>
      </c>
      <c r="C441" s="254" t="s">
        <v>589</v>
      </c>
      <c r="D441" s="246" t="s">
        <v>147</v>
      </c>
      <c r="E441" s="247">
        <v>9</v>
      </c>
      <c r="F441" s="248"/>
      <c r="G441" s="249">
        <f>ROUND(E441*F441,2)</f>
        <v>0</v>
      </c>
      <c r="H441" s="226">
        <v>0</v>
      </c>
      <c r="I441" s="225">
        <f>ROUND(E441*H441,2)</f>
        <v>0</v>
      </c>
      <c r="J441" s="226">
        <v>212</v>
      </c>
      <c r="K441" s="225">
        <f>ROUND(E441*J441,2)</f>
        <v>1908</v>
      </c>
      <c r="L441" s="225">
        <v>15</v>
      </c>
      <c r="M441" s="225">
        <f>G441*(1+L441/100)</f>
        <v>0</v>
      </c>
      <c r="N441" s="225">
        <v>0</v>
      </c>
      <c r="O441" s="225">
        <f>ROUND(E441*N441,2)</f>
        <v>0</v>
      </c>
      <c r="P441" s="225">
        <v>0</v>
      </c>
      <c r="Q441" s="225">
        <f>ROUND(E441*P441,2)</f>
        <v>0</v>
      </c>
      <c r="R441" s="225"/>
      <c r="S441" s="225" t="s">
        <v>140</v>
      </c>
      <c r="T441" s="225" t="s">
        <v>140</v>
      </c>
      <c r="U441" s="225">
        <v>0.43</v>
      </c>
      <c r="V441" s="225">
        <f>ROUND(E441*U441,2)</f>
        <v>3.87</v>
      </c>
      <c r="W441" s="225"/>
      <c r="X441" s="225" t="s">
        <v>141</v>
      </c>
      <c r="Y441" s="206"/>
      <c r="Z441" s="206"/>
      <c r="AA441" s="206"/>
      <c r="AB441" s="206"/>
      <c r="AC441" s="206"/>
      <c r="AD441" s="206"/>
      <c r="AE441" s="206"/>
      <c r="AF441" s="206"/>
      <c r="AG441" s="206" t="s">
        <v>142</v>
      </c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44">
        <v>162</v>
      </c>
      <c r="B442" s="245" t="s">
        <v>590</v>
      </c>
      <c r="C442" s="254" t="s">
        <v>591</v>
      </c>
      <c r="D442" s="246" t="s">
        <v>152</v>
      </c>
      <c r="E442" s="247">
        <v>12</v>
      </c>
      <c r="F442" s="248"/>
      <c r="G442" s="249">
        <f>ROUND(E442*F442,2)</f>
        <v>0</v>
      </c>
      <c r="H442" s="226">
        <v>0</v>
      </c>
      <c r="I442" s="225">
        <f>ROUND(E442*H442,2)</f>
        <v>0</v>
      </c>
      <c r="J442" s="226">
        <v>35</v>
      </c>
      <c r="K442" s="225">
        <f>ROUND(E442*J442,2)</f>
        <v>420</v>
      </c>
      <c r="L442" s="225">
        <v>15</v>
      </c>
      <c r="M442" s="225">
        <f>G442*(1+L442/100)</f>
        <v>0</v>
      </c>
      <c r="N442" s="225">
        <v>0</v>
      </c>
      <c r="O442" s="225">
        <f>ROUND(E442*N442,2)</f>
        <v>0</v>
      </c>
      <c r="P442" s="225">
        <v>0</v>
      </c>
      <c r="Q442" s="225">
        <f>ROUND(E442*P442,2)</f>
        <v>0</v>
      </c>
      <c r="R442" s="225"/>
      <c r="S442" s="225" t="s">
        <v>140</v>
      </c>
      <c r="T442" s="225" t="s">
        <v>164</v>
      </c>
      <c r="U442" s="225">
        <v>6.4149999999999999E-2</v>
      </c>
      <c r="V442" s="225">
        <f>ROUND(E442*U442,2)</f>
        <v>0.77</v>
      </c>
      <c r="W442" s="225"/>
      <c r="X442" s="225" t="s">
        <v>141</v>
      </c>
      <c r="Y442" s="206"/>
      <c r="Z442" s="206"/>
      <c r="AA442" s="206"/>
      <c r="AB442" s="206"/>
      <c r="AC442" s="206"/>
      <c r="AD442" s="206"/>
      <c r="AE442" s="206"/>
      <c r="AF442" s="206"/>
      <c r="AG442" s="206" t="s">
        <v>142</v>
      </c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44">
        <v>163</v>
      </c>
      <c r="B443" s="245" t="s">
        <v>592</v>
      </c>
      <c r="C443" s="254" t="s">
        <v>593</v>
      </c>
      <c r="D443" s="246" t="s">
        <v>152</v>
      </c>
      <c r="E443" s="247">
        <v>0.5</v>
      </c>
      <c r="F443" s="248"/>
      <c r="G443" s="249">
        <f>ROUND(E443*F443,2)</f>
        <v>0</v>
      </c>
      <c r="H443" s="226">
        <v>0</v>
      </c>
      <c r="I443" s="225">
        <f>ROUND(E443*H443,2)</f>
        <v>0</v>
      </c>
      <c r="J443" s="226">
        <v>81</v>
      </c>
      <c r="K443" s="225">
        <f>ROUND(E443*J443,2)</f>
        <v>40.5</v>
      </c>
      <c r="L443" s="225">
        <v>15</v>
      </c>
      <c r="M443" s="225">
        <f>G443*(1+L443/100)</f>
        <v>0</v>
      </c>
      <c r="N443" s="225">
        <v>0</v>
      </c>
      <c r="O443" s="225">
        <f>ROUND(E443*N443,2)</f>
        <v>0</v>
      </c>
      <c r="P443" s="225">
        <v>0</v>
      </c>
      <c r="Q443" s="225">
        <f>ROUND(E443*P443,2)</f>
        <v>0</v>
      </c>
      <c r="R443" s="225"/>
      <c r="S443" s="225" t="s">
        <v>140</v>
      </c>
      <c r="T443" s="225" t="s">
        <v>164</v>
      </c>
      <c r="U443" s="225">
        <v>0.14868000000000001</v>
      </c>
      <c r="V443" s="225">
        <f>ROUND(E443*U443,2)</f>
        <v>7.0000000000000007E-2</v>
      </c>
      <c r="W443" s="225"/>
      <c r="X443" s="225" t="s">
        <v>141</v>
      </c>
      <c r="Y443" s="206"/>
      <c r="Z443" s="206"/>
      <c r="AA443" s="206"/>
      <c r="AB443" s="206"/>
      <c r="AC443" s="206"/>
      <c r="AD443" s="206"/>
      <c r="AE443" s="206"/>
      <c r="AF443" s="206"/>
      <c r="AG443" s="206" t="s">
        <v>142</v>
      </c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ht="20.399999999999999" outlineLevel="1" x14ac:dyDescent="0.25">
      <c r="A444" s="244">
        <v>164</v>
      </c>
      <c r="B444" s="245" t="s">
        <v>594</v>
      </c>
      <c r="C444" s="254" t="s">
        <v>595</v>
      </c>
      <c r="D444" s="246" t="s">
        <v>152</v>
      </c>
      <c r="E444" s="247">
        <v>90</v>
      </c>
      <c r="F444" s="248"/>
      <c r="G444" s="249">
        <f>ROUND(E444*F444,2)</f>
        <v>0</v>
      </c>
      <c r="H444" s="226">
        <v>15.04</v>
      </c>
      <c r="I444" s="225">
        <f>ROUND(E444*H444,2)</f>
        <v>1353.6</v>
      </c>
      <c r="J444" s="226">
        <v>39.96</v>
      </c>
      <c r="K444" s="225">
        <f>ROUND(E444*J444,2)</f>
        <v>3596.4</v>
      </c>
      <c r="L444" s="225">
        <v>15</v>
      </c>
      <c r="M444" s="225">
        <f>G444*(1+L444/100)</f>
        <v>0</v>
      </c>
      <c r="N444" s="225">
        <v>1.6000000000000001E-4</v>
      </c>
      <c r="O444" s="225">
        <f>ROUND(E444*N444,2)</f>
        <v>0.01</v>
      </c>
      <c r="P444" s="225">
        <v>0</v>
      </c>
      <c r="Q444" s="225">
        <f>ROUND(E444*P444,2)</f>
        <v>0</v>
      </c>
      <c r="R444" s="225"/>
      <c r="S444" s="225" t="s">
        <v>140</v>
      </c>
      <c r="T444" s="225" t="s">
        <v>164</v>
      </c>
      <c r="U444" s="225">
        <v>7.0000000000000007E-2</v>
      </c>
      <c r="V444" s="225">
        <f>ROUND(E444*U444,2)</f>
        <v>6.3</v>
      </c>
      <c r="W444" s="225"/>
      <c r="X444" s="225" t="s">
        <v>141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142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ht="20.399999999999999" outlineLevel="1" x14ac:dyDescent="0.25">
      <c r="A445" s="244">
        <v>165</v>
      </c>
      <c r="B445" s="245" t="s">
        <v>596</v>
      </c>
      <c r="C445" s="254" t="s">
        <v>597</v>
      </c>
      <c r="D445" s="246" t="s">
        <v>152</v>
      </c>
      <c r="E445" s="247">
        <v>100</v>
      </c>
      <c r="F445" s="248"/>
      <c r="G445" s="249">
        <f>ROUND(E445*F445,2)</f>
        <v>0</v>
      </c>
      <c r="H445" s="226">
        <v>24.99</v>
      </c>
      <c r="I445" s="225">
        <f>ROUND(E445*H445,2)</f>
        <v>2499</v>
      </c>
      <c r="J445" s="226">
        <v>41.01</v>
      </c>
      <c r="K445" s="225">
        <f>ROUND(E445*J445,2)</f>
        <v>4101</v>
      </c>
      <c r="L445" s="225">
        <v>15</v>
      </c>
      <c r="M445" s="225">
        <f>G445*(1+L445/100)</f>
        <v>0</v>
      </c>
      <c r="N445" s="225">
        <v>2.1000000000000001E-4</v>
      </c>
      <c r="O445" s="225">
        <f>ROUND(E445*N445,2)</f>
        <v>0.02</v>
      </c>
      <c r="P445" s="225">
        <v>0</v>
      </c>
      <c r="Q445" s="225">
        <f>ROUND(E445*P445,2)</f>
        <v>0</v>
      </c>
      <c r="R445" s="225"/>
      <c r="S445" s="225" t="s">
        <v>140</v>
      </c>
      <c r="T445" s="225" t="s">
        <v>164</v>
      </c>
      <c r="U445" s="225">
        <v>7.0000000000000007E-2</v>
      </c>
      <c r="V445" s="225">
        <f>ROUND(E445*U445,2)</f>
        <v>7</v>
      </c>
      <c r="W445" s="225"/>
      <c r="X445" s="225" t="s">
        <v>141</v>
      </c>
      <c r="Y445" s="206"/>
      <c r="Z445" s="206"/>
      <c r="AA445" s="206"/>
      <c r="AB445" s="206"/>
      <c r="AC445" s="206"/>
      <c r="AD445" s="206"/>
      <c r="AE445" s="206"/>
      <c r="AF445" s="206"/>
      <c r="AG445" s="206" t="s">
        <v>142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 x14ac:dyDescent="0.25">
      <c r="A446" s="244">
        <v>166</v>
      </c>
      <c r="B446" s="245" t="s">
        <v>598</v>
      </c>
      <c r="C446" s="254" t="s">
        <v>599</v>
      </c>
      <c r="D446" s="246" t="s">
        <v>152</v>
      </c>
      <c r="E446" s="247">
        <v>20</v>
      </c>
      <c r="F446" s="248"/>
      <c r="G446" s="249">
        <f>ROUND(E446*F446,2)</f>
        <v>0</v>
      </c>
      <c r="H446" s="226">
        <v>0</v>
      </c>
      <c r="I446" s="225">
        <f>ROUND(E446*H446,2)</f>
        <v>0</v>
      </c>
      <c r="J446" s="226">
        <v>57.2</v>
      </c>
      <c r="K446" s="225">
        <f>ROUND(E446*J446,2)</f>
        <v>1144</v>
      </c>
      <c r="L446" s="225">
        <v>15</v>
      </c>
      <c r="M446" s="225">
        <f>G446*(1+L446/100)</f>
        <v>0</v>
      </c>
      <c r="N446" s="225">
        <v>0</v>
      </c>
      <c r="O446" s="225">
        <f>ROUND(E446*N446,2)</f>
        <v>0</v>
      </c>
      <c r="P446" s="225">
        <v>0</v>
      </c>
      <c r="Q446" s="225">
        <f>ROUND(E446*P446,2)</f>
        <v>0</v>
      </c>
      <c r="R446" s="225"/>
      <c r="S446" s="225" t="s">
        <v>140</v>
      </c>
      <c r="T446" s="225" t="s">
        <v>140</v>
      </c>
      <c r="U446" s="225">
        <v>0.11586</v>
      </c>
      <c r="V446" s="225">
        <f>ROUND(E446*U446,2)</f>
        <v>2.3199999999999998</v>
      </c>
      <c r="W446" s="225"/>
      <c r="X446" s="225" t="s">
        <v>141</v>
      </c>
      <c r="Y446" s="206"/>
      <c r="Z446" s="206"/>
      <c r="AA446" s="206"/>
      <c r="AB446" s="206"/>
      <c r="AC446" s="206"/>
      <c r="AD446" s="206"/>
      <c r="AE446" s="206"/>
      <c r="AF446" s="206"/>
      <c r="AG446" s="206" t="s">
        <v>142</v>
      </c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 x14ac:dyDescent="0.25">
      <c r="A447" s="244">
        <v>167</v>
      </c>
      <c r="B447" s="245" t="s">
        <v>600</v>
      </c>
      <c r="C447" s="254" t="s">
        <v>601</v>
      </c>
      <c r="D447" s="246" t="s">
        <v>147</v>
      </c>
      <c r="E447" s="247">
        <v>22</v>
      </c>
      <c r="F447" s="248"/>
      <c r="G447" s="249">
        <f>ROUND(E447*F447,2)</f>
        <v>0</v>
      </c>
      <c r="H447" s="226">
        <v>0</v>
      </c>
      <c r="I447" s="225">
        <f>ROUND(E447*H447,2)</f>
        <v>0</v>
      </c>
      <c r="J447" s="226">
        <v>181</v>
      </c>
      <c r="K447" s="225">
        <f>ROUND(E447*J447,2)</f>
        <v>3982</v>
      </c>
      <c r="L447" s="225">
        <v>15</v>
      </c>
      <c r="M447" s="225">
        <f>G447*(1+L447/100)</f>
        <v>0</v>
      </c>
      <c r="N447" s="225">
        <v>0</v>
      </c>
      <c r="O447" s="225">
        <f>ROUND(E447*N447,2)</f>
        <v>0</v>
      </c>
      <c r="P447" s="225">
        <v>0</v>
      </c>
      <c r="Q447" s="225">
        <f>ROUND(E447*P447,2)</f>
        <v>0</v>
      </c>
      <c r="R447" s="225"/>
      <c r="S447" s="225" t="s">
        <v>140</v>
      </c>
      <c r="T447" s="225" t="s">
        <v>164</v>
      </c>
      <c r="U447" s="225">
        <v>0.33050000000000002</v>
      </c>
      <c r="V447" s="225">
        <f>ROUND(E447*U447,2)</f>
        <v>7.27</v>
      </c>
      <c r="W447" s="225"/>
      <c r="X447" s="225" t="s">
        <v>141</v>
      </c>
      <c r="Y447" s="206"/>
      <c r="Z447" s="206"/>
      <c r="AA447" s="206"/>
      <c r="AB447" s="206"/>
      <c r="AC447" s="206"/>
      <c r="AD447" s="206"/>
      <c r="AE447" s="206"/>
      <c r="AF447" s="206"/>
      <c r="AG447" s="206" t="s">
        <v>142</v>
      </c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44">
        <v>168</v>
      </c>
      <c r="B448" s="245" t="s">
        <v>602</v>
      </c>
      <c r="C448" s="254" t="s">
        <v>603</v>
      </c>
      <c r="D448" s="246" t="s">
        <v>147</v>
      </c>
      <c r="E448" s="247">
        <v>1</v>
      </c>
      <c r="F448" s="248"/>
      <c r="G448" s="249">
        <f>ROUND(E448*F448,2)</f>
        <v>0</v>
      </c>
      <c r="H448" s="226">
        <v>0</v>
      </c>
      <c r="I448" s="225">
        <f>ROUND(E448*H448,2)</f>
        <v>0</v>
      </c>
      <c r="J448" s="226">
        <v>191</v>
      </c>
      <c r="K448" s="225">
        <f>ROUND(E448*J448,2)</f>
        <v>191</v>
      </c>
      <c r="L448" s="225">
        <v>15</v>
      </c>
      <c r="M448" s="225">
        <f>G448*(1+L448/100)</f>
        <v>0</v>
      </c>
      <c r="N448" s="225">
        <v>0</v>
      </c>
      <c r="O448" s="225">
        <f>ROUND(E448*N448,2)</f>
        <v>0</v>
      </c>
      <c r="P448" s="225">
        <v>0</v>
      </c>
      <c r="Q448" s="225">
        <f>ROUND(E448*P448,2)</f>
        <v>0</v>
      </c>
      <c r="R448" s="225"/>
      <c r="S448" s="225" t="s">
        <v>140</v>
      </c>
      <c r="T448" s="225" t="s">
        <v>164</v>
      </c>
      <c r="U448" s="225">
        <v>0.35</v>
      </c>
      <c r="V448" s="225">
        <f>ROUND(E448*U448,2)</f>
        <v>0.35</v>
      </c>
      <c r="W448" s="225"/>
      <c r="X448" s="225" t="s">
        <v>141</v>
      </c>
      <c r="Y448" s="206"/>
      <c r="Z448" s="206"/>
      <c r="AA448" s="206"/>
      <c r="AB448" s="206"/>
      <c r="AC448" s="206"/>
      <c r="AD448" s="206"/>
      <c r="AE448" s="206"/>
      <c r="AF448" s="206"/>
      <c r="AG448" s="206" t="s">
        <v>142</v>
      </c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44">
        <v>169</v>
      </c>
      <c r="B449" s="245" t="s">
        <v>604</v>
      </c>
      <c r="C449" s="254" t="s">
        <v>605</v>
      </c>
      <c r="D449" s="246" t="s">
        <v>289</v>
      </c>
      <c r="E449" s="247">
        <v>1</v>
      </c>
      <c r="F449" s="248"/>
      <c r="G449" s="249">
        <f>ROUND(E449*F449,2)</f>
        <v>0</v>
      </c>
      <c r="H449" s="226">
        <v>0</v>
      </c>
      <c r="I449" s="225">
        <f>ROUND(E449*H449,2)</f>
        <v>0</v>
      </c>
      <c r="J449" s="226">
        <v>1500</v>
      </c>
      <c r="K449" s="225">
        <f>ROUND(E449*J449,2)</f>
        <v>1500</v>
      </c>
      <c r="L449" s="225">
        <v>15</v>
      </c>
      <c r="M449" s="225">
        <f>G449*(1+L449/100)</f>
        <v>0</v>
      </c>
      <c r="N449" s="225">
        <v>0</v>
      </c>
      <c r="O449" s="225">
        <f>ROUND(E449*N449,2)</f>
        <v>0</v>
      </c>
      <c r="P449" s="225">
        <v>0</v>
      </c>
      <c r="Q449" s="225">
        <f>ROUND(E449*P449,2)</f>
        <v>0</v>
      </c>
      <c r="R449" s="225"/>
      <c r="S449" s="225" t="s">
        <v>163</v>
      </c>
      <c r="T449" s="225" t="s">
        <v>164</v>
      </c>
      <c r="U449" s="225">
        <v>0</v>
      </c>
      <c r="V449" s="225">
        <f>ROUND(E449*U449,2)</f>
        <v>0</v>
      </c>
      <c r="W449" s="225"/>
      <c r="X449" s="225" t="s">
        <v>141</v>
      </c>
      <c r="Y449" s="206"/>
      <c r="Z449" s="206"/>
      <c r="AA449" s="206"/>
      <c r="AB449" s="206"/>
      <c r="AC449" s="206"/>
      <c r="AD449" s="206"/>
      <c r="AE449" s="206"/>
      <c r="AF449" s="206"/>
      <c r="AG449" s="206" t="s">
        <v>142</v>
      </c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44">
        <v>170</v>
      </c>
      <c r="B450" s="245" t="s">
        <v>606</v>
      </c>
      <c r="C450" s="254" t="s">
        <v>607</v>
      </c>
      <c r="D450" s="246" t="s">
        <v>302</v>
      </c>
      <c r="E450" s="247">
        <v>4</v>
      </c>
      <c r="F450" s="248"/>
      <c r="G450" s="249">
        <f>ROUND(E450*F450,2)</f>
        <v>0</v>
      </c>
      <c r="H450" s="226">
        <v>0</v>
      </c>
      <c r="I450" s="225">
        <f>ROUND(E450*H450,2)</f>
        <v>0</v>
      </c>
      <c r="J450" s="226">
        <v>518</v>
      </c>
      <c r="K450" s="225">
        <f>ROUND(E450*J450,2)</f>
        <v>2072</v>
      </c>
      <c r="L450" s="225">
        <v>15</v>
      </c>
      <c r="M450" s="225">
        <f>G450*(1+L450/100)</f>
        <v>0</v>
      </c>
      <c r="N450" s="225">
        <v>0</v>
      </c>
      <c r="O450" s="225">
        <f>ROUND(E450*N450,2)</f>
        <v>0</v>
      </c>
      <c r="P450" s="225">
        <v>0</v>
      </c>
      <c r="Q450" s="225">
        <f>ROUND(E450*P450,2)</f>
        <v>0</v>
      </c>
      <c r="R450" s="225"/>
      <c r="S450" s="225" t="s">
        <v>163</v>
      </c>
      <c r="T450" s="225" t="s">
        <v>164</v>
      </c>
      <c r="U450" s="225">
        <v>0</v>
      </c>
      <c r="V450" s="225">
        <f>ROUND(E450*U450,2)</f>
        <v>0</v>
      </c>
      <c r="W450" s="225"/>
      <c r="X450" s="225" t="s">
        <v>141</v>
      </c>
      <c r="Y450" s="206"/>
      <c r="Z450" s="206"/>
      <c r="AA450" s="206"/>
      <c r="AB450" s="206"/>
      <c r="AC450" s="206"/>
      <c r="AD450" s="206"/>
      <c r="AE450" s="206"/>
      <c r="AF450" s="206"/>
      <c r="AG450" s="206" t="s">
        <v>142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 x14ac:dyDescent="0.25">
      <c r="A451" s="244">
        <v>171</v>
      </c>
      <c r="B451" s="245" t="s">
        <v>608</v>
      </c>
      <c r="C451" s="254" t="s">
        <v>609</v>
      </c>
      <c r="D451" s="246" t="s">
        <v>302</v>
      </c>
      <c r="E451" s="247">
        <v>4</v>
      </c>
      <c r="F451" s="248"/>
      <c r="G451" s="249">
        <f>ROUND(E451*F451,2)</f>
        <v>0</v>
      </c>
      <c r="H451" s="226">
        <v>0</v>
      </c>
      <c r="I451" s="225">
        <f>ROUND(E451*H451,2)</f>
        <v>0</v>
      </c>
      <c r="J451" s="226">
        <v>350</v>
      </c>
      <c r="K451" s="225">
        <f>ROUND(E451*J451,2)</f>
        <v>1400</v>
      </c>
      <c r="L451" s="225">
        <v>15</v>
      </c>
      <c r="M451" s="225">
        <f>G451*(1+L451/100)</f>
        <v>0</v>
      </c>
      <c r="N451" s="225">
        <v>0</v>
      </c>
      <c r="O451" s="225">
        <f>ROUND(E451*N451,2)</f>
        <v>0</v>
      </c>
      <c r="P451" s="225">
        <v>0</v>
      </c>
      <c r="Q451" s="225">
        <f>ROUND(E451*P451,2)</f>
        <v>0</v>
      </c>
      <c r="R451" s="225"/>
      <c r="S451" s="225" t="s">
        <v>163</v>
      </c>
      <c r="T451" s="225" t="s">
        <v>164</v>
      </c>
      <c r="U451" s="225">
        <v>0</v>
      </c>
      <c r="V451" s="225">
        <f>ROUND(E451*U451,2)</f>
        <v>0</v>
      </c>
      <c r="W451" s="225"/>
      <c r="X451" s="225" t="s">
        <v>141</v>
      </c>
      <c r="Y451" s="206"/>
      <c r="Z451" s="206"/>
      <c r="AA451" s="206"/>
      <c r="AB451" s="206"/>
      <c r="AC451" s="206"/>
      <c r="AD451" s="206"/>
      <c r="AE451" s="206"/>
      <c r="AF451" s="206"/>
      <c r="AG451" s="206" t="s">
        <v>142</v>
      </c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 x14ac:dyDescent="0.25">
      <c r="A452" s="244">
        <v>172</v>
      </c>
      <c r="B452" s="245" t="s">
        <v>610</v>
      </c>
      <c r="C452" s="254" t="s">
        <v>611</v>
      </c>
      <c r="D452" s="246" t="s">
        <v>152</v>
      </c>
      <c r="E452" s="247">
        <v>20</v>
      </c>
      <c r="F452" s="248"/>
      <c r="G452" s="249">
        <f>ROUND(E452*F452,2)</f>
        <v>0</v>
      </c>
      <c r="H452" s="226">
        <v>103.5</v>
      </c>
      <c r="I452" s="225">
        <f>ROUND(E452*H452,2)</f>
        <v>2070</v>
      </c>
      <c r="J452" s="226">
        <v>0</v>
      </c>
      <c r="K452" s="225">
        <f>ROUND(E452*J452,2)</f>
        <v>0</v>
      </c>
      <c r="L452" s="225">
        <v>15</v>
      </c>
      <c r="M452" s="225">
        <f>G452*(1+L452/100)</f>
        <v>0</v>
      </c>
      <c r="N452" s="225">
        <v>5.2999999999999998E-4</v>
      </c>
      <c r="O452" s="225">
        <f>ROUND(E452*N452,2)</f>
        <v>0.01</v>
      </c>
      <c r="P452" s="225">
        <v>0</v>
      </c>
      <c r="Q452" s="225">
        <f>ROUND(E452*P452,2)</f>
        <v>0</v>
      </c>
      <c r="R452" s="225" t="s">
        <v>169</v>
      </c>
      <c r="S452" s="225" t="s">
        <v>140</v>
      </c>
      <c r="T452" s="225" t="s">
        <v>140</v>
      </c>
      <c r="U452" s="225">
        <v>0</v>
      </c>
      <c r="V452" s="225">
        <f>ROUND(E452*U452,2)</f>
        <v>0</v>
      </c>
      <c r="W452" s="225"/>
      <c r="X452" s="225" t="s">
        <v>165</v>
      </c>
      <c r="Y452" s="206"/>
      <c r="Z452" s="206"/>
      <c r="AA452" s="206"/>
      <c r="AB452" s="206"/>
      <c r="AC452" s="206"/>
      <c r="AD452" s="206"/>
      <c r="AE452" s="206"/>
      <c r="AF452" s="206"/>
      <c r="AG452" s="206" t="s">
        <v>166</v>
      </c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44">
        <v>173</v>
      </c>
      <c r="B453" s="245" t="s">
        <v>612</v>
      </c>
      <c r="C453" s="254" t="s">
        <v>613</v>
      </c>
      <c r="D453" s="246" t="s">
        <v>152</v>
      </c>
      <c r="E453" s="247">
        <v>12</v>
      </c>
      <c r="F453" s="248"/>
      <c r="G453" s="249">
        <f>ROUND(E453*F453,2)</f>
        <v>0</v>
      </c>
      <c r="H453" s="226">
        <v>16</v>
      </c>
      <c r="I453" s="225">
        <f>ROUND(E453*H453,2)</f>
        <v>192</v>
      </c>
      <c r="J453" s="226">
        <v>0</v>
      </c>
      <c r="K453" s="225">
        <f>ROUND(E453*J453,2)</f>
        <v>0</v>
      </c>
      <c r="L453" s="225">
        <v>15</v>
      </c>
      <c r="M453" s="225">
        <f>G453*(1+L453/100)</f>
        <v>0</v>
      </c>
      <c r="N453" s="225">
        <v>8.0000000000000007E-5</v>
      </c>
      <c r="O453" s="225">
        <f>ROUND(E453*N453,2)</f>
        <v>0</v>
      </c>
      <c r="P453" s="225">
        <v>0</v>
      </c>
      <c r="Q453" s="225">
        <f>ROUND(E453*P453,2)</f>
        <v>0</v>
      </c>
      <c r="R453" s="225" t="s">
        <v>169</v>
      </c>
      <c r="S453" s="225" t="s">
        <v>140</v>
      </c>
      <c r="T453" s="225" t="s">
        <v>164</v>
      </c>
      <c r="U453" s="225">
        <v>0</v>
      </c>
      <c r="V453" s="225">
        <f>ROUND(E453*U453,2)</f>
        <v>0</v>
      </c>
      <c r="W453" s="225"/>
      <c r="X453" s="225" t="s">
        <v>165</v>
      </c>
      <c r="Y453" s="206"/>
      <c r="Z453" s="206"/>
      <c r="AA453" s="206"/>
      <c r="AB453" s="206"/>
      <c r="AC453" s="206"/>
      <c r="AD453" s="206"/>
      <c r="AE453" s="206"/>
      <c r="AF453" s="206"/>
      <c r="AG453" s="206" t="s">
        <v>166</v>
      </c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44">
        <v>174</v>
      </c>
      <c r="B454" s="245" t="s">
        <v>614</v>
      </c>
      <c r="C454" s="254" t="s">
        <v>615</v>
      </c>
      <c r="D454" s="246" t="s">
        <v>152</v>
      </c>
      <c r="E454" s="247">
        <v>0.5</v>
      </c>
      <c r="F454" s="248"/>
      <c r="G454" s="249">
        <f>ROUND(E454*F454,2)</f>
        <v>0</v>
      </c>
      <c r="H454" s="226">
        <v>17</v>
      </c>
      <c r="I454" s="225">
        <f>ROUND(E454*H454,2)</f>
        <v>8.5</v>
      </c>
      <c r="J454" s="226">
        <v>0</v>
      </c>
      <c r="K454" s="225">
        <f>ROUND(E454*J454,2)</f>
        <v>0</v>
      </c>
      <c r="L454" s="225">
        <v>15</v>
      </c>
      <c r="M454" s="225">
        <f>G454*(1+L454/100)</f>
        <v>0</v>
      </c>
      <c r="N454" s="225">
        <v>6.0000000000000002E-5</v>
      </c>
      <c r="O454" s="225">
        <f>ROUND(E454*N454,2)</f>
        <v>0</v>
      </c>
      <c r="P454" s="225">
        <v>0</v>
      </c>
      <c r="Q454" s="225">
        <f>ROUND(E454*P454,2)</f>
        <v>0</v>
      </c>
      <c r="R454" s="225" t="s">
        <v>169</v>
      </c>
      <c r="S454" s="225" t="s">
        <v>140</v>
      </c>
      <c r="T454" s="225" t="s">
        <v>164</v>
      </c>
      <c r="U454" s="225">
        <v>0</v>
      </c>
      <c r="V454" s="225">
        <f>ROUND(E454*U454,2)</f>
        <v>0</v>
      </c>
      <c r="W454" s="225"/>
      <c r="X454" s="225" t="s">
        <v>165</v>
      </c>
      <c r="Y454" s="206"/>
      <c r="Z454" s="206"/>
      <c r="AA454" s="206"/>
      <c r="AB454" s="206"/>
      <c r="AC454" s="206"/>
      <c r="AD454" s="206"/>
      <c r="AE454" s="206"/>
      <c r="AF454" s="206"/>
      <c r="AG454" s="206" t="s">
        <v>166</v>
      </c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 x14ac:dyDescent="0.25">
      <c r="A455" s="244">
        <v>175</v>
      </c>
      <c r="B455" s="245" t="s">
        <v>616</v>
      </c>
      <c r="C455" s="254" t="s">
        <v>617</v>
      </c>
      <c r="D455" s="246" t="s">
        <v>147</v>
      </c>
      <c r="E455" s="247">
        <v>10</v>
      </c>
      <c r="F455" s="248"/>
      <c r="G455" s="249">
        <f>ROUND(E455*F455,2)</f>
        <v>0</v>
      </c>
      <c r="H455" s="226">
        <v>54</v>
      </c>
      <c r="I455" s="225">
        <f>ROUND(E455*H455,2)</f>
        <v>540</v>
      </c>
      <c r="J455" s="226">
        <v>0</v>
      </c>
      <c r="K455" s="225">
        <f>ROUND(E455*J455,2)</f>
        <v>0</v>
      </c>
      <c r="L455" s="225">
        <v>15</v>
      </c>
      <c r="M455" s="225">
        <f>G455*(1+L455/100)</f>
        <v>0</v>
      </c>
      <c r="N455" s="225">
        <v>1.0000000000000001E-5</v>
      </c>
      <c r="O455" s="225">
        <f>ROUND(E455*N455,2)</f>
        <v>0</v>
      </c>
      <c r="P455" s="225">
        <v>0</v>
      </c>
      <c r="Q455" s="225">
        <f>ROUND(E455*P455,2)</f>
        <v>0</v>
      </c>
      <c r="R455" s="225" t="s">
        <v>169</v>
      </c>
      <c r="S455" s="225" t="s">
        <v>140</v>
      </c>
      <c r="T455" s="225" t="s">
        <v>164</v>
      </c>
      <c r="U455" s="225">
        <v>0</v>
      </c>
      <c r="V455" s="225">
        <f>ROUND(E455*U455,2)</f>
        <v>0</v>
      </c>
      <c r="W455" s="225"/>
      <c r="X455" s="225" t="s">
        <v>165</v>
      </c>
      <c r="Y455" s="206"/>
      <c r="Z455" s="206"/>
      <c r="AA455" s="206"/>
      <c r="AB455" s="206"/>
      <c r="AC455" s="206"/>
      <c r="AD455" s="206"/>
      <c r="AE455" s="206"/>
      <c r="AF455" s="206"/>
      <c r="AG455" s="206" t="s">
        <v>166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 x14ac:dyDescent="0.25">
      <c r="A456" s="244">
        <v>176</v>
      </c>
      <c r="B456" s="245" t="s">
        <v>618</v>
      </c>
      <c r="C456" s="254" t="s">
        <v>619</v>
      </c>
      <c r="D456" s="246" t="s">
        <v>147</v>
      </c>
      <c r="E456" s="247">
        <v>10</v>
      </c>
      <c r="F456" s="248"/>
      <c r="G456" s="249">
        <f>ROUND(E456*F456,2)</f>
        <v>0</v>
      </c>
      <c r="H456" s="226">
        <v>34</v>
      </c>
      <c r="I456" s="225">
        <f>ROUND(E456*H456,2)</f>
        <v>340</v>
      </c>
      <c r="J456" s="226">
        <v>0</v>
      </c>
      <c r="K456" s="225">
        <f>ROUND(E456*J456,2)</f>
        <v>0</v>
      </c>
      <c r="L456" s="225">
        <v>15</v>
      </c>
      <c r="M456" s="225">
        <f>G456*(1+L456/100)</f>
        <v>0</v>
      </c>
      <c r="N456" s="225">
        <v>5.0000000000000002E-5</v>
      </c>
      <c r="O456" s="225">
        <f>ROUND(E456*N456,2)</f>
        <v>0</v>
      </c>
      <c r="P456" s="225">
        <v>0</v>
      </c>
      <c r="Q456" s="225">
        <f>ROUND(E456*P456,2)</f>
        <v>0</v>
      </c>
      <c r="R456" s="225" t="s">
        <v>169</v>
      </c>
      <c r="S456" s="225" t="s">
        <v>140</v>
      </c>
      <c r="T456" s="225" t="s">
        <v>164</v>
      </c>
      <c r="U456" s="225">
        <v>0</v>
      </c>
      <c r="V456" s="225">
        <f>ROUND(E456*U456,2)</f>
        <v>0</v>
      </c>
      <c r="W456" s="225"/>
      <c r="X456" s="225" t="s">
        <v>165</v>
      </c>
      <c r="Y456" s="206"/>
      <c r="Z456" s="206"/>
      <c r="AA456" s="206"/>
      <c r="AB456" s="206"/>
      <c r="AC456" s="206"/>
      <c r="AD456" s="206"/>
      <c r="AE456" s="206"/>
      <c r="AF456" s="206"/>
      <c r="AG456" s="206" t="s">
        <v>166</v>
      </c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outlineLevel="1" x14ac:dyDescent="0.25">
      <c r="A457" s="244">
        <v>177</v>
      </c>
      <c r="B457" s="245" t="s">
        <v>620</v>
      </c>
      <c r="C457" s="254" t="s">
        <v>621</v>
      </c>
      <c r="D457" s="246" t="s">
        <v>147</v>
      </c>
      <c r="E457" s="247">
        <v>1</v>
      </c>
      <c r="F457" s="248"/>
      <c r="G457" s="249">
        <f>ROUND(E457*F457,2)</f>
        <v>0</v>
      </c>
      <c r="H457" s="226">
        <v>45</v>
      </c>
      <c r="I457" s="225">
        <f>ROUND(E457*H457,2)</f>
        <v>45</v>
      </c>
      <c r="J457" s="226">
        <v>0</v>
      </c>
      <c r="K457" s="225">
        <f>ROUND(E457*J457,2)</f>
        <v>0</v>
      </c>
      <c r="L457" s="225">
        <v>15</v>
      </c>
      <c r="M457" s="225">
        <f>G457*(1+L457/100)</f>
        <v>0</v>
      </c>
      <c r="N457" s="225">
        <v>0</v>
      </c>
      <c r="O457" s="225">
        <f>ROUND(E457*N457,2)</f>
        <v>0</v>
      </c>
      <c r="P457" s="225">
        <v>0</v>
      </c>
      <c r="Q457" s="225">
        <f>ROUND(E457*P457,2)</f>
        <v>0</v>
      </c>
      <c r="R457" s="225" t="s">
        <v>169</v>
      </c>
      <c r="S457" s="225" t="s">
        <v>140</v>
      </c>
      <c r="T457" s="225" t="s">
        <v>164</v>
      </c>
      <c r="U457" s="225">
        <v>0</v>
      </c>
      <c r="V457" s="225">
        <f>ROUND(E457*U457,2)</f>
        <v>0</v>
      </c>
      <c r="W457" s="225"/>
      <c r="X457" s="225" t="s">
        <v>165</v>
      </c>
      <c r="Y457" s="206"/>
      <c r="Z457" s="206"/>
      <c r="AA457" s="206"/>
      <c r="AB457" s="206"/>
      <c r="AC457" s="206"/>
      <c r="AD457" s="206"/>
      <c r="AE457" s="206"/>
      <c r="AF457" s="206"/>
      <c r="AG457" s="206" t="s">
        <v>166</v>
      </c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44">
        <v>178</v>
      </c>
      <c r="B458" s="245" t="s">
        <v>622</v>
      </c>
      <c r="C458" s="254" t="s">
        <v>623</v>
      </c>
      <c r="D458" s="246" t="s">
        <v>147</v>
      </c>
      <c r="E458" s="247">
        <v>22</v>
      </c>
      <c r="F458" s="248"/>
      <c r="G458" s="249">
        <f>ROUND(E458*F458,2)</f>
        <v>0</v>
      </c>
      <c r="H458" s="226">
        <v>14</v>
      </c>
      <c r="I458" s="225">
        <f>ROUND(E458*H458,2)</f>
        <v>308</v>
      </c>
      <c r="J458" s="226">
        <v>0</v>
      </c>
      <c r="K458" s="225">
        <f>ROUND(E458*J458,2)</f>
        <v>0</v>
      </c>
      <c r="L458" s="225">
        <v>15</v>
      </c>
      <c r="M458" s="225">
        <f>G458*(1+L458/100)</f>
        <v>0</v>
      </c>
      <c r="N458" s="225">
        <v>4.0000000000000003E-5</v>
      </c>
      <c r="O458" s="225">
        <f>ROUND(E458*N458,2)</f>
        <v>0</v>
      </c>
      <c r="P458" s="225">
        <v>0</v>
      </c>
      <c r="Q458" s="225">
        <f>ROUND(E458*P458,2)</f>
        <v>0</v>
      </c>
      <c r="R458" s="225" t="s">
        <v>169</v>
      </c>
      <c r="S458" s="225" t="s">
        <v>140</v>
      </c>
      <c r="T458" s="225" t="s">
        <v>164</v>
      </c>
      <c r="U458" s="225">
        <v>0</v>
      </c>
      <c r="V458" s="225">
        <f>ROUND(E458*U458,2)</f>
        <v>0</v>
      </c>
      <c r="W458" s="225"/>
      <c r="X458" s="225" t="s">
        <v>165</v>
      </c>
      <c r="Y458" s="206"/>
      <c r="Z458" s="206"/>
      <c r="AA458" s="206"/>
      <c r="AB458" s="206"/>
      <c r="AC458" s="206"/>
      <c r="AD458" s="206"/>
      <c r="AE458" s="206"/>
      <c r="AF458" s="206"/>
      <c r="AG458" s="206" t="s">
        <v>166</v>
      </c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5">
      <c r="A459" s="244">
        <v>179</v>
      </c>
      <c r="B459" s="245" t="s">
        <v>624</v>
      </c>
      <c r="C459" s="254" t="s">
        <v>625</v>
      </c>
      <c r="D459" s="246" t="s">
        <v>147</v>
      </c>
      <c r="E459" s="247">
        <v>6</v>
      </c>
      <c r="F459" s="248"/>
      <c r="G459" s="249">
        <f>ROUND(E459*F459,2)</f>
        <v>0</v>
      </c>
      <c r="H459" s="226">
        <v>850</v>
      </c>
      <c r="I459" s="225">
        <f>ROUND(E459*H459,2)</f>
        <v>5100</v>
      </c>
      <c r="J459" s="226">
        <v>0</v>
      </c>
      <c r="K459" s="225">
        <f>ROUND(E459*J459,2)</f>
        <v>0</v>
      </c>
      <c r="L459" s="225">
        <v>15</v>
      </c>
      <c r="M459" s="225">
        <f>G459*(1+L459/100)</f>
        <v>0</v>
      </c>
      <c r="N459" s="225">
        <v>4.0000000000000001E-3</v>
      </c>
      <c r="O459" s="225">
        <f>ROUND(E459*N459,2)</f>
        <v>0.02</v>
      </c>
      <c r="P459" s="225">
        <v>0</v>
      </c>
      <c r="Q459" s="225">
        <f>ROUND(E459*P459,2)</f>
        <v>0</v>
      </c>
      <c r="R459" s="225" t="s">
        <v>169</v>
      </c>
      <c r="S459" s="225" t="s">
        <v>140</v>
      </c>
      <c r="T459" s="225" t="s">
        <v>164</v>
      </c>
      <c r="U459" s="225">
        <v>0</v>
      </c>
      <c r="V459" s="225">
        <f>ROUND(E459*U459,2)</f>
        <v>0</v>
      </c>
      <c r="W459" s="225"/>
      <c r="X459" s="225" t="s">
        <v>165</v>
      </c>
      <c r="Y459" s="206"/>
      <c r="Z459" s="206"/>
      <c r="AA459" s="206"/>
      <c r="AB459" s="206"/>
      <c r="AC459" s="206"/>
      <c r="AD459" s="206"/>
      <c r="AE459" s="206"/>
      <c r="AF459" s="206"/>
      <c r="AG459" s="206" t="s">
        <v>166</v>
      </c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 x14ac:dyDescent="0.25">
      <c r="A460" s="244">
        <v>180</v>
      </c>
      <c r="B460" s="245" t="s">
        <v>626</v>
      </c>
      <c r="C460" s="254" t="s">
        <v>627</v>
      </c>
      <c r="D460" s="246" t="s">
        <v>147</v>
      </c>
      <c r="E460" s="247">
        <v>3</v>
      </c>
      <c r="F460" s="248"/>
      <c r="G460" s="249">
        <f>ROUND(E460*F460,2)</f>
        <v>0</v>
      </c>
      <c r="H460" s="226">
        <v>1210</v>
      </c>
      <c r="I460" s="225">
        <f>ROUND(E460*H460,2)</f>
        <v>3630</v>
      </c>
      <c r="J460" s="226">
        <v>0</v>
      </c>
      <c r="K460" s="225">
        <f>ROUND(E460*J460,2)</f>
        <v>0</v>
      </c>
      <c r="L460" s="225">
        <v>15</v>
      </c>
      <c r="M460" s="225">
        <f>G460*(1+L460/100)</f>
        <v>0</v>
      </c>
      <c r="N460" s="225">
        <v>4.0000000000000001E-3</v>
      </c>
      <c r="O460" s="225">
        <f>ROUND(E460*N460,2)</f>
        <v>0.01</v>
      </c>
      <c r="P460" s="225">
        <v>0</v>
      </c>
      <c r="Q460" s="225">
        <f>ROUND(E460*P460,2)</f>
        <v>0</v>
      </c>
      <c r="R460" s="225"/>
      <c r="S460" s="225" t="s">
        <v>163</v>
      </c>
      <c r="T460" s="225" t="s">
        <v>164</v>
      </c>
      <c r="U460" s="225">
        <v>0</v>
      </c>
      <c r="V460" s="225">
        <f>ROUND(E460*U460,2)</f>
        <v>0</v>
      </c>
      <c r="W460" s="225"/>
      <c r="X460" s="225" t="s">
        <v>165</v>
      </c>
      <c r="Y460" s="206"/>
      <c r="Z460" s="206"/>
      <c r="AA460" s="206"/>
      <c r="AB460" s="206"/>
      <c r="AC460" s="206"/>
      <c r="AD460" s="206"/>
      <c r="AE460" s="206"/>
      <c r="AF460" s="206"/>
      <c r="AG460" s="206" t="s">
        <v>166</v>
      </c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 x14ac:dyDescent="0.25">
      <c r="A461" s="244">
        <v>181</v>
      </c>
      <c r="B461" s="245" t="s">
        <v>628</v>
      </c>
      <c r="C461" s="254" t="s">
        <v>629</v>
      </c>
      <c r="D461" s="246" t="s">
        <v>147</v>
      </c>
      <c r="E461" s="247">
        <v>1</v>
      </c>
      <c r="F461" s="248"/>
      <c r="G461" s="249">
        <f>ROUND(E461*F461,2)</f>
        <v>0</v>
      </c>
      <c r="H461" s="226">
        <v>978</v>
      </c>
      <c r="I461" s="225">
        <f>ROUND(E461*H461,2)</f>
        <v>978</v>
      </c>
      <c r="J461" s="226">
        <v>0</v>
      </c>
      <c r="K461" s="225">
        <f>ROUND(E461*J461,2)</f>
        <v>0</v>
      </c>
      <c r="L461" s="225">
        <v>15</v>
      </c>
      <c r="M461" s="225">
        <f>G461*(1+L461/100)</f>
        <v>0</v>
      </c>
      <c r="N461" s="225">
        <v>2.63E-2</v>
      </c>
      <c r="O461" s="225">
        <f>ROUND(E461*N461,2)</f>
        <v>0.03</v>
      </c>
      <c r="P461" s="225">
        <v>0</v>
      </c>
      <c r="Q461" s="225">
        <f>ROUND(E461*P461,2)</f>
        <v>0</v>
      </c>
      <c r="R461" s="225"/>
      <c r="S461" s="225" t="s">
        <v>163</v>
      </c>
      <c r="T461" s="225" t="s">
        <v>164</v>
      </c>
      <c r="U461" s="225">
        <v>0</v>
      </c>
      <c r="V461" s="225">
        <f>ROUND(E461*U461,2)</f>
        <v>0</v>
      </c>
      <c r="W461" s="225"/>
      <c r="X461" s="225" t="s">
        <v>165</v>
      </c>
      <c r="Y461" s="206"/>
      <c r="Z461" s="206"/>
      <c r="AA461" s="206"/>
      <c r="AB461" s="206"/>
      <c r="AC461" s="206"/>
      <c r="AD461" s="206"/>
      <c r="AE461" s="206"/>
      <c r="AF461" s="206"/>
      <c r="AG461" s="206" t="s">
        <v>166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44">
        <v>182</v>
      </c>
      <c r="B462" s="245" t="s">
        <v>630</v>
      </c>
      <c r="C462" s="254" t="s">
        <v>631</v>
      </c>
      <c r="D462" s="246" t="s">
        <v>147</v>
      </c>
      <c r="E462" s="247">
        <v>3</v>
      </c>
      <c r="F462" s="248"/>
      <c r="G462" s="249">
        <f>ROUND(E462*F462,2)</f>
        <v>0</v>
      </c>
      <c r="H462" s="226">
        <v>187</v>
      </c>
      <c r="I462" s="225">
        <f>ROUND(E462*H462,2)</f>
        <v>561</v>
      </c>
      <c r="J462" s="226">
        <v>0</v>
      </c>
      <c r="K462" s="225">
        <f>ROUND(E462*J462,2)</f>
        <v>0</v>
      </c>
      <c r="L462" s="225">
        <v>15</v>
      </c>
      <c r="M462" s="225">
        <f>G462*(1+L462/100)</f>
        <v>0</v>
      </c>
      <c r="N462" s="225">
        <v>1.8000000000000001E-4</v>
      </c>
      <c r="O462" s="225">
        <f>ROUND(E462*N462,2)</f>
        <v>0</v>
      </c>
      <c r="P462" s="225">
        <v>0</v>
      </c>
      <c r="Q462" s="225">
        <f>ROUND(E462*P462,2)</f>
        <v>0</v>
      </c>
      <c r="R462" s="225" t="s">
        <v>169</v>
      </c>
      <c r="S462" s="225" t="s">
        <v>140</v>
      </c>
      <c r="T462" s="225" t="s">
        <v>164</v>
      </c>
      <c r="U462" s="225">
        <v>0</v>
      </c>
      <c r="V462" s="225">
        <f>ROUND(E462*U462,2)</f>
        <v>0</v>
      </c>
      <c r="W462" s="225"/>
      <c r="X462" s="225" t="s">
        <v>165</v>
      </c>
      <c r="Y462" s="206"/>
      <c r="Z462" s="206"/>
      <c r="AA462" s="206"/>
      <c r="AB462" s="206"/>
      <c r="AC462" s="206"/>
      <c r="AD462" s="206"/>
      <c r="AE462" s="206"/>
      <c r="AF462" s="206"/>
      <c r="AG462" s="206" t="s">
        <v>166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outlineLevel="1" x14ac:dyDescent="0.25">
      <c r="A463" s="244">
        <v>183</v>
      </c>
      <c r="B463" s="245" t="s">
        <v>632</v>
      </c>
      <c r="C463" s="254" t="s">
        <v>633</v>
      </c>
      <c r="D463" s="246" t="s">
        <v>147</v>
      </c>
      <c r="E463" s="247">
        <v>2</v>
      </c>
      <c r="F463" s="248"/>
      <c r="G463" s="249">
        <f>ROUND(E463*F463,2)</f>
        <v>0</v>
      </c>
      <c r="H463" s="226">
        <v>223</v>
      </c>
      <c r="I463" s="225">
        <f>ROUND(E463*H463,2)</f>
        <v>446</v>
      </c>
      <c r="J463" s="226">
        <v>0</v>
      </c>
      <c r="K463" s="225">
        <f>ROUND(E463*J463,2)</f>
        <v>0</v>
      </c>
      <c r="L463" s="225">
        <v>15</v>
      </c>
      <c r="M463" s="225">
        <f>G463*(1+L463/100)</f>
        <v>0</v>
      </c>
      <c r="N463" s="225">
        <v>1.8000000000000001E-4</v>
      </c>
      <c r="O463" s="225">
        <f>ROUND(E463*N463,2)</f>
        <v>0</v>
      </c>
      <c r="P463" s="225">
        <v>0</v>
      </c>
      <c r="Q463" s="225">
        <f>ROUND(E463*P463,2)</f>
        <v>0</v>
      </c>
      <c r="R463" s="225" t="s">
        <v>169</v>
      </c>
      <c r="S463" s="225" t="s">
        <v>140</v>
      </c>
      <c r="T463" s="225" t="s">
        <v>164</v>
      </c>
      <c r="U463" s="225">
        <v>0</v>
      </c>
      <c r="V463" s="225">
        <f>ROUND(E463*U463,2)</f>
        <v>0</v>
      </c>
      <c r="W463" s="225"/>
      <c r="X463" s="225" t="s">
        <v>165</v>
      </c>
      <c r="Y463" s="206"/>
      <c r="Z463" s="206"/>
      <c r="AA463" s="206"/>
      <c r="AB463" s="206"/>
      <c r="AC463" s="206"/>
      <c r="AD463" s="206"/>
      <c r="AE463" s="206"/>
      <c r="AF463" s="206"/>
      <c r="AG463" s="206" t="s">
        <v>166</v>
      </c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 x14ac:dyDescent="0.25">
      <c r="A464" s="244">
        <v>184</v>
      </c>
      <c r="B464" s="245" t="s">
        <v>634</v>
      </c>
      <c r="C464" s="254" t="s">
        <v>635</v>
      </c>
      <c r="D464" s="246" t="s">
        <v>147</v>
      </c>
      <c r="E464" s="247">
        <v>1</v>
      </c>
      <c r="F464" s="248"/>
      <c r="G464" s="249">
        <f>ROUND(E464*F464,2)</f>
        <v>0</v>
      </c>
      <c r="H464" s="226">
        <v>162</v>
      </c>
      <c r="I464" s="225">
        <f>ROUND(E464*H464,2)</f>
        <v>162</v>
      </c>
      <c r="J464" s="226">
        <v>0</v>
      </c>
      <c r="K464" s="225">
        <f>ROUND(E464*J464,2)</f>
        <v>0</v>
      </c>
      <c r="L464" s="225">
        <v>15</v>
      </c>
      <c r="M464" s="225">
        <f>G464*(1+L464/100)</f>
        <v>0</v>
      </c>
      <c r="N464" s="225">
        <v>1.8000000000000001E-4</v>
      </c>
      <c r="O464" s="225">
        <f>ROUND(E464*N464,2)</f>
        <v>0</v>
      </c>
      <c r="P464" s="225">
        <v>0</v>
      </c>
      <c r="Q464" s="225">
        <f>ROUND(E464*P464,2)</f>
        <v>0</v>
      </c>
      <c r="R464" s="225" t="s">
        <v>169</v>
      </c>
      <c r="S464" s="225" t="s">
        <v>140</v>
      </c>
      <c r="T464" s="225" t="s">
        <v>164</v>
      </c>
      <c r="U464" s="225">
        <v>0</v>
      </c>
      <c r="V464" s="225">
        <f>ROUND(E464*U464,2)</f>
        <v>0</v>
      </c>
      <c r="W464" s="225"/>
      <c r="X464" s="225" t="s">
        <v>165</v>
      </c>
      <c r="Y464" s="206"/>
      <c r="Z464" s="206"/>
      <c r="AA464" s="206"/>
      <c r="AB464" s="206"/>
      <c r="AC464" s="206"/>
      <c r="AD464" s="206"/>
      <c r="AE464" s="206"/>
      <c r="AF464" s="206"/>
      <c r="AG464" s="206" t="s">
        <v>166</v>
      </c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44">
        <v>185</v>
      </c>
      <c r="B465" s="245" t="s">
        <v>636</v>
      </c>
      <c r="C465" s="254" t="s">
        <v>637</v>
      </c>
      <c r="D465" s="246" t="s">
        <v>147</v>
      </c>
      <c r="E465" s="247">
        <v>1</v>
      </c>
      <c r="F465" s="248"/>
      <c r="G465" s="249">
        <f>ROUND(E465*F465,2)</f>
        <v>0</v>
      </c>
      <c r="H465" s="226">
        <v>378</v>
      </c>
      <c r="I465" s="225">
        <f>ROUND(E465*H465,2)</f>
        <v>378</v>
      </c>
      <c r="J465" s="226">
        <v>0</v>
      </c>
      <c r="K465" s="225">
        <f>ROUND(E465*J465,2)</f>
        <v>0</v>
      </c>
      <c r="L465" s="225">
        <v>15</v>
      </c>
      <c r="M465" s="225">
        <f>G465*(1+L465/100)</f>
        <v>0</v>
      </c>
      <c r="N465" s="225">
        <v>4.0000000000000002E-4</v>
      </c>
      <c r="O465" s="225">
        <f>ROUND(E465*N465,2)</f>
        <v>0</v>
      </c>
      <c r="P465" s="225">
        <v>0</v>
      </c>
      <c r="Q465" s="225">
        <f>ROUND(E465*P465,2)</f>
        <v>0</v>
      </c>
      <c r="R465" s="225" t="s">
        <v>169</v>
      </c>
      <c r="S465" s="225" t="s">
        <v>140</v>
      </c>
      <c r="T465" s="225" t="s">
        <v>140</v>
      </c>
      <c r="U465" s="225">
        <v>0</v>
      </c>
      <c r="V465" s="225">
        <f>ROUND(E465*U465,2)</f>
        <v>0</v>
      </c>
      <c r="W465" s="225"/>
      <c r="X465" s="225" t="s">
        <v>165</v>
      </c>
      <c r="Y465" s="206"/>
      <c r="Z465" s="206"/>
      <c r="AA465" s="206"/>
      <c r="AB465" s="206"/>
      <c r="AC465" s="206"/>
      <c r="AD465" s="206"/>
      <c r="AE465" s="206"/>
      <c r="AF465" s="206"/>
      <c r="AG465" s="206" t="s">
        <v>166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 x14ac:dyDescent="0.25">
      <c r="A466" s="244">
        <v>186</v>
      </c>
      <c r="B466" s="245" t="s">
        <v>638</v>
      </c>
      <c r="C466" s="254" t="s">
        <v>639</v>
      </c>
      <c r="D466" s="246" t="s">
        <v>147</v>
      </c>
      <c r="E466" s="247">
        <v>1</v>
      </c>
      <c r="F466" s="248"/>
      <c r="G466" s="249">
        <f>ROUND(E466*F466,2)</f>
        <v>0</v>
      </c>
      <c r="H466" s="226">
        <v>943</v>
      </c>
      <c r="I466" s="225">
        <f>ROUND(E466*H466,2)</f>
        <v>943</v>
      </c>
      <c r="J466" s="226">
        <v>0</v>
      </c>
      <c r="K466" s="225">
        <f>ROUND(E466*J466,2)</f>
        <v>0</v>
      </c>
      <c r="L466" s="225">
        <v>15</v>
      </c>
      <c r="M466" s="225">
        <f>G466*(1+L466/100)</f>
        <v>0</v>
      </c>
      <c r="N466" s="225">
        <v>5.0000000000000001E-4</v>
      </c>
      <c r="O466" s="225">
        <f>ROUND(E466*N466,2)</f>
        <v>0</v>
      </c>
      <c r="P466" s="225">
        <v>0</v>
      </c>
      <c r="Q466" s="225">
        <f>ROUND(E466*P466,2)</f>
        <v>0</v>
      </c>
      <c r="R466" s="225" t="s">
        <v>169</v>
      </c>
      <c r="S466" s="225" t="s">
        <v>140</v>
      </c>
      <c r="T466" s="225" t="s">
        <v>164</v>
      </c>
      <c r="U466" s="225">
        <v>0</v>
      </c>
      <c r="V466" s="225">
        <f>ROUND(E466*U466,2)</f>
        <v>0</v>
      </c>
      <c r="W466" s="225"/>
      <c r="X466" s="225" t="s">
        <v>165</v>
      </c>
      <c r="Y466" s="206"/>
      <c r="Z466" s="206"/>
      <c r="AA466" s="206"/>
      <c r="AB466" s="206"/>
      <c r="AC466" s="206"/>
      <c r="AD466" s="206"/>
      <c r="AE466" s="206"/>
      <c r="AF466" s="206"/>
      <c r="AG466" s="206" t="s">
        <v>166</v>
      </c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44">
        <v>187</v>
      </c>
      <c r="B467" s="245" t="s">
        <v>640</v>
      </c>
      <c r="C467" s="254" t="s">
        <v>641</v>
      </c>
      <c r="D467" s="246" t="s">
        <v>642</v>
      </c>
      <c r="E467" s="247">
        <v>25</v>
      </c>
      <c r="F467" s="248"/>
      <c r="G467" s="249">
        <f>ROUND(E467*F467,2)</f>
        <v>0</v>
      </c>
      <c r="H467" s="226">
        <v>12</v>
      </c>
      <c r="I467" s="225">
        <f>ROUND(E467*H467,2)</f>
        <v>300</v>
      </c>
      <c r="J467" s="226">
        <v>0</v>
      </c>
      <c r="K467" s="225">
        <f>ROUND(E467*J467,2)</f>
        <v>0</v>
      </c>
      <c r="L467" s="225">
        <v>15</v>
      </c>
      <c r="M467" s="225">
        <f>G467*(1+L467/100)</f>
        <v>0</v>
      </c>
      <c r="N467" s="225">
        <v>1</v>
      </c>
      <c r="O467" s="225">
        <f>ROUND(E467*N467,2)</f>
        <v>25</v>
      </c>
      <c r="P467" s="225">
        <v>0</v>
      </c>
      <c r="Q467" s="225">
        <f>ROUND(E467*P467,2)</f>
        <v>0</v>
      </c>
      <c r="R467" s="225" t="s">
        <v>169</v>
      </c>
      <c r="S467" s="225" t="s">
        <v>140</v>
      </c>
      <c r="T467" s="225" t="s">
        <v>164</v>
      </c>
      <c r="U467" s="225">
        <v>0</v>
      </c>
      <c r="V467" s="225">
        <f>ROUND(E467*U467,2)</f>
        <v>0</v>
      </c>
      <c r="W467" s="225"/>
      <c r="X467" s="225" t="s">
        <v>165</v>
      </c>
      <c r="Y467" s="206"/>
      <c r="Z467" s="206"/>
      <c r="AA467" s="206"/>
      <c r="AB467" s="206"/>
      <c r="AC467" s="206"/>
      <c r="AD467" s="206"/>
      <c r="AE467" s="206"/>
      <c r="AF467" s="206"/>
      <c r="AG467" s="206" t="s">
        <v>166</v>
      </c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5">
      <c r="A468" s="244">
        <v>188</v>
      </c>
      <c r="B468" s="245" t="s">
        <v>643</v>
      </c>
      <c r="C468" s="254" t="s">
        <v>644</v>
      </c>
      <c r="D468" s="246" t="s">
        <v>289</v>
      </c>
      <c r="E468" s="247">
        <v>1</v>
      </c>
      <c r="F468" s="248"/>
      <c r="G468" s="249">
        <f>ROUND(E468*F468,2)</f>
        <v>0</v>
      </c>
      <c r="H468" s="226">
        <v>0</v>
      </c>
      <c r="I468" s="225">
        <f>ROUND(E468*H468,2)</f>
        <v>0</v>
      </c>
      <c r="J468" s="226">
        <v>3000</v>
      </c>
      <c r="K468" s="225">
        <f>ROUND(E468*J468,2)</f>
        <v>3000</v>
      </c>
      <c r="L468" s="225">
        <v>15</v>
      </c>
      <c r="M468" s="225">
        <f>G468*(1+L468/100)</f>
        <v>0</v>
      </c>
      <c r="N468" s="225">
        <v>0</v>
      </c>
      <c r="O468" s="225">
        <f>ROUND(E468*N468,2)</f>
        <v>0</v>
      </c>
      <c r="P468" s="225">
        <v>0</v>
      </c>
      <c r="Q468" s="225">
        <f>ROUND(E468*P468,2)</f>
        <v>0</v>
      </c>
      <c r="R468" s="225"/>
      <c r="S468" s="225" t="s">
        <v>163</v>
      </c>
      <c r="T468" s="225" t="s">
        <v>164</v>
      </c>
      <c r="U468" s="225">
        <v>0</v>
      </c>
      <c r="V468" s="225">
        <f>ROUND(E468*U468,2)</f>
        <v>0</v>
      </c>
      <c r="W468" s="225"/>
      <c r="X468" s="225" t="s">
        <v>269</v>
      </c>
      <c r="Y468" s="206"/>
      <c r="Z468" s="206"/>
      <c r="AA468" s="206"/>
      <c r="AB468" s="206"/>
      <c r="AC468" s="206"/>
      <c r="AD468" s="206"/>
      <c r="AE468" s="206"/>
      <c r="AF468" s="206"/>
      <c r="AG468" s="206" t="s">
        <v>270</v>
      </c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x14ac:dyDescent="0.25">
      <c r="A469" s="232" t="s">
        <v>135</v>
      </c>
      <c r="B469" s="233" t="s">
        <v>103</v>
      </c>
      <c r="C469" s="251" t="s">
        <v>104</v>
      </c>
      <c r="D469" s="234"/>
      <c r="E469" s="235"/>
      <c r="F469" s="236"/>
      <c r="G469" s="237">
        <f>SUMIF(AG470:AG472,"&lt;&gt;NOR",G470:G472)</f>
        <v>0</v>
      </c>
      <c r="H469" s="231"/>
      <c r="I469" s="231">
        <f>SUM(I470:I472)</f>
        <v>650.14</v>
      </c>
      <c r="J469" s="231"/>
      <c r="K469" s="231">
        <f>SUM(K470:K472)</f>
        <v>431.86</v>
      </c>
      <c r="L469" s="231"/>
      <c r="M469" s="231">
        <f>SUM(M470:M472)</f>
        <v>0</v>
      </c>
      <c r="N469" s="231"/>
      <c r="O469" s="231">
        <f>SUM(O470:O472)</f>
        <v>0</v>
      </c>
      <c r="P469" s="231"/>
      <c r="Q469" s="231">
        <f>SUM(Q470:Q472)</f>
        <v>0</v>
      </c>
      <c r="R469" s="231"/>
      <c r="S469" s="231"/>
      <c r="T469" s="231"/>
      <c r="U469" s="231"/>
      <c r="V469" s="231">
        <f>SUM(V470:V472)</f>
        <v>0.87</v>
      </c>
      <c r="W469" s="231"/>
      <c r="X469" s="231"/>
      <c r="AG469" t="s">
        <v>136</v>
      </c>
    </row>
    <row r="470" spans="1:60" outlineLevel="1" x14ac:dyDescent="0.25">
      <c r="A470" s="244">
        <v>189</v>
      </c>
      <c r="B470" s="245" t="s">
        <v>645</v>
      </c>
      <c r="C470" s="254" t="s">
        <v>646</v>
      </c>
      <c r="D470" s="246" t="s">
        <v>147</v>
      </c>
      <c r="E470" s="247">
        <v>2</v>
      </c>
      <c r="F470" s="248"/>
      <c r="G470" s="249">
        <f>ROUND(E470*F470,2)</f>
        <v>0</v>
      </c>
      <c r="H470" s="226">
        <v>75.069999999999993</v>
      </c>
      <c r="I470" s="225">
        <f>ROUND(E470*H470,2)</f>
        <v>150.13999999999999</v>
      </c>
      <c r="J470" s="226">
        <v>116.43</v>
      </c>
      <c r="K470" s="225">
        <f>ROUND(E470*J470,2)</f>
        <v>232.86</v>
      </c>
      <c r="L470" s="225">
        <v>15</v>
      </c>
      <c r="M470" s="225">
        <f>G470*(1+L470/100)</f>
        <v>0</v>
      </c>
      <c r="N470" s="225">
        <v>0</v>
      </c>
      <c r="O470" s="225">
        <f>ROUND(E470*N470,2)</f>
        <v>0</v>
      </c>
      <c r="P470" s="225">
        <v>0</v>
      </c>
      <c r="Q470" s="225">
        <f>ROUND(E470*P470,2)</f>
        <v>0</v>
      </c>
      <c r="R470" s="225"/>
      <c r="S470" s="225" t="s">
        <v>140</v>
      </c>
      <c r="T470" s="225" t="s">
        <v>140</v>
      </c>
      <c r="U470" s="225">
        <v>0.23599999999999999</v>
      </c>
      <c r="V470" s="225">
        <f>ROUND(E470*U470,2)</f>
        <v>0.47</v>
      </c>
      <c r="W470" s="225"/>
      <c r="X470" s="225" t="s">
        <v>141</v>
      </c>
      <c r="Y470" s="206"/>
      <c r="Z470" s="206"/>
      <c r="AA470" s="206"/>
      <c r="AB470" s="206"/>
      <c r="AC470" s="206"/>
      <c r="AD470" s="206"/>
      <c r="AE470" s="206"/>
      <c r="AF470" s="206"/>
      <c r="AG470" s="206" t="s">
        <v>142</v>
      </c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5">
      <c r="A471" s="244">
        <v>190</v>
      </c>
      <c r="B471" s="245" t="s">
        <v>647</v>
      </c>
      <c r="C471" s="254" t="s">
        <v>648</v>
      </c>
      <c r="D471" s="246" t="s">
        <v>147</v>
      </c>
      <c r="E471" s="247">
        <v>2</v>
      </c>
      <c r="F471" s="248"/>
      <c r="G471" s="249">
        <f>ROUND(E471*F471,2)</f>
        <v>0</v>
      </c>
      <c r="H471" s="226">
        <v>0</v>
      </c>
      <c r="I471" s="225">
        <f>ROUND(E471*H471,2)</f>
        <v>0</v>
      </c>
      <c r="J471" s="226">
        <v>99.5</v>
      </c>
      <c r="K471" s="225">
        <f>ROUND(E471*J471,2)</f>
        <v>199</v>
      </c>
      <c r="L471" s="225">
        <v>15</v>
      </c>
      <c r="M471" s="225">
        <f>G471*(1+L471/100)</f>
        <v>0</v>
      </c>
      <c r="N471" s="225">
        <v>0</v>
      </c>
      <c r="O471" s="225">
        <f>ROUND(E471*N471,2)</f>
        <v>0</v>
      </c>
      <c r="P471" s="225">
        <v>0</v>
      </c>
      <c r="Q471" s="225">
        <f>ROUND(E471*P471,2)</f>
        <v>0</v>
      </c>
      <c r="R471" s="225"/>
      <c r="S471" s="225" t="s">
        <v>140</v>
      </c>
      <c r="T471" s="225" t="s">
        <v>140</v>
      </c>
      <c r="U471" s="225">
        <v>0.20166999999999999</v>
      </c>
      <c r="V471" s="225">
        <f>ROUND(E471*U471,2)</f>
        <v>0.4</v>
      </c>
      <c r="W471" s="225"/>
      <c r="X471" s="225" t="s">
        <v>141</v>
      </c>
      <c r="Y471" s="206"/>
      <c r="Z471" s="206"/>
      <c r="AA471" s="206"/>
      <c r="AB471" s="206"/>
      <c r="AC471" s="206"/>
      <c r="AD471" s="206"/>
      <c r="AE471" s="206"/>
      <c r="AF471" s="206"/>
      <c r="AG471" s="206" t="s">
        <v>142</v>
      </c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5">
      <c r="A472" s="244">
        <v>191</v>
      </c>
      <c r="B472" s="245" t="s">
        <v>649</v>
      </c>
      <c r="C472" s="254" t="s">
        <v>650</v>
      </c>
      <c r="D472" s="246" t="s">
        <v>147</v>
      </c>
      <c r="E472" s="247">
        <v>2</v>
      </c>
      <c r="F472" s="248"/>
      <c r="G472" s="249">
        <f>ROUND(E472*F472,2)</f>
        <v>0</v>
      </c>
      <c r="H472" s="226">
        <v>250</v>
      </c>
      <c r="I472" s="225">
        <f>ROUND(E472*H472,2)</f>
        <v>500</v>
      </c>
      <c r="J472" s="226">
        <v>0</v>
      </c>
      <c r="K472" s="225">
        <f>ROUND(E472*J472,2)</f>
        <v>0</v>
      </c>
      <c r="L472" s="225">
        <v>15</v>
      </c>
      <c r="M472" s="225">
        <f>G472*(1+L472/100)</f>
        <v>0</v>
      </c>
      <c r="N472" s="225">
        <v>1.0000000000000001E-5</v>
      </c>
      <c r="O472" s="225">
        <f>ROUND(E472*N472,2)</f>
        <v>0</v>
      </c>
      <c r="P472" s="225">
        <v>0</v>
      </c>
      <c r="Q472" s="225">
        <f>ROUND(E472*P472,2)</f>
        <v>0</v>
      </c>
      <c r="R472" s="225" t="s">
        <v>169</v>
      </c>
      <c r="S472" s="225" t="s">
        <v>140</v>
      </c>
      <c r="T472" s="225" t="s">
        <v>164</v>
      </c>
      <c r="U472" s="225">
        <v>0</v>
      </c>
      <c r="V472" s="225">
        <f>ROUND(E472*U472,2)</f>
        <v>0</v>
      </c>
      <c r="W472" s="225"/>
      <c r="X472" s="225" t="s">
        <v>165</v>
      </c>
      <c r="Y472" s="206"/>
      <c r="Z472" s="206"/>
      <c r="AA472" s="206"/>
      <c r="AB472" s="206"/>
      <c r="AC472" s="206"/>
      <c r="AD472" s="206"/>
      <c r="AE472" s="206"/>
      <c r="AF472" s="206"/>
      <c r="AG472" s="206" t="s">
        <v>166</v>
      </c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x14ac:dyDescent="0.25">
      <c r="A473" s="232" t="s">
        <v>135</v>
      </c>
      <c r="B473" s="233" t="s">
        <v>105</v>
      </c>
      <c r="C473" s="251" t="s">
        <v>106</v>
      </c>
      <c r="D473" s="234"/>
      <c r="E473" s="235"/>
      <c r="F473" s="236"/>
      <c r="G473" s="237">
        <f>SUMIF(AG474:AG482,"&lt;&gt;NOR",G474:G482)</f>
        <v>0</v>
      </c>
      <c r="H473" s="231"/>
      <c r="I473" s="231">
        <f>SUM(I474:I482)</f>
        <v>0</v>
      </c>
      <c r="J473" s="231"/>
      <c r="K473" s="231">
        <f>SUM(K474:K482)</f>
        <v>9393.4500000000007</v>
      </c>
      <c r="L473" s="231"/>
      <c r="M473" s="231">
        <f>SUM(M474:M482)</f>
        <v>0</v>
      </c>
      <c r="N473" s="231"/>
      <c r="O473" s="231">
        <f>SUM(O474:O482)</f>
        <v>0</v>
      </c>
      <c r="P473" s="231"/>
      <c r="Q473" s="231">
        <f>SUM(Q474:Q482)</f>
        <v>0</v>
      </c>
      <c r="R473" s="231"/>
      <c r="S473" s="231"/>
      <c r="T473" s="231"/>
      <c r="U473" s="231"/>
      <c r="V473" s="231">
        <f>SUM(V474:V482)</f>
        <v>14.61</v>
      </c>
      <c r="W473" s="231"/>
      <c r="X473" s="231"/>
      <c r="AG473" t="s">
        <v>136</v>
      </c>
    </row>
    <row r="474" spans="1:60" outlineLevel="1" x14ac:dyDescent="0.25">
      <c r="A474" s="244">
        <v>192</v>
      </c>
      <c r="B474" s="245" t="s">
        <v>651</v>
      </c>
      <c r="C474" s="254" t="s">
        <v>652</v>
      </c>
      <c r="D474" s="246" t="s">
        <v>653</v>
      </c>
      <c r="E474" s="247">
        <v>3</v>
      </c>
      <c r="F474" s="248"/>
      <c r="G474" s="249">
        <f>ROUND(E474*F474,2)</f>
        <v>0</v>
      </c>
      <c r="H474" s="226">
        <v>0</v>
      </c>
      <c r="I474" s="225">
        <f>ROUND(E474*H474,2)</f>
        <v>0</v>
      </c>
      <c r="J474" s="226">
        <v>100</v>
      </c>
      <c r="K474" s="225">
        <f>ROUND(E474*J474,2)</f>
        <v>300</v>
      </c>
      <c r="L474" s="225">
        <v>15</v>
      </c>
      <c r="M474" s="225">
        <f>G474*(1+L474/100)</f>
        <v>0</v>
      </c>
      <c r="N474" s="225">
        <v>0</v>
      </c>
      <c r="O474" s="225">
        <f>ROUND(E474*N474,2)</f>
        <v>0</v>
      </c>
      <c r="P474" s="225">
        <v>0</v>
      </c>
      <c r="Q474" s="225">
        <f>ROUND(E474*P474,2)</f>
        <v>0</v>
      </c>
      <c r="R474" s="225"/>
      <c r="S474" s="225" t="s">
        <v>140</v>
      </c>
      <c r="T474" s="225" t="s">
        <v>164</v>
      </c>
      <c r="U474" s="225">
        <v>0</v>
      </c>
      <c r="V474" s="225">
        <f>ROUND(E474*U474,2)</f>
        <v>0</v>
      </c>
      <c r="W474" s="225"/>
      <c r="X474" s="225" t="s">
        <v>141</v>
      </c>
      <c r="Y474" s="206"/>
      <c r="Z474" s="206"/>
      <c r="AA474" s="206"/>
      <c r="AB474" s="206"/>
      <c r="AC474" s="206"/>
      <c r="AD474" s="206"/>
      <c r="AE474" s="206"/>
      <c r="AF474" s="206"/>
      <c r="AG474" s="206" t="s">
        <v>142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44">
        <v>193</v>
      </c>
      <c r="B475" s="245" t="s">
        <v>654</v>
      </c>
      <c r="C475" s="254" t="s">
        <v>655</v>
      </c>
      <c r="D475" s="246" t="s">
        <v>273</v>
      </c>
      <c r="E475" s="247">
        <v>2.9260999999999999</v>
      </c>
      <c r="F475" s="248"/>
      <c r="G475" s="249">
        <f>ROUND(E475*F475,2)</f>
        <v>0</v>
      </c>
      <c r="H475" s="226">
        <v>0</v>
      </c>
      <c r="I475" s="225">
        <f>ROUND(E475*H475,2)</f>
        <v>0</v>
      </c>
      <c r="J475" s="226">
        <v>168.5</v>
      </c>
      <c r="K475" s="225">
        <f>ROUND(E475*J475,2)</f>
        <v>493.05</v>
      </c>
      <c r="L475" s="225">
        <v>15</v>
      </c>
      <c r="M475" s="225">
        <f>G475*(1+L475/100)</f>
        <v>0</v>
      </c>
      <c r="N475" s="225">
        <v>0</v>
      </c>
      <c r="O475" s="225">
        <f>ROUND(E475*N475,2)</f>
        <v>0</v>
      </c>
      <c r="P475" s="225">
        <v>0</v>
      </c>
      <c r="Q475" s="225">
        <f>ROUND(E475*P475,2)</f>
        <v>0</v>
      </c>
      <c r="R475" s="225"/>
      <c r="S475" s="225" t="s">
        <v>140</v>
      </c>
      <c r="T475" s="225" t="s">
        <v>164</v>
      </c>
      <c r="U475" s="225">
        <v>0.27700000000000002</v>
      </c>
      <c r="V475" s="225">
        <f>ROUND(E475*U475,2)</f>
        <v>0.81</v>
      </c>
      <c r="W475" s="225"/>
      <c r="X475" s="225" t="s">
        <v>656</v>
      </c>
      <c r="Y475" s="206"/>
      <c r="Z475" s="206"/>
      <c r="AA475" s="206"/>
      <c r="AB475" s="206"/>
      <c r="AC475" s="206"/>
      <c r="AD475" s="206"/>
      <c r="AE475" s="206"/>
      <c r="AF475" s="206"/>
      <c r="AG475" s="206" t="s">
        <v>657</v>
      </c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5">
      <c r="A476" s="244">
        <v>194</v>
      </c>
      <c r="B476" s="245" t="s">
        <v>658</v>
      </c>
      <c r="C476" s="254" t="s">
        <v>659</v>
      </c>
      <c r="D476" s="246" t="s">
        <v>273</v>
      </c>
      <c r="E476" s="247">
        <v>2.9260999999999999</v>
      </c>
      <c r="F476" s="248"/>
      <c r="G476" s="249">
        <f>ROUND(E476*F476,2)</f>
        <v>0</v>
      </c>
      <c r="H476" s="226">
        <v>0</v>
      </c>
      <c r="I476" s="225">
        <f>ROUND(E476*H476,2)</f>
        <v>0</v>
      </c>
      <c r="J476" s="226">
        <v>706</v>
      </c>
      <c r="K476" s="225">
        <f>ROUND(E476*J476,2)</f>
        <v>2065.83</v>
      </c>
      <c r="L476" s="225">
        <v>15</v>
      </c>
      <c r="M476" s="225">
        <f>G476*(1+L476/100)</f>
        <v>0</v>
      </c>
      <c r="N476" s="225">
        <v>0</v>
      </c>
      <c r="O476" s="225">
        <f>ROUND(E476*N476,2)</f>
        <v>0</v>
      </c>
      <c r="P476" s="225">
        <v>0</v>
      </c>
      <c r="Q476" s="225">
        <f>ROUND(E476*P476,2)</f>
        <v>0</v>
      </c>
      <c r="R476" s="225"/>
      <c r="S476" s="225" t="s">
        <v>140</v>
      </c>
      <c r="T476" s="225" t="s">
        <v>140</v>
      </c>
      <c r="U476" s="225">
        <v>2.0089999999999999</v>
      </c>
      <c r="V476" s="225">
        <f>ROUND(E476*U476,2)</f>
        <v>5.88</v>
      </c>
      <c r="W476" s="225"/>
      <c r="X476" s="225" t="s">
        <v>656</v>
      </c>
      <c r="Y476" s="206"/>
      <c r="Z476" s="206"/>
      <c r="AA476" s="206"/>
      <c r="AB476" s="206"/>
      <c r="AC476" s="206"/>
      <c r="AD476" s="206"/>
      <c r="AE476" s="206"/>
      <c r="AF476" s="206"/>
      <c r="AG476" s="206" t="s">
        <v>657</v>
      </c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outlineLevel="1" x14ac:dyDescent="0.25">
      <c r="A477" s="244">
        <v>195</v>
      </c>
      <c r="B477" s="245" t="s">
        <v>660</v>
      </c>
      <c r="C477" s="254" t="s">
        <v>661</v>
      </c>
      <c r="D477" s="246" t="s">
        <v>273</v>
      </c>
      <c r="E477" s="247">
        <v>2.9260999999999999</v>
      </c>
      <c r="F477" s="248"/>
      <c r="G477" s="249">
        <f>ROUND(E477*F477,2)</f>
        <v>0</v>
      </c>
      <c r="H477" s="226">
        <v>0</v>
      </c>
      <c r="I477" s="225">
        <f>ROUND(E477*H477,2)</f>
        <v>0</v>
      </c>
      <c r="J477" s="226">
        <v>337</v>
      </c>
      <c r="K477" s="225">
        <f>ROUND(E477*J477,2)</f>
        <v>986.1</v>
      </c>
      <c r="L477" s="225">
        <v>15</v>
      </c>
      <c r="M477" s="225">
        <f>G477*(1+L477/100)</f>
        <v>0</v>
      </c>
      <c r="N477" s="225">
        <v>0</v>
      </c>
      <c r="O477" s="225">
        <f>ROUND(E477*N477,2)</f>
        <v>0</v>
      </c>
      <c r="P477" s="225">
        <v>0</v>
      </c>
      <c r="Q477" s="225">
        <f>ROUND(E477*P477,2)</f>
        <v>0</v>
      </c>
      <c r="R477" s="225"/>
      <c r="S477" s="225" t="s">
        <v>140</v>
      </c>
      <c r="T477" s="225" t="s">
        <v>140</v>
      </c>
      <c r="U477" s="225">
        <v>0.95899999999999996</v>
      </c>
      <c r="V477" s="225">
        <f>ROUND(E477*U477,2)</f>
        <v>2.81</v>
      </c>
      <c r="W477" s="225"/>
      <c r="X477" s="225" t="s">
        <v>656</v>
      </c>
      <c r="Y477" s="206"/>
      <c r="Z477" s="206"/>
      <c r="AA477" s="206"/>
      <c r="AB477" s="206"/>
      <c r="AC477" s="206"/>
      <c r="AD477" s="206"/>
      <c r="AE477" s="206"/>
      <c r="AF477" s="206"/>
      <c r="AG477" s="206" t="s">
        <v>657</v>
      </c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5">
      <c r="A478" s="244">
        <v>196</v>
      </c>
      <c r="B478" s="245" t="s">
        <v>662</v>
      </c>
      <c r="C478" s="254" t="s">
        <v>663</v>
      </c>
      <c r="D478" s="246" t="s">
        <v>273</v>
      </c>
      <c r="E478" s="247">
        <v>2.9260999999999999</v>
      </c>
      <c r="F478" s="248"/>
      <c r="G478" s="249">
        <f>ROUND(E478*F478,2)</f>
        <v>0</v>
      </c>
      <c r="H478" s="226">
        <v>0</v>
      </c>
      <c r="I478" s="225">
        <f>ROUND(E478*H478,2)</f>
        <v>0</v>
      </c>
      <c r="J478" s="226">
        <v>234.5</v>
      </c>
      <c r="K478" s="225">
        <f>ROUND(E478*J478,2)</f>
        <v>686.17</v>
      </c>
      <c r="L478" s="225">
        <v>15</v>
      </c>
      <c r="M478" s="225">
        <f>G478*(1+L478/100)</f>
        <v>0</v>
      </c>
      <c r="N478" s="225">
        <v>0</v>
      </c>
      <c r="O478" s="225">
        <f>ROUND(E478*N478,2)</f>
        <v>0</v>
      </c>
      <c r="P478" s="225">
        <v>0</v>
      </c>
      <c r="Q478" s="225">
        <f>ROUND(E478*P478,2)</f>
        <v>0</v>
      </c>
      <c r="R478" s="225"/>
      <c r="S478" s="225" t="s">
        <v>140</v>
      </c>
      <c r="T478" s="225" t="s">
        <v>164</v>
      </c>
      <c r="U478" s="225">
        <v>0.49</v>
      </c>
      <c r="V478" s="225">
        <f>ROUND(E478*U478,2)</f>
        <v>1.43</v>
      </c>
      <c r="W478" s="225"/>
      <c r="X478" s="225" t="s">
        <v>656</v>
      </c>
      <c r="Y478" s="206"/>
      <c r="Z478" s="206"/>
      <c r="AA478" s="206"/>
      <c r="AB478" s="206"/>
      <c r="AC478" s="206"/>
      <c r="AD478" s="206"/>
      <c r="AE478" s="206"/>
      <c r="AF478" s="206"/>
      <c r="AG478" s="206" t="s">
        <v>657</v>
      </c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 x14ac:dyDescent="0.25">
      <c r="A479" s="244">
        <v>197</v>
      </c>
      <c r="B479" s="245" t="s">
        <v>664</v>
      </c>
      <c r="C479" s="254" t="s">
        <v>665</v>
      </c>
      <c r="D479" s="246" t="s">
        <v>273</v>
      </c>
      <c r="E479" s="247">
        <v>58.52205</v>
      </c>
      <c r="F479" s="248"/>
      <c r="G479" s="249">
        <f>ROUND(E479*F479,2)</f>
        <v>0</v>
      </c>
      <c r="H479" s="226">
        <v>0</v>
      </c>
      <c r="I479" s="225">
        <f>ROUND(E479*H479,2)</f>
        <v>0</v>
      </c>
      <c r="J479" s="226">
        <v>16</v>
      </c>
      <c r="K479" s="225">
        <f>ROUND(E479*J479,2)</f>
        <v>936.35</v>
      </c>
      <c r="L479" s="225">
        <v>15</v>
      </c>
      <c r="M479" s="225">
        <f>G479*(1+L479/100)</f>
        <v>0</v>
      </c>
      <c r="N479" s="225">
        <v>0</v>
      </c>
      <c r="O479" s="225">
        <f>ROUND(E479*N479,2)</f>
        <v>0</v>
      </c>
      <c r="P479" s="225">
        <v>0</v>
      </c>
      <c r="Q479" s="225">
        <f>ROUND(E479*P479,2)</f>
        <v>0</v>
      </c>
      <c r="R479" s="225"/>
      <c r="S479" s="225" t="s">
        <v>140</v>
      </c>
      <c r="T479" s="225" t="s">
        <v>164</v>
      </c>
      <c r="U479" s="225">
        <v>0</v>
      </c>
      <c r="V479" s="225">
        <f>ROUND(E479*U479,2)</f>
        <v>0</v>
      </c>
      <c r="W479" s="225"/>
      <c r="X479" s="225" t="s">
        <v>656</v>
      </c>
      <c r="Y479" s="206"/>
      <c r="Z479" s="206"/>
      <c r="AA479" s="206"/>
      <c r="AB479" s="206"/>
      <c r="AC479" s="206"/>
      <c r="AD479" s="206"/>
      <c r="AE479" s="206"/>
      <c r="AF479" s="206"/>
      <c r="AG479" s="206" t="s">
        <v>657</v>
      </c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5">
      <c r="A480" s="244">
        <v>198</v>
      </c>
      <c r="B480" s="245" t="s">
        <v>666</v>
      </c>
      <c r="C480" s="254" t="s">
        <v>667</v>
      </c>
      <c r="D480" s="246" t="s">
        <v>273</v>
      </c>
      <c r="E480" s="247">
        <v>2.9260999999999999</v>
      </c>
      <c r="F480" s="248"/>
      <c r="G480" s="249">
        <f>ROUND(E480*F480,2)</f>
        <v>0</v>
      </c>
      <c r="H480" s="226">
        <v>0</v>
      </c>
      <c r="I480" s="225">
        <f>ROUND(E480*H480,2)</f>
        <v>0</v>
      </c>
      <c r="J480" s="226">
        <v>331</v>
      </c>
      <c r="K480" s="225">
        <f>ROUND(E480*J480,2)</f>
        <v>968.54</v>
      </c>
      <c r="L480" s="225">
        <v>15</v>
      </c>
      <c r="M480" s="225">
        <f>G480*(1+L480/100)</f>
        <v>0</v>
      </c>
      <c r="N480" s="225">
        <v>0</v>
      </c>
      <c r="O480" s="225">
        <f>ROUND(E480*N480,2)</f>
        <v>0</v>
      </c>
      <c r="P480" s="225">
        <v>0</v>
      </c>
      <c r="Q480" s="225">
        <f>ROUND(E480*P480,2)</f>
        <v>0</v>
      </c>
      <c r="R480" s="225"/>
      <c r="S480" s="225" t="s">
        <v>140</v>
      </c>
      <c r="T480" s="225" t="s">
        <v>164</v>
      </c>
      <c r="U480" s="225">
        <v>0.94199999999999995</v>
      </c>
      <c r="V480" s="225">
        <f>ROUND(E480*U480,2)</f>
        <v>2.76</v>
      </c>
      <c r="W480" s="225"/>
      <c r="X480" s="225" t="s">
        <v>656</v>
      </c>
      <c r="Y480" s="206"/>
      <c r="Z480" s="206"/>
      <c r="AA480" s="206"/>
      <c r="AB480" s="206"/>
      <c r="AC480" s="206"/>
      <c r="AD480" s="206"/>
      <c r="AE480" s="206"/>
      <c r="AF480" s="206"/>
      <c r="AG480" s="206" t="s">
        <v>657</v>
      </c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5">
      <c r="A481" s="244">
        <v>199</v>
      </c>
      <c r="B481" s="245" t="s">
        <v>668</v>
      </c>
      <c r="C481" s="254" t="s">
        <v>669</v>
      </c>
      <c r="D481" s="246" t="s">
        <v>273</v>
      </c>
      <c r="E481" s="247">
        <v>8.7783099999999994</v>
      </c>
      <c r="F481" s="248"/>
      <c r="G481" s="249">
        <f>ROUND(E481*F481,2)</f>
        <v>0</v>
      </c>
      <c r="H481" s="226">
        <v>0</v>
      </c>
      <c r="I481" s="225">
        <f>ROUND(E481*H481,2)</f>
        <v>0</v>
      </c>
      <c r="J481" s="226">
        <v>36.9</v>
      </c>
      <c r="K481" s="225">
        <f>ROUND(E481*J481,2)</f>
        <v>323.92</v>
      </c>
      <c r="L481" s="225">
        <v>15</v>
      </c>
      <c r="M481" s="225">
        <f>G481*(1+L481/100)</f>
        <v>0</v>
      </c>
      <c r="N481" s="225">
        <v>0</v>
      </c>
      <c r="O481" s="225">
        <f>ROUND(E481*N481,2)</f>
        <v>0</v>
      </c>
      <c r="P481" s="225">
        <v>0</v>
      </c>
      <c r="Q481" s="225">
        <f>ROUND(E481*P481,2)</f>
        <v>0</v>
      </c>
      <c r="R481" s="225"/>
      <c r="S481" s="225" t="s">
        <v>140</v>
      </c>
      <c r="T481" s="225" t="s">
        <v>164</v>
      </c>
      <c r="U481" s="225">
        <v>0.105</v>
      </c>
      <c r="V481" s="225">
        <f>ROUND(E481*U481,2)</f>
        <v>0.92</v>
      </c>
      <c r="W481" s="225"/>
      <c r="X481" s="225" t="s">
        <v>656</v>
      </c>
      <c r="Y481" s="206"/>
      <c r="Z481" s="206"/>
      <c r="AA481" s="206"/>
      <c r="AB481" s="206"/>
      <c r="AC481" s="206"/>
      <c r="AD481" s="206"/>
      <c r="AE481" s="206"/>
      <c r="AF481" s="206"/>
      <c r="AG481" s="206" t="s">
        <v>657</v>
      </c>
      <c r="AH481" s="206"/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5">
      <c r="A482" s="244">
        <v>200</v>
      </c>
      <c r="B482" s="245" t="s">
        <v>670</v>
      </c>
      <c r="C482" s="254" t="s">
        <v>671</v>
      </c>
      <c r="D482" s="246" t="s">
        <v>273</v>
      </c>
      <c r="E482" s="247">
        <v>2.9260999999999999</v>
      </c>
      <c r="F482" s="248"/>
      <c r="G482" s="249">
        <f>ROUND(E482*F482,2)</f>
        <v>0</v>
      </c>
      <c r="H482" s="226">
        <v>0</v>
      </c>
      <c r="I482" s="225">
        <f>ROUND(E482*H482,2)</f>
        <v>0</v>
      </c>
      <c r="J482" s="226">
        <v>900</v>
      </c>
      <c r="K482" s="225">
        <f>ROUND(E482*J482,2)</f>
        <v>2633.49</v>
      </c>
      <c r="L482" s="225">
        <v>15</v>
      </c>
      <c r="M482" s="225">
        <f>G482*(1+L482/100)</f>
        <v>0</v>
      </c>
      <c r="N482" s="225">
        <v>0</v>
      </c>
      <c r="O482" s="225">
        <f>ROUND(E482*N482,2)</f>
        <v>0</v>
      </c>
      <c r="P482" s="225">
        <v>0</v>
      </c>
      <c r="Q482" s="225">
        <f>ROUND(E482*P482,2)</f>
        <v>0</v>
      </c>
      <c r="R482" s="225"/>
      <c r="S482" s="225" t="s">
        <v>672</v>
      </c>
      <c r="T482" s="225" t="s">
        <v>164</v>
      </c>
      <c r="U482" s="225">
        <v>0</v>
      </c>
      <c r="V482" s="225">
        <f>ROUND(E482*U482,2)</f>
        <v>0</v>
      </c>
      <c r="W482" s="225"/>
      <c r="X482" s="225" t="s">
        <v>656</v>
      </c>
      <c r="Y482" s="206"/>
      <c r="Z482" s="206"/>
      <c r="AA482" s="206"/>
      <c r="AB482" s="206"/>
      <c r="AC482" s="206"/>
      <c r="AD482" s="206"/>
      <c r="AE482" s="206"/>
      <c r="AF482" s="206"/>
      <c r="AG482" s="206" t="s">
        <v>657</v>
      </c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x14ac:dyDescent="0.25">
      <c r="A483" s="232" t="s">
        <v>135</v>
      </c>
      <c r="B483" s="233" t="s">
        <v>109</v>
      </c>
      <c r="C483" s="251" t="s">
        <v>30</v>
      </c>
      <c r="D483" s="234"/>
      <c r="E483" s="235"/>
      <c r="F483" s="236"/>
      <c r="G483" s="237">
        <f>SUMIF(AG484:AG491,"&lt;&gt;NOR",G484:G491)</f>
        <v>0</v>
      </c>
      <c r="H483" s="231"/>
      <c r="I483" s="231">
        <f>SUM(I484:I491)</f>
        <v>0</v>
      </c>
      <c r="J483" s="231"/>
      <c r="K483" s="231">
        <f>SUM(K484:K491)</f>
        <v>11400</v>
      </c>
      <c r="L483" s="231"/>
      <c r="M483" s="231">
        <f>SUM(M484:M491)</f>
        <v>0</v>
      </c>
      <c r="N483" s="231"/>
      <c r="O483" s="231">
        <f>SUM(O484:O491)</f>
        <v>0</v>
      </c>
      <c r="P483" s="231"/>
      <c r="Q483" s="231">
        <f>SUM(Q484:Q491)</f>
        <v>0</v>
      </c>
      <c r="R483" s="231"/>
      <c r="S483" s="231"/>
      <c r="T483" s="231"/>
      <c r="U483" s="231"/>
      <c r="V483" s="231">
        <f>SUM(V484:V491)</f>
        <v>0</v>
      </c>
      <c r="W483" s="231"/>
      <c r="X483" s="231"/>
      <c r="AG483" t="s">
        <v>136</v>
      </c>
    </row>
    <row r="484" spans="1:60" outlineLevel="1" x14ac:dyDescent="0.25">
      <c r="A484" s="244">
        <v>201</v>
      </c>
      <c r="B484" s="245" t="s">
        <v>673</v>
      </c>
      <c r="C484" s="254" t="s">
        <v>674</v>
      </c>
      <c r="D484" s="246" t="s">
        <v>675</v>
      </c>
      <c r="E484" s="247">
        <v>1</v>
      </c>
      <c r="F484" s="248"/>
      <c r="G484" s="249">
        <f>ROUND(E484*F484,2)</f>
        <v>0</v>
      </c>
      <c r="H484" s="226">
        <v>0</v>
      </c>
      <c r="I484" s="225">
        <f>ROUND(E484*H484,2)</f>
        <v>0</v>
      </c>
      <c r="J484" s="226">
        <v>1500</v>
      </c>
      <c r="K484" s="225">
        <f>ROUND(E484*J484,2)</f>
        <v>1500</v>
      </c>
      <c r="L484" s="225">
        <v>15</v>
      </c>
      <c r="M484" s="225">
        <f>G484*(1+L484/100)</f>
        <v>0</v>
      </c>
      <c r="N484" s="225">
        <v>0</v>
      </c>
      <c r="O484" s="225">
        <f>ROUND(E484*N484,2)</f>
        <v>0</v>
      </c>
      <c r="P484" s="225">
        <v>0</v>
      </c>
      <c r="Q484" s="225">
        <f>ROUND(E484*P484,2)</f>
        <v>0</v>
      </c>
      <c r="R484" s="225"/>
      <c r="S484" s="225" t="s">
        <v>140</v>
      </c>
      <c r="T484" s="225" t="s">
        <v>164</v>
      </c>
      <c r="U484" s="225">
        <v>0</v>
      </c>
      <c r="V484" s="225">
        <f>ROUND(E484*U484,2)</f>
        <v>0</v>
      </c>
      <c r="W484" s="225"/>
      <c r="X484" s="225" t="s">
        <v>676</v>
      </c>
      <c r="Y484" s="206"/>
      <c r="Z484" s="206"/>
      <c r="AA484" s="206"/>
      <c r="AB484" s="206"/>
      <c r="AC484" s="206"/>
      <c r="AD484" s="206"/>
      <c r="AE484" s="206"/>
      <c r="AF484" s="206"/>
      <c r="AG484" s="206" t="s">
        <v>677</v>
      </c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 x14ac:dyDescent="0.25">
      <c r="A485" s="244">
        <v>202</v>
      </c>
      <c r="B485" s="245" t="s">
        <v>678</v>
      </c>
      <c r="C485" s="254" t="s">
        <v>679</v>
      </c>
      <c r="D485" s="246" t="s">
        <v>675</v>
      </c>
      <c r="E485" s="247">
        <v>1</v>
      </c>
      <c r="F485" s="248"/>
      <c r="G485" s="249">
        <f>ROUND(E485*F485,2)</f>
        <v>0</v>
      </c>
      <c r="H485" s="226">
        <v>0</v>
      </c>
      <c r="I485" s="225">
        <f>ROUND(E485*H485,2)</f>
        <v>0</v>
      </c>
      <c r="J485" s="226">
        <v>2000</v>
      </c>
      <c r="K485" s="225">
        <f>ROUND(E485*J485,2)</f>
        <v>2000</v>
      </c>
      <c r="L485" s="225">
        <v>15</v>
      </c>
      <c r="M485" s="225">
        <f>G485*(1+L485/100)</f>
        <v>0</v>
      </c>
      <c r="N485" s="225">
        <v>0</v>
      </c>
      <c r="O485" s="225">
        <f>ROUND(E485*N485,2)</f>
        <v>0</v>
      </c>
      <c r="P485" s="225">
        <v>0</v>
      </c>
      <c r="Q485" s="225">
        <f>ROUND(E485*P485,2)</f>
        <v>0</v>
      </c>
      <c r="R485" s="225"/>
      <c r="S485" s="225" t="s">
        <v>140</v>
      </c>
      <c r="T485" s="225" t="s">
        <v>164</v>
      </c>
      <c r="U485" s="225">
        <v>0</v>
      </c>
      <c r="V485" s="225">
        <f>ROUND(E485*U485,2)</f>
        <v>0</v>
      </c>
      <c r="W485" s="225"/>
      <c r="X485" s="225" t="s">
        <v>676</v>
      </c>
      <c r="Y485" s="206"/>
      <c r="Z485" s="206"/>
      <c r="AA485" s="206"/>
      <c r="AB485" s="206"/>
      <c r="AC485" s="206"/>
      <c r="AD485" s="206"/>
      <c r="AE485" s="206"/>
      <c r="AF485" s="206"/>
      <c r="AG485" s="206" t="s">
        <v>677</v>
      </c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 x14ac:dyDescent="0.25">
      <c r="A486" s="244">
        <v>203</v>
      </c>
      <c r="B486" s="245" t="s">
        <v>680</v>
      </c>
      <c r="C486" s="254" t="s">
        <v>681</v>
      </c>
      <c r="D486" s="246" t="s">
        <v>675</v>
      </c>
      <c r="E486" s="247">
        <v>1</v>
      </c>
      <c r="F486" s="248"/>
      <c r="G486" s="249">
        <f>ROUND(E486*F486,2)</f>
        <v>0</v>
      </c>
      <c r="H486" s="226">
        <v>0</v>
      </c>
      <c r="I486" s="225">
        <f>ROUND(E486*H486,2)</f>
        <v>0</v>
      </c>
      <c r="J486" s="226">
        <v>1500</v>
      </c>
      <c r="K486" s="225">
        <f>ROUND(E486*J486,2)</f>
        <v>1500</v>
      </c>
      <c r="L486" s="225">
        <v>15</v>
      </c>
      <c r="M486" s="225">
        <f>G486*(1+L486/100)</f>
        <v>0</v>
      </c>
      <c r="N486" s="225">
        <v>0</v>
      </c>
      <c r="O486" s="225">
        <f>ROUND(E486*N486,2)</f>
        <v>0</v>
      </c>
      <c r="P486" s="225">
        <v>0</v>
      </c>
      <c r="Q486" s="225">
        <f>ROUND(E486*P486,2)</f>
        <v>0</v>
      </c>
      <c r="R486" s="225"/>
      <c r="S486" s="225" t="s">
        <v>140</v>
      </c>
      <c r="T486" s="225" t="s">
        <v>164</v>
      </c>
      <c r="U486" s="225">
        <v>0</v>
      </c>
      <c r="V486" s="225">
        <f>ROUND(E486*U486,2)</f>
        <v>0</v>
      </c>
      <c r="W486" s="225"/>
      <c r="X486" s="225" t="s">
        <v>676</v>
      </c>
      <c r="Y486" s="206"/>
      <c r="Z486" s="206"/>
      <c r="AA486" s="206"/>
      <c r="AB486" s="206"/>
      <c r="AC486" s="206"/>
      <c r="AD486" s="206"/>
      <c r="AE486" s="206"/>
      <c r="AF486" s="206"/>
      <c r="AG486" s="206" t="s">
        <v>677</v>
      </c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5">
      <c r="A487" s="244">
        <v>204</v>
      </c>
      <c r="B487" s="245" t="s">
        <v>682</v>
      </c>
      <c r="C487" s="254" t="s">
        <v>683</v>
      </c>
      <c r="D487" s="246" t="s">
        <v>675</v>
      </c>
      <c r="E487" s="247">
        <v>1</v>
      </c>
      <c r="F487" s="248"/>
      <c r="G487" s="249">
        <f>ROUND(E487*F487,2)</f>
        <v>0</v>
      </c>
      <c r="H487" s="226">
        <v>0</v>
      </c>
      <c r="I487" s="225">
        <f>ROUND(E487*H487,2)</f>
        <v>0</v>
      </c>
      <c r="J487" s="226">
        <v>1500</v>
      </c>
      <c r="K487" s="225">
        <f>ROUND(E487*J487,2)</f>
        <v>1500</v>
      </c>
      <c r="L487" s="225">
        <v>15</v>
      </c>
      <c r="M487" s="225">
        <f>G487*(1+L487/100)</f>
        <v>0</v>
      </c>
      <c r="N487" s="225">
        <v>0</v>
      </c>
      <c r="O487" s="225">
        <f>ROUND(E487*N487,2)</f>
        <v>0</v>
      </c>
      <c r="P487" s="225">
        <v>0</v>
      </c>
      <c r="Q487" s="225">
        <f>ROUND(E487*P487,2)</f>
        <v>0</v>
      </c>
      <c r="R487" s="225"/>
      <c r="S487" s="225" t="s">
        <v>140</v>
      </c>
      <c r="T487" s="225" t="s">
        <v>164</v>
      </c>
      <c r="U487" s="225">
        <v>0</v>
      </c>
      <c r="V487" s="225">
        <f>ROUND(E487*U487,2)</f>
        <v>0</v>
      </c>
      <c r="W487" s="225"/>
      <c r="X487" s="225" t="s">
        <v>676</v>
      </c>
      <c r="Y487" s="206"/>
      <c r="Z487" s="206"/>
      <c r="AA487" s="206"/>
      <c r="AB487" s="206"/>
      <c r="AC487" s="206"/>
      <c r="AD487" s="206"/>
      <c r="AE487" s="206"/>
      <c r="AF487" s="206"/>
      <c r="AG487" s="206" t="s">
        <v>677</v>
      </c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 x14ac:dyDescent="0.25">
      <c r="A488" s="244">
        <v>205</v>
      </c>
      <c r="B488" s="245" t="s">
        <v>684</v>
      </c>
      <c r="C488" s="254" t="s">
        <v>685</v>
      </c>
      <c r="D488" s="246" t="s">
        <v>675</v>
      </c>
      <c r="E488" s="247">
        <v>1</v>
      </c>
      <c r="F488" s="248"/>
      <c r="G488" s="249">
        <f>ROUND(E488*F488,2)</f>
        <v>0</v>
      </c>
      <c r="H488" s="226">
        <v>0</v>
      </c>
      <c r="I488" s="225">
        <f>ROUND(E488*H488,2)</f>
        <v>0</v>
      </c>
      <c r="J488" s="226">
        <v>200</v>
      </c>
      <c r="K488" s="225">
        <f>ROUND(E488*J488,2)</f>
        <v>200</v>
      </c>
      <c r="L488" s="225">
        <v>15</v>
      </c>
      <c r="M488" s="225">
        <f>G488*(1+L488/100)</f>
        <v>0</v>
      </c>
      <c r="N488" s="225">
        <v>0</v>
      </c>
      <c r="O488" s="225">
        <f>ROUND(E488*N488,2)</f>
        <v>0</v>
      </c>
      <c r="P488" s="225">
        <v>0</v>
      </c>
      <c r="Q488" s="225">
        <f>ROUND(E488*P488,2)</f>
        <v>0</v>
      </c>
      <c r="R488" s="225"/>
      <c r="S488" s="225" t="s">
        <v>163</v>
      </c>
      <c r="T488" s="225" t="s">
        <v>164</v>
      </c>
      <c r="U488" s="225">
        <v>0</v>
      </c>
      <c r="V488" s="225">
        <f>ROUND(E488*U488,2)</f>
        <v>0</v>
      </c>
      <c r="W488" s="225"/>
      <c r="X488" s="225" t="s">
        <v>676</v>
      </c>
      <c r="Y488" s="206"/>
      <c r="Z488" s="206"/>
      <c r="AA488" s="206"/>
      <c r="AB488" s="206"/>
      <c r="AC488" s="206"/>
      <c r="AD488" s="206"/>
      <c r="AE488" s="206"/>
      <c r="AF488" s="206"/>
      <c r="AG488" s="206" t="s">
        <v>677</v>
      </c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 x14ac:dyDescent="0.25">
      <c r="A489" s="244">
        <v>206</v>
      </c>
      <c r="B489" s="245" t="s">
        <v>686</v>
      </c>
      <c r="C489" s="254" t="s">
        <v>687</v>
      </c>
      <c r="D489" s="246" t="s">
        <v>675</v>
      </c>
      <c r="E489" s="247">
        <v>1</v>
      </c>
      <c r="F489" s="248"/>
      <c r="G489" s="249">
        <f>ROUND(E489*F489,2)</f>
        <v>0</v>
      </c>
      <c r="H489" s="226">
        <v>0</v>
      </c>
      <c r="I489" s="225">
        <f>ROUND(E489*H489,2)</f>
        <v>0</v>
      </c>
      <c r="J489" s="226">
        <v>1500</v>
      </c>
      <c r="K489" s="225">
        <f>ROUND(E489*J489,2)</f>
        <v>1500</v>
      </c>
      <c r="L489" s="225">
        <v>15</v>
      </c>
      <c r="M489" s="225">
        <f>G489*(1+L489/100)</f>
        <v>0</v>
      </c>
      <c r="N489" s="225">
        <v>0</v>
      </c>
      <c r="O489" s="225">
        <f>ROUND(E489*N489,2)</f>
        <v>0</v>
      </c>
      <c r="P489" s="225">
        <v>0</v>
      </c>
      <c r="Q489" s="225">
        <f>ROUND(E489*P489,2)</f>
        <v>0</v>
      </c>
      <c r="R489" s="225"/>
      <c r="S489" s="225" t="s">
        <v>163</v>
      </c>
      <c r="T489" s="225" t="s">
        <v>164</v>
      </c>
      <c r="U489" s="225">
        <v>0</v>
      </c>
      <c r="V489" s="225">
        <f>ROUND(E489*U489,2)</f>
        <v>0</v>
      </c>
      <c r="W489" s="225"/>
      <c r="X489" s="225" t="s">
        <v>676</v>
      </c>
      <c r="Y489" s="206"/>
      <c r="Z489" s="206"/>
      <c r="AA489" s="206"/>
      <c r="AB489" s="206"/>
      <c r="AC489" s="206"/>
      <c r="AD489" s="206"/>
      <c r="AE489" s="206"/>
      <c r="AF489" s="206"/>
      <c r="AG489" s="206" t="s">
        <v>677</v>
      </c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5">
      <c r="A490" s="244">
        <v>207</v>
      </c>
      <c r="B490" s="245" t="s">
        <v>688</v>
      </c>
      <c r="C490" s="254" t="s">
        <v>689</v>
      </c>
      <c r="D490" s="246" t="s">
        <v>675</v>
      </c>
      <c r="E490" s="247">
        <v>1</v>
      </c>
      <c r="F490" s="248"/>
      <c r="G490" s="249">
        <f>ROUND(E490*F490,2)</f>
        <v>0</v>
      </c>
      <c r="H490" s="226">
        <v>0</v>
      </c>
      <c r="I490" s="225">
        <f>ROUND(E490*H490,2)</f>
        <v>0</v>
      </c>
      <c r="J490" s="226">
        <v>3000</v>
      </c>
      <c r="K490" s="225">
        <f>ROUND(E490*J490,2)</f>
        <v>3000</v>
      </c>
      <c r="L490" s="225">
        <v>15</v>
      </c>
      <c r="M490" s="225">
        <f>G490*(1+L490/100)</f>
        <v>0</v>
      </c>
      <c r="N490" s="225">
        <v>0</v>
      </c>
      <c r="O490" s="225">
        <f>ROUND(E490*N490,2)</f>
        <v>0</v>
      </c>
      <c r="P490" s="225">
        <v>0</v>
      </c>
      <c r="Q490" s="225">
        <f>ROUND(E490*P490,2)</f>
        <v>0</v>
      </c>
      <c r="R490" s="225"/>
      <c r="S490" s="225" t="s">
        <v>163</v>
      </c>
      <c r="T490" s="225" t="s">
        <v>164</v>
      </c>
      <c r="U490" s="225">
        <v>0</v>
      </c>
      <c r="V490" s="225">
        <f>ROUND(E490*U490,2)</f>
        <v>0</v>
      </c>
      <c r="W490" s="225"/>
      <c r="X490" s="225" t="s">
        <v>676</v>
      </c>
      <c r="Y490" s="206"/>
      <c r="Z490" s="206"/>
      <c r="AA490" s="206"/>
      <c r="AB490" s="206"/>
      <c r="AC490" s="206"/>
      <c r="AD490" s="206"/>
      <c r="AE490" s="206"/>
      <c r="AF490" s="206"/>
      <c r="AG490" s="206" t="s">
        <v>677</v>
      </c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5">
      <c r="A491" s="238">
        <v>208</v>
      </c>
      <c r="B491" s="239" t="s">
        <v>690</v>
      </c>
      <c r="C491" s="252" t="s">
        <v>691</v>
      </c>
      <c r="D491" s="240" t="s">
        <v>675</v>
      </c>
      <c r="E491" s="241">
        <v>1</v>
      </c>
      <c r="F491" s="242"/>
      <c r="G491" s="243">
        <f>ROUND(E491*F491,2)</f>
        <v>0</v>
      </c>
      <c r="H491" s="226">
        <v>0</v>
      </c>
      <c r="I491" s="225">
        <f>ROUND(E491*H491,2)</f>
        <v>0</v>
      </c>
      <c r="J491" s="226">
        <v>200</v>
      </c>
      <c r="K491" s="225">
        <f>ROUND(E491*J491,2)</f>
        <v>200</v>
      </c>
      <c r="L491" s="225">
        <v>15</v>
      </c>
      <c r="M491" s="225">
        <f>G491*(1+L491/100)</f>
        <v>0</v>
      </c>
      <c r="N491" s="225">
        <v>0</v>
      </c>
      <c r="O491" s="225">
        <f>ROUND(E491*N491,2)</f>
        <v>0</v>
      </c>
      <c r="P491" s="225">
        <v>0</v>
      </c>
      <c r="Q491" s="225">
        <f>ROUND(E491*P491,2)</f>
        <v>0</v>
      </c>
      <c r="R491" s="225"/>
      <c r="S491" s="225" t="s">
        <v>163</v>
      </c>
      <c r="T491" s="225" t="s">
        <v>164</v>
      </c>
      <c r="U491" s="225">
        <v>0</v>
      </c>
      <c r="V491" s="225">
        <f>ROUND(E491*U491,2)</f>
        <v>0</v>
      </c>
      <c r="W491" s="225"/>
      <c r="X491" s="225" t="s">
        <v>676</v>
      </c>
      <c r="Y491" s="206"/>
      <c r="Z491" s="206"/>
      <c r="AA491" s="206"/>
      <c r="AB491" s="206"/>
      <c r="AC491" s="206"/>
      <c r="AD491" s="206"/>
      <c r="AE491" s="206"/>
      <c r="AF491" s="206"/>
      <c r="AG491" s="206" t="s">
        <v>677</v>
      </c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x14ac:dyDescent="0.25">
      <c r="A492" s="3"/>
      <c r="B492" s="4"/>
      <c r="C492" s="257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AE492">
        <v>15</v>
      </c>
      <c r="AF492">
        <v>21</v>
      </c>
      <c r="AG492" t="s">
        <v>122</v>
      </c>
    </row>
    <row r="493" spans="1:60" x14ac:dyDescent="0.25">
      <c r="A493" s="209"/>
      <c r="B493" s="210" t="s">
        <v>31</v>
      </c>
      <c r="C493" s="258"/>
      <c r="D493" s="211"/>
      <c r="E493" s="212"/>
      <c r="F493" s="212"/>
      <c r="G493" s="250">
        <f>G8+G21+G25+G72+G85+G88+G99+G155+G157+G166+G168+G176+G185+G195+G225+G229+G256+G261+G301+G314+G340+G372+G382+G431+G434+G469+G473+G483</f>
        <v>0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AE493">
        <f>SUMIF(L7:L491,AE492,G7:G491)</f>
        <v>0</v>
      </c>
      <c r="AF493">
        <f>SUMIF(L7:L491,AF492,G7:G491)</f>
        <v>0</v>
      </c>
      <c r="AG493" t="s">
        <v>692</v>
      </c>
    </row>
    <row r="494" spans="1:60" x14ac:dyDescent="0.25">
      <c r="A494" s="3"/>
      <c r="B494" s="4"/>
      <c r="C494" s="257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60" x14ac:dyDescent="0.25">
      <c r="A495" s="3"/>
      <c r="B495" s="4"/>
      <c r="C495" s="257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60" x14ac:dyDescent="0.25">
      <c r="A496" s="213" t="s">
        <v>693</v>
      </c>
      <c r="B496" s="213"/>
      <c r="C496" s="259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33" x14ac:dyDescent="0.25">
      <c r="A497" s="214"/>
      <c r="B497" s="215"/>
      <c r="C497" s="260"/>
      <c r="D497" s="215"/>
      <c r="E497" s="215"/>
      <c r="F497" s="215"/>
      <c r="G497" s="21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AG497" t="s">
        <v>694</v>
      </c>
    </row>
    <row r="498" spans="1:33" x14ac:dyDescent="0.25">
      <c r="A498" s="217"/>
      <c r="B498" s="218"/>
      <c r="C498" s="261"/>
      <c r="D498" s="218"/>
      <c r="E498" s="218"/>
      <c r="F498" s="218"/>
      <c r="G498" s="219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33" x14ac:dyDescent="0.25">
      <c r="A499" s="217"/>
      <c r="B499" s="218"/>
      <c r="C499" s="261"/>
      <c r="D499" s="218"/>
      <c r="E499" s="218"/>
      <c r="F499" s="218"/>
      <c r="G499" s="219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33" x14ac:dyDescent="0.25">
      <c r="A500" s="217"/>
      <c r="B500" s="218"/>
      <c r="C500" s="261"/>
      <c r="D500" s="218"/>
      <c r="E500" s="218"/>
      <c r="F500" s="218"/>
      <c r="G500" s="219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33" x14ac:dyDescent="0.25">
      <c r="A501" s="220"/>
      <c r="B501" s="221"/>
      <c r="C501" s="262"/>
      <c r="D501" s="221"/>
      <c r="E501" s="221"/>
      <c r="F501" s="221"/>
      <c r="G501" s="2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33" x14ac:dyDescent="0.25">
      <c r="A502" s="3"/>
      <c r="B502" s="4"/>
      <c r="C502" s="257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33" x14ac:dyDescent="0.25">
      <c r="C503" s="263"/>
      <c r="D503" s="10"/>
      <c r="AG503" t="s">
        <v>695</v>
      </c>
    </row>
    <row r="504" spans="1:33" x14ac:dyDescent="0.25">
      <c r="D504" s="10"/>
    </row>
    <row r="505" spans="1:33" x14ac:dyDescent="0.25">
      <c r="D505" s="10"/>
    </row>
    <row r="506" spans="1:33" x14ac:dyDescent="0.25">
      <c r="D506" s="10"/>
    </row>
    <row r="507" spans="1:33" x14ac:dyDescent="0.25">
      <c r="D507" s="10"/>
    </row>
    <row r="508" spans="1:33" x14ac:dyDescent="0.25">
      <c r="D508" s="10"/>
    </row>
    <row r="509" spans="1:33" x14ac:dyDescent="0.25">
      <c r="D509" s="10"/>
    </row>
    <row r="510" spans="1:33" x14ac:dyDescent="0.25">
      <c r="D510" s="10"/>
    </row>
    <row r="511" spans="1:33" x14ac:dyDescent="0.25">
      <c r="D511" s="10"/>
    </row>
    <row r="512" spans="1:33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96:C496"/>
    <mergeCell ref="A497:G5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E406-BC89-4BD1-98A2-8CF6D2F0EBCA}">
  <sheetPr>
    <outlinePr summaryBelow="0"/>
  </sheetPr>
  <dimension ref="A1:BH5000"/>
  <sheetViews>
    <sheetView workbookViewId="0">
      <pane ySplit="7" topLeftCell="A237" activePane="bottomLeft" state="frozen"/>
      <selection pane="bottomLeft" activeCell="AA248" sqref="AA248"/>
    </sheetView>
  </sheetViews>
  <sheetFormatPr defaultRowHeight="13.2" outlineLevelRow="1" x14ac:dyDescent="0.25"/>
  <cols>
    <col min="1" max="1" width="3.44140625" customWidth="1"/>
    <col min="2" max="2" width="12.6640625" style="170" customWidth="1"/>
    <col min="3" max="3" width="38.33203125" style="17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110</v>
      </c>
    </row>
    <row r="2" spans="1:60" ht="25.05" customHeight="1" x14ac:dyDescent="0.25">
      <c r="A2" s="192" t="s">
        <v>8</v>
      </c>
      <c r="B2" s="49"/>
      <c r="C2" s="195" t="s">
        <v>786</v>
      </c>
      <c r="D2" s="193"/>
      <c r="E2" s="193"/>
      <c r="F2" s="193"/>
      <c r="G2" s="194"/>
      <c r="AG2" t="s">
        <v>111</v>
      </c>
    </row>
    <row r="3" spans="1:60" ht="25.05" customHeight="1" x14ac:dyDescent="0.25">
      <c r="A3" s="192" t="s">
        <v>9</v>
      </c>
      <c r="B3" s="49"/>
      <c r="C3" s="195" t="s">
        <v>48</v>
      </c>
      <c r="D3" s="193"/>
      <c r="E3" s="193"/>
      <c r="F3" s="193"/>
      <c r="G3" s="194"/>
      <c r="AC3" s="170" t="s">
        <v>111</v>
      </c>
      <c r="AG3" t="s">
        <v>112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113</v>
      </c>
    </row>
    <row r="5" spans="1:60" x14ac:dyDescent="0.25">
      <c r="D5" s="10"/>
    </row>
    <row r="6" spans="1:60" ht="39.6" x14ac:dyDescent="0.25">
      <c r="A6" s="202" t="s">
        <v>114</v>
      </c>
      <c r="B6" s="204" t="s">
        <v>115</v>
      </c>
      <c r="C6" s="204" t="s">
        <v>116</v>
      </c>
      <c r="D6" s="203" t="s">
        <v>117</v>
      </c>
      <c r="E6" s="202" t="s">
        <v>118</v>
      </c>
      <c r="F6" s="201" t="s">
        <v>119</v>
      </c>
      <c r="G6" s="202" t="s">
        <v>31</v>
      </c>
      <c r="H6" s="205" t="s">
        <v>32</v>
      </c>
      <c r="I6" s="205" t="s">
        <v>120</v>
      </c>
      <c r="J6" s="205" t="s">
        <v>33</v>
      </c>
      <c r="K6" s="205" t="s">
        <v>121</v>
      </c>
      <c r="L6" s="205" t="s">
        <v>122</v>
      </c>
      <c r="M6" s="205" t="s">
        <v>123</v>
      </c>
      <c r="N6" s="205" t="s">
        <v>124</v>
      </c>
      <c r="O6" s="205" t="s">
        <v>125</v>
      </c>
      <c r="P6" s="205" t="s">
        <v>126</v>
      </c>
      <c r="Q6" s="205" t="s">
        <v>127</v>
      </c>
      <c r="R6" s="205" t="s">
        <v>128</v>
      </c>
      <c r="S6" s="205" t="s">
        <v>129</v>
      </c>
      <c r="T6" s="205" t="s">
        <v>130</v>
      </c>
      <c r="U6" s="205" t="s">
        <v>131</v>
      </c>
      <c r="V6" s="205" t="s">
        <v>132</v>
      </c>
      <c r="W6" s="205" t="s">
        <v>133</v>
      </c>
      <c r="X6" s="205" t="s">
        <v>134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2" t="s">
        <v>135</v>
      </c>
      <c r="B8" s="233" t="s">
        <v>53</v>
      </c>
      <c r="C8" s="251" t="s">
        <v>54</v>
      </c>
      <c r="D8" s="234"/>
      <c r="E8" s="235"/>
      <c r="F8" s="236"/>
      <c r="G8" s="237">
        <f>SUMIF(AG9:AG15,"&lt;&gt;NOR",G9:G15)</f>
        <v>0</v>
      </c>
      <c r="H8" s="231"/>
      <c r="I8" s="231">
        <f>SUM(I9:I15)</f>
        <v>620.9</v>
      </c>
      <c r="J8" s="231"/>
      <c r="K8" s="231">
        <f>SUM(K9:K15)</f>
        <v>1090.17</v>
      </c>
      <c r="L8" s="231"/>
      <c r="M8" s="231">
        <f>SUM(M9:M15)</f>
        <v>0</v>
      </c>
      <c r="N8" s="231"/>
      <c r="O8" s="231">
        <f>SUM(O9:O15)</f>
        <v>0.13</v>
      </c>
      <c r="P8" s="231"/>
      <c r="Q8" s="231">
        <f>SUM(Q9:Q15)</f>
        <v>0</v>
      </c>
      <c r="R8" s="231"/>
      <c r="S8" s="231"/>
      <c r="T8" s="231"/>
      <c r="U8" s="231"/>
      <c r="V8" s="231">
        <f>SUM(V9:V15)</f>
        <v>2.21</v>
      </c>
      <c r="W8" s="231"/>
      <c r="X8" s="231"/>
      <c r="AG8" t="s">
        <v>136</v>
      </c>
    </row>
    <row r="9" spans="1:60" outlineLevel="1" x14ac:dyDescent="0.25">
      <c r="A9" s="238">
        <v>1</v>
      </c>
      <c r="B9" s="239" t="s">
        <v>150</v>
      </c>
      <c r="C9" s="252" t="s">
        <v>151</v>
      </c>
      <c r="D9" s="240" t="s">
        <v>152</v>
      </c>
      <c r="E9" s="241">
        <v>1.2</v>
      </c>
      <c r="F9" s="242"/>
      <c r="G9" s="243">
        <f>ROUND(E9*F9,2)</f>
        <v>0</v>
      </c>
      <c r="H9" s="226">
        <v>24.25</v>
      </c>
      <c r="I9" s="225">
        <f>ROUND(E9*H9,2)</f>
        <v>29.1</v>
      </c>
      <c r="J9" s="226">
        <v>109.25</v>
      </c>
      <c r="K9" s="225">
        <f>ROUND(E9*J9,2)</f>
        <v>131.1</v>
      </c>
      <c r="L9" s="225">
        <v>15</v>
      </c>
      <c r="M9" s="225">
        <f>G9*(1+L9/100)</f>
        <v>0</v>
      </c>
      <c r="N9" s="225">
        <v>1.0200000000000001E-3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140</v>
      </c>
      <c r="T9" s="225" t="s">
        <v>164</v>
      </c>
      <c r="U9" s="225">
        <v>0.223</v>
      </c>
      <c r="V9" s="225">
        <f>ROUND(E9*U9,2)</f>
        <v>0.27</v>
      </c>
      <c r="W9" s="225"/>
      <c r="X9" s="225" t="s">
        <v>141</v>
      </c>
      <c r="Y9" s="206"/>
      <c r="Z9" s="206"/>
      <c r="AA9" s="206"/>
      <c r="AB9" s="206"/>
      <c r="AC9" s="206"/>
      <c r="AD9" s="206"/>
      <c r="AE9" s="206"/>
      <c r="AF9" s="206"/>
      <c r="AG9" s="206" t="s">
        <v>142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3" t="s">
        <v>696</v>
      </c>
      <c r="D10" s="227"/>
      <c r="E10" s="228">
        <v>1.2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144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38">
        <v>2</v>
      </c>
      <c r="B11" s="239" t="s">
        <v>697</v>
      </c>
      <c r="C11" s="252" t="s">
        <v>698</v>
      </c>
      <c r="D11" s="240" t="s">
        <v>156</v>
      </c>
      <c r="E11" s="241">
        <v>0.64</v>
      </c>
      <c r="F11" s="242"/>
      <c r="G11" s="243">
        <f>ROUND(E11*F11,2)</f>
        <v>0</v>
      </c>
      <c r="H11" s="226">
        <v>924.68</v>
      </c>
      <c r="I11" s="225">
        <f>ROUND(E11*H11,2)</f>
        <v>591.79999999999995</v>
      </c>
      <c r="J11" s="226">
        <v>352.32</v>
      </c>
      <c r="K11" s="225">
        <f>ROUND(E11*J11,2)</f>
        <v>225.48</v>
      </c>
      <c r="L11" s="225">
        <v>15</v>
      </c>
      <c r="M11" s="225">
        <f>G11*(1+L11/100)</f>
        <v>0</v>
      </c>
      <c r="N11" s="225">
        <v>0.19575000000000001</v>
      </c>
      <c r="O11" s="225">
        <f>ROUND(E11*N11,2)</f>
        <v>0.13</v>
      </c>
      <c r="P11" s="225">
        <v>0</v>
      </c>
      <c r="Q11" s="225">
        <f>ROUND(E11*P11,2)</f>
        <v>0</v>
      </c>
      <c r="R11" s="225"/>
      <c r="S11" s="225" t="s">
        <v>140</v>
      </c>
      <c r="T11" s="225" t="s">
        <v>140</v>
      </c>
      <c r="U11" s="225">
        <v>0.76</v>
      </c>
      <c r="V11" s="225">
        <f>ROUND(E11*U11,2)</f>
        <v>0.49</v>
      </c>
      <c r="W11" s="225"/>
      <c r="X11" s="225" t="s">
        <v>141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142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3" t="s">
        <v>699</v>
      </c>
      <c r="D12" s="227"/>
      <c r="E12" s="228">
        <v>0.36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144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3" t="s">
        <v>700</v>
      </c>
      <c r="D13" s="227"/>
      <c r="E13" s="228">
        <v>0.28000000000000003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144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38">
        <v>3</v>
      </c>
      <c r="B14" s="239" t="s">
        <v>701</v>
      </c>
      <c r="C14" s="252" t="s">
        <v>702</v>
      </c>
      <c r="D14" s="240" t="s">
        <v>156</v>
      </c>
      <c r="E14" s="241">
        <v>2.508</v>
      </c>
      <c r="F14" s="242"/>
      <c r="G14" s="243">
        <f>ROUND(E14*F14,2)</f>
        <v>0</v>
      </c>
      <c r="H14" s="226">
        <v>0</v>
      </c>
      <c r="I14" s="225">
        <f>ROUND(E14*H14,2)</f>
        <v>0</v>
      </c>
      <c r="J14" s="226">
        <v>292.5</v>
      </c>
      <c r="K14" s="225">
        <f>ROUND(E14*J14,2)</f>
        <v>733.59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140</v>
      </c>
      <c r="T14" s="225" t="s">
        <v>164</v>
      </c>
      <c r="U14" s="225">
        <v>0.57999999999999996</v>
      </c>
      <c r="V14" s="225">
        <f>ROUND(E14*U14,2)</f>
        <v>1.45</v>
      </c>
      <c r="W14" s="225"/>
      <c r="X14" s="225" t="s">
        <v>141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142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3" t="s">
        <v>703</v>
      </c>
      <c r="D15" s="227"/>
      <c r="E15" s="228">
        <v>2.508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144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x14ac:dyDescent="0.25">
      <c r="A16" s="232" t="s">
        <v>135</v>
      </c>
      <c r="B16" s="233" t="s">
        <v>55</v>
      </c>
      <c r="C16" s="251" t="s">
        <v>56</v>
      </c>
      <c r="D16" s="234"/>
      <c r="E16" s="235"/>
      <c r="F16" s="236"/>
      <c r="G16" s="237">
        <f>SUMIF(AG17:AG18,"&lt;&gt;NOR",G17:G18)</f>
        <v>0</v>
      </c>
      <c r="H16" s="231"/>
      <c r="I16" s="231">
        <f>SUM(I17:I18)</f>
        <v>740.34</v>
      </c>
      <c r="J16" s="231"/>
      <c r="K16" s="231">
        <f>SUM(K17:K18)</f>
        <v>1406.51</v>
      </c>
      <c r="L16" s="231"/>
      <c r="M16" s="231">
        <f>SUM(M17:M18)</f>
        <v>0</v>
      </c>
      <c r="N16" s="231"/>
      <c r="O16" s="231">
        <f>SUM(O17:O18)</f>
        <v>0.03</v>
      </c>
      <c r="P16" s="231"/>
      <c r="Q16" s="231">
        <f>SUM(Q17:Q18)</f>
        <v>0</v>
      </c>
      <c r="R16" s="231"/>
      <c r="S16" s="231"/>
      <c r="T16" s="231"/>
      <c r="U16" s="231"/>
      <c r="V16" s="231">
        <f>SUM(V17:V18)</f>
        <v>2.38</v>
      </c>
      <c r="W16" s="231"/>
      <c r="X16" s="231"/>
      <c r="AG16" t="s">
        <v>136</v>
      </c>
    </row>
    <row r="17" spans="1:60" outlineLevel="1" x14ac:dyDescent="0.25">
      <c r="A17" s="238">
        <v>4</v>
      </c>
      <c r="B17" s="239" t="s">
        <v>704</v>
      </c>
      <c r="C17" s="252" t="s">
        <v>705</v>
      </c>
      <c r="D17" s="240" t="s">
        <v>156</v>
      </c>
      <c r="E17" s="241">
        <v>2.508</v>
      </c>
      <c r="F17" s="242"/>
      <c r="G17" s="243">
        <f>ROUND(E17*F17,2)</f>
        <v>0</v>
      </c>
      <c r="H17" s="226">
        <v>295.19</v>
      </c>
      <c r="I17" s="225">
        <f>ROUND(E17*H17,2)</f>
        <v>740.34</v>
      </c>
      <c r="J17" s="226">
        <v>560.80999999999995</v>
      </c>
      <c r="K17" s="225">
        <f>ROUND(E17*J17,2)</f>
        <v>1406.51</v>
      </c>
      <c r="L17" s="225">
        <v>15</v>
      </c>
      <c r="M17" s="225">
        <f>G17*(1+L17/100)</f>
        <v>0</v>
      </c>
      <c r="N17" s="225">
        <v>1.201E-2</v>
      </c>
      <c r="O17" s="225">
        <f>ROUND(E17*N17,2)</f>
        <v>0.03</v>
      </c>
      <c r="P17" s="225">
        <v>0</v>
      </c>
      <c r="Q17" s="225">
        <f>ROUND(E17*P17,2)</f>
        <v>0</v>
      </c>
      <c r="R17" s="225"/>
      <c r="S17" s="225" t="s">
        <v>140</v>
      </c>
      <c r="T17" s="225" t="s">
        <v>164</v>
      </c>
      <c r="U17" s="225">
        <v>0.95</v>
      </c>
      <c r="V17" s="225">
        <f>ROUND(E17*U17,2)</f>
        <v>2.38</v>
      </c>
      <c r="W17" s="225"/>
      <c r="X17" s="225" t="s">
        <v>141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142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53" t="s">
        <v>703</v>
      </c>
      <c r="D18" s="227"/>
      <c r="E18" s="228">
        <v>2.508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144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x14ac:dyDescent="0.25">
      <c r="A19" s="232" t="s">
        <v>135</v>
      </c>
      <c r="B19" s="233" t="s">
        <v>57</v>
      </c>
      <c r="C19" s="251" t="s">
        <v>58</v>
      </c>
      <c r="D19" s="234"/>
      <c r="E19" s="235"/>
      <c r="F19" s="236"/>
      <c r="G19" s="237">
        <f>SUMIF(AG20:AG33,"&lt;&gt;NOR",G20:G33)</f>
        <v>0</v>
      </c>
      <c r="H19" s="231"/>
      <c r="I19" s="231">
        <f>SUM(I20:I33)</f>
        <v>1489.3600000000001</v>
      </c>
      <c r="J19" s="231"/>
      <c r="K19" s="231">
        <f>SUM(K20:K33)</f>
        <v>6856.74</v>
      </c>
      <c r="L19" s="231"/>
      <c r="M19" s="231">
        <f>SUM(M20:M33)</f>
        <v>0</v>
      </c>
      <c r="N19" s="231"/>
      <c r="O19" s="231">
        <f>SUM(O20:O33)</f>
        <v>0.61</v>
      </c>
      <c r="P19" s="231"/>
      <c r="Q19" s="231">
        <f>SUM(Q20:Q33)</f>
        <v>0</v>
      </c>
      <c r="R19" s="231"/>
      <c r="S19" s="231"/>
      <c r="T19" s="231"/>
      <c r="U19" s="231"/>
      <c r="V19" s="231">
        <f>SUM(V20:V33)</f>
        <v>14.22</v>
      </c>
      <c r="W19" s="231"/>
      <c r="X19" s="231"/>
      <c r="AG19" t="s">
        <v>136</v>
      </c>
    </row>
    <row r="20" spans="1:60" ht="20.399999999999999" outlineLevel="1" x14ac:dyDescent="0.25">
      <c r="A20" s="238">
        <v>5</v>
      </c>
      <c r="B20" s="239" t="s">
        <v>174</v>
      </c>
      <c r="C20" s="252" t="s">
        <v>706</v>
      </c>
      <c r="D20" s="240" t="s">
        <v>156</v>
      </c>
      <c r="E20" s="241">
        <v>11.964</v>
      </c>
      <c r="F20" s="242"/>
      <c r="G20" s="243">
        <f>ROUND(E20*F20,2)</f>
        <v>0</v>
      </c>
      <c r="H20" s="226">
        <v>28.71</v>
      </c>
      <c r="I20" s="225">
        <f>ROUND(E20*H20,2)</f>
        <v>343.49</v>
      </c>
      <c r="J20" s="226">
        <v>208.79</v>
      </c>
      <c r="K20" s="225">
        <f>ROUND(E20*J20,2)</f>
        <v>2497.96</v>
      </c>
      <c r="L20" s="225">
        <v>15</v>
      </c>
      <c r="M20" s="225">
        <f>G20*(1+L20/100)</f>
        <v>0</v>
      </c>
      <c r="N20" s="225">
        <v>4.8999999999999998E-3</v>
      </c>
      <c r="O20" s="225">
        <f>ROUND(E20*N20,2)</f>
        <v>0.06</v>
      </c>
      <c r="P20" s="225">
        <v>0</v>
      </c>
      <c r="Q20" s="225">
        <f>ROUND(E20*P20,2)</f>
        <v>0</v>
      </c>
      <c r="R20" s="225"/>
      <c r="S20" s="225" t="s">
        <v>140</v>
      </c>
      <c r="T20" s="225" t="s">
        <v>140</v>
      </c>
      <c r="U20" s="225">
        <v>0.432</v>
      </c>
      <c r="V20" s="225">
        <f>ROUND(E20*U20,2)</f>
        <v>5.17</v>
      </c>
      <c r="W20" s="225"/>
      <c r="X20" s="225" t="s">
        <v>141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142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53" t="s">
        <v>707</v>
      </c>
      <c r="D21" s="227"/>
      <c r="E21" s="228">
        <v>3.8039999999999998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144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3" t="s">
        <v>708</v>
      </c>
      <c r="D22" s="227"/>
      <c r="E22" s="228">
        <v>9.36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144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53" t="s">
        <v>200</v>
      </c>
      <c r="D23" s="227"/>
      <c r="E23" s="228">
        <v>-1.2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144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38">
        <v>6</v>
      </c>
      <c r="B24" s="239" t="s">
        <v>205</v>
      </c>
      <c r="C24" s="252" t="s">
        <v>206</v>
      </c>
      <c r="D24" s="240" t="s">
        <v>156</v>
      </c>
      <c r="E24" s="241">
        <v>0.53</v>
      </c>
      <c r="F24" s="242"/>
      <c r="G24" s="243">
        <f>ROUND(E24*F24,2)</f>
        <v>0</v>
      </c>
      <c r="H24" s="226">
        <v>141.54</v>
      </c>
      <c r="I24" s="225">
        <f>ROUND(E24*H24,2)</f>
        <v>75.02</v>
      </c>
      <c r="J24" s="226">
        <v>904.46</v>
      </c>
      <c r="K24" s="225">
        <f>ROUND(E24*J24,2)</f>
        <v>479.36</v>
      </c>
      <c r="L24" s="225">
        <v>15</v>
      </c>
      <c r="M24" s="225">
        <f>G24*(1+L24/100)</f>
        <v>0</v>
      </c>
      <c r="N24" s="225">
        <v>5.8500000000000003E-2</v>
      </c>
      <c r="O24" s="225">
        <f>ROUND(E24*N24,2)</f>
        <v>0.03</v>
      </c>
      <c r="P24" s="225">
        <v>0</v>
      </c>
      <c r="Q24" s="225">
        <f>ROUND(E24*P24,2)</f>
        <v>0</v>
      </c>
      <c r="R24" s="225"/>
      <c r="S24" s="225" t="s">
        <v>140</v>
      </c>
      <c r="T24" s="225" t="s">
        <v>164</v>
      </c>
      <c r="U24" s="225">
        <v>1.86904</v>
      </c>
      <c r="V24" s="225">
        <f>ROUND(E24*U24,2)</f>
        <v>0.99</v>
      </c>
      <c r="W24" s="225"/>
      <c r="X24" s="225" t="s">
        <v>141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142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53" t="s">
        <v>207</v>
      </c>
      <c r="D25" s="227"/>
      <c r="E25" s="228">
        <v>0.35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144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3" t="s">
        <v>709</v>
      </c>
      <c r="D26" s="227"/>
      <c r="E26" s="228">
        <v>0.18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144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8">
        <v>7</v>
      </c>
      <c r="B27" s="239" t="s">
        <v>710</v>
      </c>
      <c r="C27" s="252" t="s">
        <v>711</v>
      </c>
      <c r="D27" s="240" t="s">
        <v>156</v>
      </c>
      <c r="E27" s="241">
        <v>11.48</v>
      </c>
      <c r="F27" s="242"/>
      <c r="G27" s="243">
        <f>ROUND(E27*F27,2)</f>
        <v>0</v>
      </c>
      <c r="H27" s="226">
        <v>51.26</v>
      </c>
      <c r="I27" s="225">
        <f>ROUND(E27*H27,2)</f>
        <v>588.46</v>
      </c>
      <c r="J27" s="226">
        <v>293.24</v>
      </c>
      <c r="K27" s="225">
        <f>ROUND(E27*J27,2)</f>
        <v>3366.4</v>
      </c>
      <c r="L27" s="225">
        <v>15</v>
      </c>
      <c r="M27" s="225">
        <f>G27*(1+L27/100)</f>
        <v>0</v>
      </c>
      <c r="N27" s="225">
        <v>4.5580000000000002E-2</v>
      </c>
      <c r="O27" s="225">
        <f>ROUND(E27*N27,2)</f>
        <v>0.52</v>
      </c>
      <c r="P27" s="225">
        <v>0</v>
      </c>
      <c r="Q27" s="225">
        <f>ROUND(E27*P27,2)</f>
        <v>0</v>
      </c>
      <c r="R27" s="225"/>
      <c r="S27" s="225" t="s">
        <v>140</v>
      </c>
      <c r="T27" s="225" t="s">
        <v>164</v>
      </c>
      <c r="U27" s="225">
        <v>0.60799999999999998</v>
      </c>
      <c r="V27" s="225">
        <f>ROUND(E27*U27,2)</f>
        <v>6.98</v>
      </c>
      <c r="W27" s="225"/>
      <c r="X27" s="225" t="s">
        <v>141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142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3" t="s">
        <v>712</v>
      </c>
      <c r="D28" s="227"/>
      <c r="E28" s="228">
        <v>12.68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144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3" t="s">
        <v>200</v>
      </c>
      <c r="D29" s="227"/>
      <c r="E29" s="228">
        <v>-1.2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144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8">
        <v>8</v>
      </c>
      <c r="B30" s="239" t="s">
        <v>219</v>
      </c>
      <c r="C30" s="252" t="s">
        <v>220</v>
      </c>
      <c r="D30" s="240" t="s">
        <v>156</v>
      </c>
      <c r="E30" s="241">
        <v>11.964</v>
      </c>
      <c r="F30" s="242"/>
      <c r="G30" s="243">
        <f>ROUND(E30*F30,2)</f>
        <v>0</v>
      </c>
      <c r="H30" s="226">
        <v>40.32</v>
      </c>
      <c r="I30" s="225">
        <f>ROUND(E30*H30,2)</f>
        <v>482.39</v>
      </c>
      <c r="J30" s="226">
        <v>42.88</v>
      </c>
      <c r="K30" s="225">
        <f>ROUND(E30*J30,2)</f>
        <v>513.02</v>
      </c>
      <c r="L30" s="225">
        <v>15</v>
      </c>
      <c r="M30" s="225">
        <f>G30*(1+L30/100)</f>
        <v>0</v>
      </c>
      <c r="N30" s="225">
        <v>2.5999999999999998E-4</v>
      </c>
      <c r="O30" s="225">
        <f>ROUND(E30*N30,2)</f>
        <v>0</v>
      </c>
      <c r="P30" s="225">
        <v>0</v>
      </c>
      <c r="Q30" s="225">
        <f>ROUND(E30*P30,2)</f>
        <v>0</v>
      </c>
      <c r="R30" s="225"/>
      <c r="S30" s="225" t="s">
        <v>140</v>
      </c>
      <c r="T30" s="225" t="s">
        <v>164</v>
      </c>
      <c r="U30" s="225">
        <v>0.09</v>
      </c>
      <c r="V30" s="225">
        <f>ROUND(E30*U30,2)</f>
        <v>1.08</v>
      </c>
      <c r="W30" s="225"/>
      <c r="X30" s="225" t="s">
        <v>141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142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3" t="s">
        <v>707</v>
      </c>
      <c r="D31" s="227"/>
      <c r="E31" s="228">
        <v>3.8039999999999998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144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3" t="s">
        <v>708</v>
      </c>
      <c r="D32" s="227"/>
      <c r="E32" s="228">
        <v>9.36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144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3" t="s">
        <v>200</v>
      </c>
      <c r="D33" s="227"/>
      <c r="E33" s="228">
        <v>-1.2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144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x14ac:dyDescent="0.25">
      <c r="A34" s="232" t="s">
        <v>135</v>
      </c>
      <c r="B34" s="233" t="s">
        <v>59</v>
      </c>
      <c r="C34" s="251" t="s">
        <v>60</v>
      </c>
      <c r="D34" s="234"/>
      <c r="E34" s="235"/>
      <c r="F34" s="236"/>
      <c r="G34" s="237">
        <f>SUMIF(AG35:AG40,"&lt;&gt;NOR",G35:G40)</f>
        <v>0</v>
      </c>
      <c r="H34" s="231"/>
      <c r="I34" s="231">
        <f>SUM(I35:I40)</f>
        <v>1266.24</v>
      </c>
      <c r="J34" s="231"/>
      <c r="K34" s="231">
        <f>SUM(K35:K40)</f>
        <v>807.87999999999988</v>
      </c>
      <c r="L34" s="231"/>
      <c r="M34" s="231">
        <f>SUM(M35:M40)</f>
        <v>0</v>
      </c>
      <c r="N34" s="231"/>
      <c r="O34" s="231">
        <f>SUM(O35:O40)</f>
        <v>7.0000000000000007E-2</v>
      </c>
      <c r="P34" s="231"/>
      <c r="Q34" s="231">
        <f>SUM(Q35:Q40)</f>
        <v>0</v>
      </c>
      <c r="R34" s="231"/>
      <c r="S34" s="231"/>
      <c r="T34" s="231"/>
      <c r="U34" s="231"/>
      <c r="V34" s="231">
        <f>SUM(V35:V40)</f>
        <v>1.6800000000000002</v>
      </c>
      <c r="W34" s="231"/>
      <c r="X34" s="231"/>
      <c r="AG34" t="s">
        <v>136</v>
      </c>
    </row>
    <row r="35" spans="1:60" outlineLevel="1" x14ac:dyDescent="0.25">
      <c r="A35" s="238">
        <v>9</v>
      </c>
      <c r="B35" s="239" t="s">
        <v>219</v>
      </c>
      <c r="C35" s="252" t="s">
        <v>220</v>
      </c>
      <c r="D35" s="240" t="s">
        <v>156</v>
      </c>
      <c r="E35" s="241">
        <v>3.6280000000000001</v>
      </c>
      <c r="F35" s="242"/>
      <c r="G35" s="243">
        <f>ROUND(E35*F35,2)</f>
        <v>0</v>
      </c>
      <c r="H35" s="226">
        <v>40.32</v>
      </c>
      <c r="I35" s="225">
        <f>ROUND(E35*H35,2)</f>
        <v>146.28</v>
      </c>
      <c r="J35" s="226">
        <v>42.88</v>
      </c>
      <c r="K35" s="225">
        <f>ROUND(E35*J35,2)</f>
        <v>155.57</v>
      </c>
      <c r="L35" s="225">
        <v>15</v>
      </c>
      <c r="M35" s="225">
        <f>G35*(1+L35/100)</f>
        <v>0</v>
      </c>
      <c r="N35" s="225">
        <v>2.5999999999999998E-4</v>
      </c>
      <c r="O35" s="225">
        <f>ROUND(E35*N35,2)</f>
        <v>0</v>
      </c>
      <c r="P35" s="225">
        <v>0</v>
      </c>
      <c r="Q35" s="225">
        <f>ROUND(E35*P35,2)</f>
        <v>0</v>
      </c>
      <c r="R35" s="225"/>
      <c r="S35" s="225" t="s">
        <v>140</v>
      </c>
      <c r="T35" s="225" t="s">
        <v>164</v>
      </c>
      <c r="U35" s="225">
        <v>0.09</v>
      </c>
      <c r="V35" s="225">
        <f>ROUND(E35*U35,2)</f>
        <v>0.33</v>
      </c>
      <c r="W35" s="225"/>
      <c r="X35" s="225" t="s">
        <v>141</v>
      </c>
      <c r="Y35" s="206"/>
      <c r="Z35" s="206"/>
      <c r="AA35" s="206"/>
      <c r="AB35" s="206"/>
      <c r="AC35" s="206"/>
      <c r="AD35" s="206"/>
      <c r="AE35" s="206"/>
      <c r="AF35" s="206"/>
      <c r="AG35" s="206" t="s">
        <v>142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3" t="s">
        <v>703</v>
      </c>
      <c r="D36" s="227"/>
      <c r="E36" s="228">
        <v>2.508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144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3" t="s">
        <v>713</v>
      </c>
      <c r="D37" s="227"/>
      <c r="E37" s="228">
        <v>1.1200000000000001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144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38">
        <v>10</v>
      </c>
      <c r="B38" s="239" t="s">
        <v>226</v>
      </c>
      <c r="C38" s="252" t="s">
        <v>227</v>
      </c>
      <c r="D38" s="240" t="s">
        <v>156</v>
      </c>
      <c r="E38" s="241">
        <v>3.6280000000000001</v>
      </c>
      <c r="F38" s="242"/>
      <c r="G38" s="243">
        <f>ROUND(E38*F38,2)</f>
        <v>0</v>
      </c>
      <c r="H38" s="226">
        <v>308.7</v>
      </c>
      <c r="I38" s="225">
        <f>ROUND(E38*H38,2)</f>
        <v>1119.96</v>
      </c>
      <c r="J38" s="226">
        <v>179.8</v>
      </c>
      <c r="K38" s="225">
        <f>ROUND(E38*J38,2)</f>
        <v>652.30999999999995</v>
      </c>
      <c r="L38" s="225">
        <v>15</v>
      </c>
      <c r="M38" s="225">
        <f>G38*(1+L38/100)</f>
        <v>0</v>
      </c>
      <c r="N38" s="225">
        <v>1.806E-2</v>
      </c>
      <c r="O38" s="225">
        <f>ROUND(E38*N38,2)</f>
        <v>7.0000000000000007E-2</v>
      </c>
      <c r="P38" s="225">
        <v>0</v>
      </c>
      <c r="Q38" s="225">
        <f>ROUND(E38*P38,2)</f>
        <v>0</v>
      </c>
      <c r="R38" s="225"/>
      <c r="S38" s="225" t="s">
        <v>140</v>
      </c>
      <c r="T38" s="225" t="s">
        <v>164</v>
      </c>
      <c r="U38" s="225">
        <v>0.372</v>
      </c>
      <c r="V38" s="225">
        <f>ROUND(E38*U38,2)</f>
        <v>1.35</v>
      </c>
      <c r="W38" s="225"/>
      <c r="X38" s="225" t="s">
        <v>141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142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3" t="s">
        <v>703</v>
      </c>
      <c r="D39" s="227"/>
      <c r="E39" s="228">
        <v>2.508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144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3" t="s">
        <v>713</v>
      </c>
      <c r="D40" s="227"/>
      <c r="E40" s="228">
        <v>1.1200000000000001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144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6.4" x14ac:dyDescent="0.25">
      <c r="A41" s="232" t="s">
        <v>135</v>
      </c>
      <c r="B41" s="233" t="s">
        <v>63</v>
      </c>
      <c r="C41" s="251" t="s">
        <v>64</v>
      </c>
      <c r="D41" s="234"/>
      <c r="E41" s="235"/>
      <c r="F41" s="236"/>
      <c r="G41" s="237">
        <f>SUMIF(AG42:AG45,"&lt;&gt;NOR",G42:G45)</f>
        <v>0</v>
      </c>
      <c r="H41" s="231"/>
      <c r="I41" s="231">
        <f>SUM(I42:I45)</f>
        <v>9.5299999999999994</v>
      </c>
      <c r="J41" s="231"/>
      <c r="K41" s="231">
        <f>SUM(K42:K45)</f>
        <v>808.85</v>
      </c>
      <c r="L41" s="231"/>
      <c r="M41" s="231">
        <f>SUM(M42:M45)</f>
        <v>0</v>
      </c>
      <c r="N41" s="231"/>
      <c r="O41" s="231">
        <f>SUM(O42:O45)</f>
        <v>0</v>
      </c>
      <c r="P41" s="231"/>
      <c r="Q41" s="231">
        <f>SUM(Q42:Q45)</f>
        <v>0</v>
      </c>
      <c r="R41" s="231"/>
      <c r="S41" s="231"/>
      <c r="T41" s="231"/>
      <c r="U41" s="231"/>
      <c r="V41" s="231">
        <f>SUM(V42:V45)</f>
        <v>2.97</v>
      </c>
      <c r="W41" s="231"/>
      <c r="X41" s="231"/>
      <c r="AG41" t="s">
        <v>136</v>
      </c>
    </row>
    <row r="42" spans="1:60" outlineLevel="1" x14ac:dyDescent="0.25">
      <c r="A42" s="238">
        <v>11</v>
      </c>
      <c r="B42" s="239" t="s">
        <v>232</v>
      </c>
      <c r="C42" s="252" t="s">
        <v>233</v>
      </c>
      <c r="D42" s="240" t="s">
        <v>156</v>
      </c>
      <c r="E42" s="241">
        <v>9.6280000000000001</v>
      </c>
      <c r="F42" s="242"/>
      <c r="G42" s="243">
        <f>ROUND(E42*F42,2)</f>
        <v>0</v>
      </c>
      <c r="H42" s="226">
        <v>0.99</v>
      </c>
      <c r="I42" s="225">
        <f>ROUND(E42*H42,2)</f>
        <v>9.5299999999999994</v>
      </c>
      <c r="J42" s="226">
        <v>84.01</v>
      </c>
      <c r="K42" s="225">
        <f>ROUND(E42*J42,2)</f>
        <v>808.85</v>
      </c>
      <c r="L42" s="225">
        <v>15</v>
      </c>
      <c r="M42" s="225">
        <f>G42*(1+L42/100)</f>
        <v>0</v>
      </c>
      <c r="N42" s="225">
        <v>4.0000000000000003E-5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140</v>
      </c>
      <c r="T42" s="225" t="s">
        <v>164</v>
      </c>
      <c r="U42" s="225">
        <v>0.308</v>
      </c>
      <c r="V42" s="225">
        <f>ROUND(E42*U42,2)</f>
        <v>2.97</v>
      </c>
      <c r="W42" s="225"/>
      <c r="X42" s="225" t="s">
        <v>141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142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53" t="s">
        <v>703</v>
      </c>
      <c r="D43" s="227"/>
      <c r="E43" s="228">
        <v>2.508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144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3" t="s">
        <v>713</v>
      </c>
      <c r="D44" s="227"/>
      <c r="E44" s="228">
        <v>1.1200000000000001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144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3" t="s">
        <v>714</v>
      </c>
      <c r="D45" s="227"/>
      <c r="E45" s="228">
        <v>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144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x14ac:dyDescent="0.25">
      <c r="A46" s="232" t="s">
        <v>135</v>
      </c>
      <c r="B46" s="233" t="s">
        <v>65</v>
      </c>
      <c r="C46" s="251" t="s">
        <v>66</v>
      </c>
      <c r="D46" s="234"/>
      <c r="E46" s="235"/>
      <c r="F46" s="236"/>
      <c r="G46" s="237">
        <f>SUMIF(AG47:AG62,"&lt;&gt;NOR",G47:G62)</f>
        <v>0</v>
      </c>
      <c r="H46" s="231"/>
      <c r="I46" s="231">
        <f>SUM(I47:I62)</f>
        <v>120.93</v>
      </c>
      <c r="J46" s="231"/>
      <c r="K46" s="231">
        <f>SUM(K47:K62)</f>
        <v>4027.27</v>
      </c>
      <c r="L46" s="231"/>
      <c r="M46" s="231">
        <f>SUM(M47:M62)</f>
        <v>0</v>
      </c>
      <c r="N46" s="231"/>
      <c r="O46" s="231">
        <f>SUM(O47:O62)</f>
        <v>0</v>
      </c>
      <c r="P46" s="231"/>
      <c r="Q46" s="231">
        <f>SUM(Q47:Q62)</f>
        <v>0.82</v>
      </c>
      <c r="R46" s="231"/>
      <c r="S46" s="231"/>
      <c r="T46" s="231"/>
      <c r="U46" s="231"/>
      <c r="V46" s="231">
        <f>SUM(V47:V62)</f>
        <v>3.51</v>
      </c>
      <c r="W46" s="231"/>
      <c r="X46" s="231"/>
      <c r="AG46" t="s">
        <v>136</v>
      </c>
    </row>
    <row r="47" spans="1:60" outlineLevel="1" x14ac:dyDescent="0.25">
      <c r="A47" s="238">
        <v>12</v>
      </c>
      <c r="B47" s="239" t="s">
        <v>237</v>
      </c>
      <c r="C47" s="252" t="s">
        <v>238</v>
      </c>
      <c r="D47" s="240" t="s">
        <v>156</v>
      </c>
      <c r="E47" s="241">
        <v>3.6280000000000001</v>
      </c>
      <c r="F47" s="242"/>
      <c r="G47" s="243">
        <f>ROUND(E47*F47,2)</f>
        <v>0</v>
      </c>
      <c r="H47" s="226">
        <v>0</v>
      </c>
      <c r="I47" s="225">
        <f>ROUND(E47*H47,2)</f>
        <v>0</v>
      </c>
      <c r="J47" s="226">
        <v>59.5</v>
      </c>
      <c r="K47" s="225">
        <f>ROUND(E47*J47,2)</f>
        <v>215.87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1.75E-3</v>
      </c>
      <c r="Q47" s="225">
        <f>ROUND(E47*P47,2)</f>
        <v>0.01</v>
      </c>
      <c r="R47" s="225"/>
      <c r="S47" s="225" t="s">
        <v>140</v>
      </c>
      <c r="T47" s="225" t="s">
        <v>164</v>
      </c>
      <c r="U47" s="225">
        <v>0.16500000000000001</v>
      </c>
      <c r="V47" s="225">
        <f>ROUND(E47*U47,2)</f>
        <v>0.6</v>
      </c>
      <c r="W47" s="225"/>
      <c r="X47" s="225" t="s">
        <v>141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142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53" t="s">
        <v>703</v>
      </c>
      <c r="D48" s="227"/>
      <c r="E48" s="228">
        <v>2.508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144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3" t="s">
        <v>713</v>
      </c>
      <c r="D49" s="227"/>
      <c r="E49" s="228">
        <v>1.1200000000000001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144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38">
        <v>13</v>
      </c>
      <c r="B50" s="239" t="s">
        <v>240</v>
      </c>
      <c r="C50" s="252" t="s">
        <v>241</v>
      </c>
      <c r="D50" s="240" t="s">
        <v>156</v>
      </c>
      <c r="E50" s="241">
        <v>3.6280000000000001</v>
      </c>
      <c r="F50" s="242"/>
      <c r="G50" s="243">
        <f>ROUND(E50*F50,2)</f>
        <v>0</v>
      </c>
      <c r="H50" s="226">
        <v>0</v>
      </c>
      <c r="I50" s="225">
        <f>ROUND(E50*H50,2)</f>
        <v>0</v>
      </c>
      <c r="J50" s="226">
        <v>64.7</v>
      </c>
      <c r="K50" s="225">
        <f>ROUND(E50*J50,2)</f>
        <v>234.73</v>
      </c>
      <c r="L50" s="225">
        <v>15</v>
      </c>
      <c r="M50" s="225">
        <f>G50*(1+L50/100)</f>
        <v>0</v>
      </c>
      <c r="N50" s="225">
        <v>0</v>
      </c>
      <c r="O50" s="225">
        <f>ROUND(E50*N50,2)</f>
        <v>0</v>
      </c>
      <c r="P50" s="225">
        <v>0.02</v>
      </c>
      <c r="Q50" s="225">
        <f>ROUND(E50*P50,2)</f>
        <v>7.0000000000000007E-2</v>
      </c>
      <c r="R50" s="225"/>
      <c r="S50" s="225" t="s">
        <v>140</v>
      </c>
      <c r="T50" s="225" t="s">
        <v>164</v>
      </c>
      <c r="U50" s="225">
        <v>0.14699999999999999</v>
      </c>
      <c r="V50" s="225">
        <f>ROUND(E50*U50,2)</f>
        <v>0.53</v>
      </c>
      <c r="W50" s="225"/>
      <c r="X50" s="225" t="s">
        <v>141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142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3" t="s">
        <v>703</v>
      </c>
      <c r="D51" s="227"/>
      <c r="E51" s="228">
        <v>2.508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144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53" t="s">
        <v>713</v>
      </c>
      <c r="D52" s="227"/>
      <c r="E52" s="228">
        <v>1.1200000000000001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144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38">
        <v>14</v>
      </c>
      <c r="B53" s="239" t="s">
        <v>242</v>
      </c>
      <c r="C53" s="252" t="s">
        <v>243</v>
      </c>
      <c r="D53" s="240" t="s">
        <v>152</v>
      </c>
      <c r="E53" s="241">
        <v>3</v>
      </c>
      <c r="F53" s="242"/>
      <c r="G53" s="243">
        <f>ROUND(E53*F53,2)</f>
        <v>0</v>
      </c>
      <c r="H53" s="226">
        <v>0</v>
      </c>
      <c r="I53" s="225">
        <f>ROUND(E53*H53,2)</f>
        <v>0</v>
      </c>
      <c r="J53" s="226">
        <v>27</v>
      </c>
      <c r="K53" s="225">
        <f>ROUND(E53*J53,2)</f>
        <v>81</v>
      </c>
      <c r="L53" s="225">
        <v>15</v>
      </c>
      <c r="M53" s="225">
        <f>G53*(1+L53/100)</f>
        <v>0</v>
      </c>
      <c r="N53" s="225">
        <v>0</v>
      </c>
      <c r="O53" s="225">
        <f>ROUND(E53*N53,2)</f>
        <v>0</v>
      </c>
      <c r="P53" s="225">
        <v>4.0000000000000002E-4</v>
      </c>
      <c r="Q53" s="225">
        <f>ROUND(E53*P53,2)</f>
        <v>0</v>
      </c>
      <c r="R53" s="225"/>
      <c r="S53" s="225" t="s">
        <v>140</v>
      </c>
      <c r="T53" s="225" t="s">
        <v>164</v>
      </c>
      <c r="U53" s="225">
        <v>7.0000000000000007E-2</v>
      </c>
      <c r="V53" s="225">
        <f>ROUND(E53*U53,2)</f>
        <v>0.21</v>
      </c>
      <c r="W53" s="225"/>
      <c r="X53" s="225" t="s">
        <v>141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142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3" t="s">
        <v>715</v>
      </c>
      <c r="D54" s="227"/>
      <c r="E54" s="228">
        <v>3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144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4">
        <v>15</v>
      </c>
      <c r="B55" s="245" t="s">
        <v>248</v>
      </c>
      <c r="C55" s="254" t="s">
        <v>249</v>
      </c>
      <c r="D55" s="246" t="s">
        <v>147</v>
      </c>
      <c r="E55" s="247">
        <v>2</v>
      </c>
      <c r="F55" s="248"/>
      <c r="G55" s="249">
        <f>ROUND(E55*F55,2)</f>
        <v>0</v>
      </c>
      <c r="H55" s="226">
        <v>0</v>
      </c>
      <c r="I55" s="225">
        <f>ROUND(E55*H55,2)</f>
        <v>0</v>
      </c>
      <c r="J55" s="226">
        <v>17.600000000000001</v>
      </c>
      <c r="K55" s="225">
        <f>ROUND(E55*J55,2)</f>
        <v>35.200000000000003</v>
      </c>
      <c r="L55" s="225">
        <v>15</v>
      </c>
      <c r="M55" s="225">
        <f>G55*(1+L55/100)</f>
        <v>0</v>
      </c>
      <c r="N55" s="225">
        <v>0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140</v>
      </c>
      <c r="T55" s="225" t="s">
        <v>164</v>
      </c>
      <c r="U55" s="225">
        <v>0.05</v>
      </c>
      <c r="V55" s="225">
        <f>ROUND(E55*U55,2)</f>
        <v>0.1</v>
      </c>
      <c r="W55" s="225"/>
      <c r="X55" s="225" t="s">
        <v>141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142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4">
        <v>16</v>
      </c>
      <c r="B56" s="245" t="s">
        <v>253</v>
      </c>
      <c r="C56" s="254" t="s">
        <v>254</v>
      </c>
      <c r="D56" s="246" t="s">
        <v>152</v>
      </c>
      <c r="E56" s="247">
        <v>5</v>
      </c>
      <c r="F56" s="248"/>
      <c r="G56" s="249">
        <f>ROUND(E56*F56,2)</f>
        <v>0</v>
      </c>
      <c r="H56" s="226">
        <v>10.53</v>
      </c>
      <c r="I56" s="225">
        <f>ROUND(E56*H56,2)</f>
        <v>52.65</v>
      </c>
      <c r="J56" s="226">
        <v>95.97</v>
      </c>
      <c r="K56" s="225">
        <f>ROUND(E56*J56,2)</f>
        <v>479.85</v>
      </c>
      <c r="L56" s="225">
        <v>15</v>
      </c>
      <c r="M56" s="225">
        <f>G56*(1+L56/100)</f>
        <v>0</v>
      </c>
      <c r="N56" s="225">
        <v>4.8999999999999998E-4</v>
      </c>
      <c r="O56" s="225">
        <f>ROUND(E56*N56,2)</f>
        <v>0</v>
      </c>
      <c r="P56" s="225">
        <v>6.0000000000000001E-3</v>
      </c>
      <c r="Q56" s="225">
        <f>ROUND(E56*P56,2)</f>
        <v>0.03</v>
      </c>
      <c r="R56" s="225"/>
      <c r="S56" s="225" t="s">
        <v>140</v>
      </c>
      <c r="T56" s="225" t="s">
        <v>164</v>
      </c>
      <c r="U56" s="225">
        <v>0.27400000000000002</v>
      </c>
      <c r="V56" s="225">
        <f>ROUND(E56*U56,2)</f>
        <v>1.37</v>
      </c>
      <c r="W56" s="225"/>
      <c r="X56" s="225" t="s">
        <v>141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142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44">
        <v>17</v>
      </c>
      <c r="B57" s="245" t="s">
        <v>259</v>
      </c>
      <c r="C57" s="254" t="s">
        <v>260</v>
      </c>
      <c r="D57" s="246" t="s">
        <v>152</v>
      </c>
      <c r="E57" s="247">
        <v>6</v>
      </c>
      <c r="F57" s="248"/>
      <c r="G57" s="249">
        <f>ROUND(E57*F57,2)</f>
        <v>0</v>
      </c>
      <c r="H57" s="226">
        <v>11.38</v>
      </c>
      <c r="I57" s="225">
        <f>ROUND(E57*H57,2)</f>
        <v>68.28</v>
      </c>
      <c r="J57" s="226">
        <v>44.22</v>
      </c>
      <c r="K57" s="225">
        <f>ROUND(E57*J57,2)</f>
        <v>265.32</v>
      </c>
      <c r="L57" s="225">
        <v>15</v>
      </c>
      <c r="M57" s="225">
        <f>G57*(1+L57/100)</f>
        <v>0</v>
      </c>
      <c r="N57" s="225">
        <v>4.8999999999999998E-4</v>
      </c>
      <c r="O57" s="225">
        <f>ROUND(E57*N57,2)</f>
        <v>0</v>
      </c>
      <c r="P57" s="225">
        <v>1E-3</v>
      </c>
      <c r="Q57" s="225">
        <f>ROUND(E57*P57,2)</f>
        <v>0.01</v>
      </c>
      <c r="R57" s="225"/>
      <c r="S57" s="225" t="s">
        <v>140</v>
      </c>
      <c r="T57" s="225" t="s">
        <v>164</v>
      </c>
      <c r="U57" s="225">
        <v>0.111</v>
      </c>
      <c r="V57" s="225">
        <f>ROUND(E57*U57,2)</f>
        <v>0.67</v>
      </c>
      <c r="W57" s="225"/>
      <c r="X57" s="225" t="s">
        <v>141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142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38">
        <v>18</v>
      </c>
      <c r="B58" s="239" t="s">
        <v>263</v>
      </c>
      <c r="C58" s="252" t="s">
        <v>264</v>
      </c>
      <c r="D58" s="240" t="s">
        <v>156</v>
      </c>
      <c r="E58" s="241">
        <v>1.1200000000000001</v>
      </c>
      <c r="F58" s="242"/>
      <c r="G58" s="243">
        <f>ROUND(E58*F58,2)</f>
        <v>0</v>
      </c>
      <c r="H58" s="226">
        <v>0</v>
      </c>
      <c r="I58" s="225">
        <f>ROUND(E58*H58,2)</f>
        <v>0</v>
      </c>
      <c r="J58" s="226">
        <v>10.5</v>
      </c>
      <c r="K58" s="225">
        <f>ROUND(E58*J58,2)</f>
        <v>11.76</v>
      </c>
      <c r="L58" s="225">
        <v>15</v>
      </c>
      <c r="M58" s="225">
        <f>G58*(1+L58/100)</f>
        <v>0</v>
      </c>
      <c r="N58" s="225">
        <v>0</v>
      </c>
      <c r="O58" s="225">
        <f>ROUND(E58*N58,2)</f>
        <v>0</v>
      </c>
      <c r="P58" s="225">
        <v>4.0000000000000001E-3</v>
      </c>
      <c r="Q58" s="225">
        <f>ROUND(E58*P58,2)</f>
        <v>0</v>
      </c>
      <c r="R58" s="225"/>
      <c r="S58" s="225" t="s">
        <v>140</v>
      </c>
      <c r="T58" s="225" t="s">
        <v>140</v>
      </c>
      <c r="U58" s="225">
        <v>0.03</v>
      </c>
      <c r="V58" s="225">
        <f>ROUND(E58*U58,2)</f>
        <v>0.03</v>
      </c>
      <c r="W58" s="225"/>
      <c r="X58" s="225" t="s">
        <v>141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142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53" t="s">
        <v>713</v>
      </c>
      <c r="D59" s="227"/>
      <c r="E59" s="228">
        <v>1.1200000000000001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144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ht="20.399999999999999" outlineLevel="1" x14ac:dyDescent="0.25">
      <c r="A60" s="238">
        <v>19</v>
      </c>
      <c r="B60" s="239" t="s">
        <v>267</v>
      </c>
      <c r="C60" s="252" t="s">
        <v>268</v>
      </c>
      <c r="D60" s="240" t="s">
        <v>156</v>
      </c>
      <c r="E60" s="241">
        <v>11.48</v>
      </c>
      <c r="F60" s="242"/>
      <c r="G60" s="243">
        <f>ROUND(E60*F60,2)</f>
        <v>0</v>
      </c>
      <c r="H60" s="226">
        <v>0</v>
      </c>
      <c r="I60" s="225">
        <f>ROUND(E60*H60,2)</f>
        <v>0</v>
      </c>
      <c r="J60" s="226">
        <v>235.5</v>
      </c>
      <c r="K60" s="225">
        <f>ROUND(E60*J60,2)</f>
        <v>2703.54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6.0999999999999999E-2</v>
      </c>
      <c r="Q60" s="225">
        <f>ROUND(E60*P60,2)</f>
        <v>0.7</v>
      </c>
      <c r="R60" s="225"/>
      <c r="S60" s="225" t="s">
        <v>140</v>
      </c>
      <c r="T60" s="225" t="s">
        <v>164</v>
      </c>
      <c r="U60" s="225">
        <v>0</v>
      </c>
      <c r="V60" s="225">
        <f>ROUND(E60*U60,2)</f>
        <v>0</v>
      </c>
      <c r="W60" s="225"/>
      <c r="X60" s="225" t="s">
        <v>269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270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3" t="s">
        <v>712</v>
      </c>
      <c r="D61" s="227"/>
      <c r="E61" s="228">
        <v>12.68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144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3" t="s">
        <v>200</v>
      </c>
      <c r="D62" s="227"/>
      <c r="E62" s="228">
        <v>-1.2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144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x14ac:dyDescent="0.25">
      <c r="A63" s="232" t="s">
        <v>135</v>
      </c>
      <c r="B63" s="233" t="s">
        <v>67</v>
      </c>
      <c r="C63" s="251" t="s">
        <v>68</v>
      </c>
      <c r="D63" s="234"/>
      <c r="E63" s="235"/>
      <c r="F63" s="236"/>
      <c r="G63" s="237">
        <f>SUMIF(AG64:AG64,"&lt;&gt;NOR",G64:G64)</f>
        <v>0</v>
      </c>
      <c r="H63" s="231"/>
      <c r="I63" s="231">
        <f>SUM(I64:I64)</f>
        <v>0</v>
      </c>
      <c r="J63" s="231"/>
      <c r="K63" s="231">
        <f>SUM(K64:K64)</f>
        <v>329.92</v>
      </c>
      <c r="L63" s="231"/>
      <c r="M63" s="231">
        <f>SUM(M64:M64)</f>
        <v>0</v>
      </c>
      <c r="N63" s="231"/>
      <c r="O63" s="231">
        <f>SUM(O64:O64)</f>
        <v>0</v>
      </c>
      <c r="P63" s="231"/>
      <c r="Q63" s="231">
        <f>SUM(Q64:Q64)</f>
        <v>0</v>
      </c>
      <c r="R63" s="231"/>
      <c r="S63" s="231"/>
      <c r="T63" s="231"/>
      <c r="U63" s="231"/>
      <c r="V63" s="231">
        <f>SUM(V64:V64)</f>
        <v>0.79</v>
      </c>
      <c r="W63" s="231"/>
      <c r="X63" s="231"/>
      <c r="AG63" t="s">
        <v>136</v>
      </c>
    </row>
    <row r="64" spans="1:60" outlineLevel="1" x14ac:dyDescent="0.25">
      <c r="A64" s="244">
        <v>20</v>
      </c>
      <c r="B64" s="245" t="s">
        <v>271</v>
      </c>
      <c r="C64" s="254" t="s">
        <v>272</v>
      </c>
      <c r="D64" s="246" t="s">
        <v>273</v>
      </c>
      <c r="E64" s="247">
        <v>0.84486000000000006</v>
      </c>
      <c r="F64" s="248"/>
      <c r="G64" s="249">
        <f>ROUND(E64*F64,2)</f>
        <v>0</v>
      </c>
      <c r="H64" s="226">
        <v>0</v>
      </c>
      <c r="I64" s="225">
        <f>ROUND(E64*H64,2)</f>
        <v>0</v>
      </c>
      <c r="J64" s="226">
        <v>390.5</v>
      </c>
      <c r="K64" s="225">
        <f>ROUND(E64*J64,2)</f>
        <v>329.92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140</v>
      </c>
      <c r="T64" s="225" t="s">
        <v>140</v>
      </c>
      <c r="U64" s="225">
        <v>0.9385</v>
      </c>
      <c r="V64" s="225">
        <f>ROUND(E64*U64,2)</f>
        <v>0.79</v>
      </c>
      <c r="W64" s="225"/>
      <c r="X64" s="225" t="s">
        <v>274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275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x14ac:dyDescent="0.25">
      <c r="A65" s="232" t="s">
        <v>135</v>
      </c>
      <c r="B65" s="233" t="s">
        <v>69</v>
      </c>
      <c r="C65" s="251" t="s">
        <v>70</v>
      </c>
      <c r="D65" s="234"/>
      <c r="E65" s="235"/>
      <c r="F65" s="236"/>
      <c r="G65" s="237">
        <f>SUMIF(AG66:AG73,"&lt;&gt;NOR",G66:G73)</f>
        <v>0</v>
      </c>
      <c r="H65" s="231"/>
      <c r="I65" s="231">
        <f>SUM(I66:I73)</f>
        <v>2870.94</v>
      </c>
      <c r="J65" s="231"/>
      <c r="K65" s="231">
        <f>SUM(K66:K73)</f>
        <v>2085.8100000000004</v>
      </c>
      <c r="L65" s="231"/>
      <c r="M65" s="231">
        <f>SUM(M66:M73)</f>
        <v>0</v>
      </c>
      <c r="N65" s="231"/>
      <c r="O65" s="231">
        <f>SUM(O66:O73)</f>
        <v>0.03</v>
      </c>
      <c r="P65" s="231"/>
      <c r="Q65" s="231">
        <f>SUM(Q66:Q73)</f>
        <v>0</v>
      </c>
      <c r="R65" s="231"/>
      <c r="S65" s="231"/>
      <c r="T65" s="231"/>
      <c r="U65" s="231"/>
      <c r="V65" s="231">
        <f>SUM(V66:V73)</f>
        <v>3.58</v>
      </c>
      <c r="W65" s="231"/>
      <c r="X65" s="231"/>
      <c r="AG65" t="s">
        <v>136</v>
      </c>
    </row>
    <row r="66" spans="1:60" outlineLevel="1" x14ac:dyDescent="0.25">
      <c r="A66" s="238">
        <v>21</v>
      </c>
      <c r="B66" s="239" t="s">
        <v>276</v>
      </c>
      <c r="C66" s="252" t="s">
        <v>277</v>
      </c>
      <c r="D66" s="240" t="s">
        <v>156</v>
      </c>
      <c r="E66" s="241">
        <v>7.0819999999999999</v>
      </c>
      <c r="F66" s="242"/>
      <c r="G66" s="243">
        <f>ROUND(E66*F66,2)</f>
        <v>0</v>
      </c>
      <c r="H66" s="226">
        <v>309.82</v>
      </c>
      <c r="I66" s="225">
        <f>ROUND(E66*H66,2)</f>
        <v>2194.15</v>
      </c>
      <c r="J66" s="226">
        <v>203.18</v>
      </c>
      <c r="K66" s="225">
        <f>ROUND(E66*J66,2)</f>
        <v>1438.92</v>
      </c>
      <c r="L66" s="225">
        <v>15</v>
      </c>
      <c r="M66" s="225">
        <f>G66*(1+L66/100)</f>
        <v>0</v>
      </c>
      <c r="N66" s="225">
        <v>3.6800000000000001E-3</v>
      </c>
      <c r="O66" s="225">
        <f>ROUND(E66*N66,2)</f>
        <v>0.03</v>
      </c>
      <c r="P66" s="225">
        <v>0</v>
      </c>
      <c r="Q66" s="225">
        <f>ROUND(E66*P66,2)</f>
        <v>0</v>
      </c>
      <c r="R66" s="225"/>
      <c r="S66" s="225" t="s">
        <v>140</v>
      </c>
      <c r="T66" s="225" t="s">
        <v>164</v>
      </c>
      <c r="U66" s="225">
        <v>0.38500000000000001</v>
      </c>
      <c r="V66" s="225">
        <f>ROUND(E66*U66,2)</f>
        <v>2.73</v>
      </c>
      <c r="W66" s="225"/>
      <c r="X66" s="225" t="s">
        <v>141</v>
      </c>
      <c r="Y66" s="206"/>
      <c r="Z66" s="206"/>
      <c r="AA66" s="206"/>
      <c r="AB66" s="206"/>
      <c r="AC66" s="206"/>
      <c r="AD66" s="206"/>
      <c r="AE66" s="206"/>
      <c r="AF66" s="206"/>
      <c r="AG66" s="206" t="s">
        <v>142</v>
      </c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3" t="s">
        <v>703</v>
      </c>
      <c r="D67" s="227"/>
      <c r="E67" s="228">
        <v>2.508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144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53" t="s">
        <v>716</v>
      </c>
      <c r="D68" s="227"/>
      <c r="E68" s="228">
        <v>0.57399999999999995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144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3" t="s">
        <v>717</v>
      </c>
      <c r="D69" s="227"/>
      <c r="E69" s="228">
        <v>4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144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38">
        <v>22</v>
      </c>
      <c r="B70" s="239" t="s">
        <v>280</v>
      </c>
      <c r="C70" s="252" t="s">
        <v>281</v>
      </c>
      <c r="D70" s="240" t="s">
        <v>152</v>
      </c>
      <c r="E70" s="241">
        <v>7.74</v>
      </c>
      <c r="F70" s="242"/>
      <c r="G70" s="243">
        <f>ROUND(E70*F70,2)</f>
        <v>0</v>
      </c>
      <c r="H70" s="226">
        <v>87.44</v>
      </c>
      <c r="I70" s="225">
        <f>ROUND(E70*H70,2)</f>
        <v>676.79</v>
      </c>
      <c r="J70" s="226">
        <v>58.06</v>
      </c>
      <c r="K70" s="225">
        <f>ROUND(E70*J70,2)</f>
        <v>449.38</v>
      </c>
      <c r="L70" s="225">
        <v>15</v>
      </c>
      <c r="M70" s="225">
        <f>G70*(1+L70/100)</f>
        <v>0</v>
      </c>
      <c r="N70" s="225">
        <v>3.2000000000000003E-4</v>
      </c>
      <c r="O70" s="225">
        <f>ROUND(E70*N70,2)</f>
        <v>0</v>
      </c>
      <c r="P70" s="225">
        <v>0</v>
      </c>
      <c r="Q70" s="225">
        <f>ROUND(E70*P70,2)</f>
        <v>0</v>
      </c>
      <c r="R70" s="225"/>
      <c r="S70" s="225" t="s">
        <v>140</v>
      </c>
      <c r="T70" s="225" t="s">
        <v>164</v>
      </c>
      <c r="U70" s="225">
        <v>0.11</v>
      </c>
      <c r="V70" s="225">
        <f>ROUND(E70*U70,2)</f>
        <v>0.85</v>
      </c>
      <c r="W70" s="225"/>
      <c r="X70" s="225" t="s">
        <v>141</v>
      </c>
      <c r="Y70" s="206"/>
      <c r="Z70" s="206"/>
      <c r="AA70" s="206"/>
      <c r="AB70" s="206"/>
      <c r="AC70" s="206"/>
      <c r="AD70" s="206"/>
      <c r="AE70" s="206"/>
      <c r="AF70" s="206"/>
      <c r="AG70" s="206" t="s">
        <v>142</v>
      </c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3" t="s">
        <v>718</v>
      </c>
      <c r="D71" s="227"/>
      <c r="E71" s="228">
        <v>5.74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144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53" t="s">
        <v>719</v>
      </c>
      <c r="D72" s="227"/>
      <c r="E72" s="228">
        <v>2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144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44">
        <v>23</v>
      </c>
      <c r="B73" s="245" t="s">
        <v>285</v>
      </c>
      <c r="C73" s="254" t="s">
        <v>286</v>
      </c>
      <c r="D73" s="246" t="s">
        <v>0</v>
      </c>
      <c r="E73" s="247">
        <v>47.592399999999998</v>
      </c>
      <c r="F73" s="248"/>
      <c r="G73" s="249">
        <f>ROUND(E73*F73,2)</f>
        <v>0</v>
      </c>
      <c r="H73" s="226">
        <v>0</v>
      </c>
      <c r="I73" s="225">
        <f>ROUND(E73*H73,2)</f>
        <v>0</v>
      </c>
      <c r="J73" s="226">
        <v>4.1500000000000004</v>
      </c>
      <c r="K73" s="225">
        <f>ROUND(E73*J73,2)</f>
        <v>197.51</v>
      </c>
      <c r="L73" s="225">
        <v>15</v>
      </c>
      <c r="M73" s="225">
        <f>G73*(1+L73/100)</f>
        <v>0</v>
      </c>
      <c r="N73" s="225">
        <v>0</v>
      </c>
      <c r="O73" s="225">
        <f>ROUND(E73*N73,2)</f>
        <v>0</v>
      </c>
      <c r="P73" s="225">
        <v>0</v>
      </c>
      <c r="Q73" s="225">
        <f>ROUND(E73*P73,2)</f>
        <v>0</v>
      </c>
      <c r="R73" s="225"/>
      <c r="S73" s="225" t="s">
        <v>140</v>
      </c>
      <c r="T73" s="225" t="s">
        <v>164</v>
      </c>
      <c r="U73" s="225">
        <v>0</v>
      </c>
      <c r="V73" s="225">
        <f>ROUND(E73*U73,2)</f>
        <v>0</v>
      </c>
      <c r="W73" s="225"/>
      <c r="X73" s="225" t="s">
        <v>274</v>
      </c>
      <c r="Y73" s="206"/>
      <c r="Z73" s="206"/>
      <c r="AA73" s="206"/>
      <c r="AB73" s="206"/>
      <c r="AC73" s="206"/>
      <c r="AD73" s="206"/>
      <c r="AE73" s="206"/>
      <c r="AF73" s="206"/>
      <c r="AG73" s="206" t="s">
        <v>275</v>
      </c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x14ac:dyDescent="0.25">
      <c r="A74" s="232" t="s">
        <v>135</v>
      </c>
      <c r="B74" s="233" t="s">
        <v>71</v>
      </c>
      <c r="C74" s="251" t="s">
        <v>72</v>
      </c>
      <c r="D74" s="234"/>
      <c r="E74" s="235"/>
      <c r="F74" s="236"/>
      <c r="G74" s="237">
        <f>SUMIF(AG75:AG75,"&lt;&gt;NOR",G75:G75)</f>
        <v>0</v>
      </c>
      <c r="H74" s="231"/>
      <c r="I74" s="231">
        <f>SUM(I75:I75)</f>
        <v>0</v>
      </c>
      <c r="J74" s="231"/>
      <c r="K74" s="231">
        <f>SUM(K75:K75)</f>
        <v>800</v>
      </c>
      <c r="L74" s="231"/>
      <c r="M74" s="231">
        <f>SUM(M75:M75)</f>
        <v>0</v>
      </c>
      <c r="N74" s="231"/>
      <c r="O74" s="231">
        <f>SUM(O75:O75)</f>
        <v>0</v>
      </c>
      <c r="P74" s="231"/>
      <c r="Q74" s="231">
        <f>SUM(Q75:Q75)</f>
        <v>0</v>
      </c>
      <c r="R74" s="231"/>
      <c r="S74" s="231"/>
      <c r="T74" s="231"/>
      <c r="U74" s="231"/>
      <c r="V74" s="231">
        <f>SUM(V75:V75)</f>
        <v>0.16</v>
      </c>
      <c r="W74" s="231"/>
      <c r="X74" s="231"/>
      <c r="AG74" t="s">
        <v>136</v>
      </c>
    </row>
    <row r="75" spans="1:60" outlineLevel="1" x14ac:dyDescent="0.25">
      <c r="A75" s="244">
        <v>24</v>
      </c>
      <c r="B75" s="245" t="s">
        <v>287</v>
      </c>
      <c r="C75" s="254" t="s">
        <v>288</v>
      </c>
      <c r="D75" s="246" t="s">
        <v>289</v>
      </c>
      <c r="E75" s="247">
        <v>1</v>
      </c>
      <c r="F75" s="248"/>
      <c r="G75" s="249">
        <f>ROUND(E75*F75,2)</f>
        <v>0</v>
      </c>
      <c r="H75" s="226">
        <v>0</v>
      </c>
      <c r="I75" s="225">
        <f>ROUND(E75*H75,2)</f>
        <v>0</v>
      </c>
      <c r="J75" s="226">
        <v>800</v>
      </c>
      <c r="K75" s="225">
        <f>ROUND(E75*J75,2)</f>
        <v>800</v>
      </c>
      <c r="L75" s="225">
        <v>15</v>
      </c>
      <c r="M75" s="225">
        <f>G75*(1+L75/100)</f>
        <v>0</v>
      </c>
      <c r="N75" s="225">
        <v>0</v>
      </c>
      <c r="O75" s="225">
        <f>ROUND(E75*N75,2)</f>
        <v>0</v>
      </c>
      <c r="P75" s="225">
        <v>0</v>
      </c>
      <c r="Q75" s="225">
        <f>ROUND(E75*P75,2)</f>
        <v>0</v>
      </c>
      <c r="R75" s="225"/>
      <c r="S75" s="225" t="s">
        <v>163</v>
      </c>
      <c r="T75" s="225" t="s">
        <v>164</v>
      </c>
      <c r="U75" s="225">
        <v>0.157</v>
      </c>
      <c r="V75" s="225">
        <f>ROUND(E75*U75,2)</f>
        <v>0.16</v>
      </c>
      <c r="W75" s="225"/>
      <c r="X75" s="225" t="s">
        <v>141</v>
      </c>
      <c r="Y75" s="206"/>
      <c r="Z75" s="206"/>
      <c r="AA75" s="206"/>
      <c r="AB75" s="206"/>
      <c r="AC75" s="206"/>
      <c r="AD75" s="206"/>
      <c r="AE75" s="206"/>
      <c r="AF75" s="206"/>
      <c r="AG75" s="206" t="s">
        <v>142</v>
      </c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x14ac:dyDescent="0.25">
      <c r="A76" s="232" t="s">
        <v>135</v>
      </c>
      <c r="B76" s="233" t="s">
        <v>73</v>
      </c>
      <c r="C76" s="251" t="s">
        <v>74</v>
      </c>
      <c r="D76" s="234"/>
      <c r="E76" s="235"/>
      <c r="F76" s="236"/>
      <c r="G76" s="237">
        <f>SUMIF(AG77:AG81,"&lt;&gt;NOR",G77:G81)</f>
        <v>0</v>
      </c>
      <c r="H76" s="231"/>
      <c r="I76" s="231">
        <f>SUM(I77:I81)</f>
        <v>861.1</v>
      </c>
      <c r="J76" s="231"/>
      <c r="K76" s="231">
        <f>SUM(K77:K81)</f>
        <v>2315.5</v>
      </c>
      <c r="L76" s="231"/>
      <c r="M76" s="231">
        <f>SUM(M77:M81)</f>
        <v>0</v>
      </c>
      <c r="N76" s="231"/>
      <c r="O76" s="231">
        <f>SUM(O77:O81)</f>
        <v>0</v>
      </c>
      <c r="P76" s="231"/>
      <c r="Q76" s="231">
        <f>SUM(Q77:Q81)</f>
        <v>0</v>
      </c>
      <c r="R76" s="231"/>
      <c r="S76" s="231"/>
      <c r="T76" s="231"/>
      <c r="U76" s="231"/>
      <c r="V76" s="231">
        <f>SUM(V77:V81)</f>
        <v>3.45</v>
      </c>
      <c r="W76" s="231"/>
      <c r="X76" s="231"/>
      <c r="AG76" t="s">
        <v>136</v>
      </c>
    </row>
    <row r="77" spans="1:60" outlineLevel="1" x14ac:dyDescent="0.25">
      <c r="A77" s="244">
        <v>25</v>
      </c>
      <c r="B77" s="245" t="s">
        <v>290</v>
      </c>
      <c r="C77" s="254" t="s">
        <v>291</v>
      </c>
      <c r="D77" s="246" t="s">
        <v>152</v>
      </c>
      <c r="E77" s="247">
        <v>5</v>
      </c>
      <c r="F77" s="248"/>
      <c r="G77" s="249">
        <f>ROUND(E77*F77,2)</f>
        <v>0</v>
      </c>
      <c r="H77" s="226">
        <v>172.22</v>
      </c>
      <c r="I77" s="225">
        <f>ROUND(E77*H77,2)</f>
        <v>861.1</v>
      </c>
      <c r="J77" s="226">
        <v>278.77999999999997</v>
      </c>
      <c r="K77" s="225">
        <f>ROUND(E77*J77,2)</f>
        <v>1393.9</v>
      </c>
      <c r="L77" s="225">
        <v>15</v>
      </c>
      <c r="M77" s="225">
        <f>G77*(1+L77/100)</f>
        <v>0</v>
      </c>
      <c r="N77" s="225">
        <v>5.1999999999999995E-4</v>
      </c>
      <c r="O77" s="225">
        <f>ROUND(E77*N77,2)</f>
        <v>0</v>
      </c>
      <c r="P77" s="225">
        <v>0</v>
      </c>
      <c r="Q77" s="225">
        <f>ROUND(E77*P77,2)</f>
        <v>0</v>
      </c>
      <c r="R77" s="225"/>
      <c r="S77" s="225" t="s">
        <v>140</v>
      </c>
      <c r="T77" s="225" t="s">
        <v>164</v>
      </c>
      <c r="U77" s="225">
        <v>0.52900000000000003</v>
      </c>
      <c r="V77" s="225">
        <f>ROUND(E77*U77,2)</f>
        <v>2.65</v>
      </c>
      <c r="W77" s="225"/>
      <c r="X77" s="225" t="s">
        <v>141</v>
      </c>
      <c r="Y77" s="206"/>
      <c r="Z77" s="206"/>
      <c r="AA77" s="206"/>
      <c r="AB77" s="206"/>
      <c r="AC77" s="206"/>
      <c r="AD77" s="206"/>
      <c r="AE77" s="206"/>
      <c r="AF77" s="206"/>
      <c r="AG77" s="206" t="s">
        <v>142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5">
      <c r="A78" s="244">
        <v>26</v>
      </c>
      <c r="B78" s="245" t="s">
        <v>294</v>
      </c>
      <c r="C78" s="254" t="s">
        <v>295</v>
      </c>
      <c r="D78" s="246" t="s">
        <v>147</v>
      </c>
      <c r="E78" s="247">
        <v>2</v>
      </c>
      <c r="F78" s="248"/>
      <c r="G78" s="249">
        <f>ROUND(E78*F78,2)</f>
        <v>0</v>
      </c>
      <c r="H78" s="226">
        <v>0</v>
      </c>
      <c r="I78" s="225">
        <f>ROUND(E78*H78,2)</f>
        <v>0</v>
      </c>
      <c r="J78" s="226">
        <v>87.7</v>
      </c>
      <c r="K78" s="225">
        <f>ROUND(E78*J78,2)</f>
        <v>175.4</v>
      </c>
      <c r="L78" s="225">
        <v>15</v>
      </c>
      <c r="M78" s="225">
        <f>G78*(1+L78/100)</f>
        <v>0</v>
      </c>
      <c r="N78" s="225">
        <v>0</v>
      </c>
      <c r="O78" s="225">
        <f>ROUND(E78*N78,2)</f>
        <v>0</v>
      </c>
      <c r="P78" s="225">
        <v>0</v>
      </c>
      <c r="Q78" s="225">
        <f>ROUND(E78*P78,2)</f>
        <v>0</v>
      </c>
      <c r="R78" s="225"/>
      <c r="S78" s="225" t="s">
        <v>140</v>
      </c>
      <c r="T78" s="225" t="s">
        <v>164</v>
      </c>
      <c r="U78" s="225">
        <v>0.17399999999999999</v>
      </c>
      <c r="V78" s="225">
        <f>ROUND(E78*U78,2)</f>
        <v>0.35</v>
      </c>
      <c r="W78" s="225"/>
      <c r="X78" s="225" t="s">
        <v>141</v>
      </c>
      <c r="Y78" s="206"/>
      <c r="Z78" s="206"/>
      <c r="AA78" s="206"/>
      <c r="AB78" s="206"/>
      <c r="AC78" s="206"/>
      <c r="AD78" s="206"/>
      <c r="AE78" s="206"/>
      <c r="AF78" s="206"/>
      <c r="AG78" s="206" t="s">
        <v>142</v>
      </c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44">
        <v>27</v>
      </c>
      <c r="B79" s="245" t="s">
        <v>298</v>
      </c>
      <c r="C79" s="254" t="s">
        <v>299</v>
      </c>
      <c r="D79" s="246" t="s">
        <v>147</v>
      </c>
      <c r="E79" s="247">
        <v>1</v>
      </c>
      <c r="F79" s="248"/>
      <c r="G79" s="249">
        <f>ROUND(E79*F79,2)</f>
        <v>0</v>
      </c>
      <c r="H79" s="226">
        <v>0</v>
      </c>
      <c r="I79" s="225">
        <f>ROUND(E79*H79,2)</f>
        <v>0</v>
      </c>
      <c r="J79" s="226">
        <v>238.5</v>
      </c>
      <c r="K79" s="225">
        <f>ROUND(E79*J79,2)</f>
        <v>238.5</v>
      </c>
      <c r="L79" s="225">
        <v>15</v>
      </c>
      <c r="M79" s="225">
        <f>G79*(1+L79/100)</f>
        <v>0</v>
      </c>
      <c r="N79" s="225">
        <v>0</v>
      </c>
      <c r="O79" s="225">
        <f>ROUND(E79*N79,2)</f>
        <v>0</v>
      </c>
      <c r="P79" s="225">
        <v>0</v>
      </c>
      <c r="Q79" s="225">
        <f>ROUND(E79*P79,2)</f>
        <v>0</v>
      </c>
      <c r="R79" s="225"/>
      <c r="S79" s="225" t="s">
        <v>140</v>
      </c>
      <c r="T79" s="225" t="s">
        <v>164</v>
      </c>
      <c r="U79" s="225">
        <v>0.45</v>
      </c>
      <c r="V79" s="225">
        <f>ROUND(E79*U79,2)</f>
        <v>0.45</v>
      </c>
      <c r="W79" s="225"/>
      <c r="X79" s="225" t="s">
        <v>141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142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44">
        <v>28</v>
      </c>
      <c r="B80" s="245" t="s">
        <v>300</v>
      </c>
      <c r="C80" s="254" t="s">
        <v>301</v>
      </c>
      <c r="D80" s="246" t="s">
        <v>302</v>
      </c>
      <c r="E80" s="247">
        <v>1</v>
      </c>
      <c r="F80" s="248"/>
      <c r="G80" s="249">
        <f>ROUND(E80*F80,2)</f>
        <v>0</v>
      </c>
      <c r="H80" s="226">
        <v>0</v>
      </c>
      <c r="I80" s="225">
        <f>ROUND(E80*H80,2)</f>
        <v>0</v>
      </c>
      <c r="J80" s="226">
        <v>450</v>
      </c>
      <c r="K80" s="225">
        <f>ROUND(E80*J80,2)</f>
        <v>450</v>
      </c>
      <c r="L80" s="225">
        <v>15</v>
      </c>
      <c r="M80" s="225">
        <f>G80*(1+L80/100)</f>
        <v>0</v>
      </c>
      <c r="N80" s="225">
        <v>0</v>
      </c>
      <c r="O80" s="225">
        <f>ROUND(E80*N80,2)</f>
        <v>0</v>
      </c>
      <c r="P80" s="225">
        <v>0</v>
      </c>
      <c r="Q80" s="225">
        <f>ROUND(E80*P80,2)</f>
        <v>0</v>
      </c>
      <c r="R80" s="225"/>
      <c r="S80" s="225" t="s">
        <v>163</v>
      </c>
      <c r="T80" s="225" t="s">
        <v>164</v>
      </c>
      <c r="U80" s="225">
        <v>0</v>
      </c>
      <c r="V80" s="225">
        <f>ROUND(E80*U80,2)</f>
        <v>0</v>
      </c>
      <c r="W80" s="225"/>
      <c r="X80" s="225" t="s">
        <v>141</v>
      </c>
      <c r="Y80" s="206"/>
      <c r="Z80" s="206"/>
      <c r="AA80" s="206"/>
      <c r="AB80" s="206"/>
      <c r="AC80" s="206"/>
      <c r="AD80" s="206"/>
      <c r="AE80" s="206"/>
      <c r="AF80" s="206"/>
      <c r="AG80" s="206" t="s">
        <v>142</v>
      </c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44">
        <v>29</v>
      </c>
      <c r="B81" s="245" t="s">
        <v>720</v>
      </c>
      <c r="C81" s="254" t="s">
        <v>721</v>
      </c>
      <c r="D81" s="246" t="s">
        <v>0</v>
      </c>
      <c r="E81" s="247">
        <v>31.189</v>
      </c>
      <c r="F81" s="248"/>
      <c r="G81" s="249">
        <f>ROUND(E81*F81,2)</f>
        <v>0</v>
      </c>
      <c r="H81" s="226">
        <v>0</v>
      </c>
      <c r="I81" s="225">
        <f>ROUND(E81*H81,2)</f>
        <v>0</v>
      </c>
      <c r="J81" s="226">
        <v>1.85</v>
      </c>
      <c r="K81" s="225">
        <f>ROUND(E81*J81,2)</f>
        <v>57.7</v>
      </c>
      <c r="L81" s="225">
        <v>15</v>
      </c>
      <c r="M81" s="225">
        <f>G81*(1+L81/100)</f>
        <v>0</v>
      </c>
      <c r="N81" s="225">
        <v>0</v>
      </c>
      <c r="O81" s="225">
        <f>ROUND(E81*N81,2)</f>
        <v>0</v>
      </c>
      <c r="P81" s="225">
        <v>0</v>
      </c>
      <c r="Q81" s="225">
        <f>ROUND(E81*P81,2)</f>
        <v>0</v>
      </c>
      <c r="R81" s="225"/>
      <c r="S81" s="225" t="s">
        <v>140</v>
      </c>
      <c r="T81" s="225" t="s">
        <v>164</v>
      </c>
      <c r="U81" s="225">
        <v>0</v>
      </c>
      <c r="V81" s="225">
        <f>ROUND(E81*U81,2)</f>
        <v>0</v>
      </c>
      <c r="W81" s="225"/>
      <c r="X81" s="225" t="s">
        <v>274</v>
      </c>
      <c r="Y81" s="206"/>
      <c r="Z81" s="206"/>
      <c r="AA81" s="206"/>
      <c r="AB81" s="206"/>
      <c r="AC81" s="206"/>
      <c r="AD81" s="206"/>
      <c r="AE81" s="206"/>
      <c r="AF81" s="206"/>
      <c r="AG81" s="206" t="s">
        <v>275</v>
      </c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x14ac:dyDescent="0.25">
      <c r="A82" s="232" t="s">
        <v>135</v>
      </c>
      <c r="B82" s="233" t="s">
        <v>75</v>
      </c>
      <c r="C82" s="251" t="s">
        <v>76</v>
      </c>
      <c r="D82" s="234"/>
      <c r="E82" s="235"/>
      <c r="F82" s="236"/>
      <c r="G82" s="237">
        <f>SUMIF(AG83:AG97,"&lt;&gt;NOR",G83:G97)</f>
        <v>0</v>
      </c>
      <c r="H82" s="231"/>
      <c r="I82" s="231">
        <f>SUM(I83:I97)</f>
        <v>1774.0000000000002</v>
      </c>
      <c r="J82" s="231"/>
      <c r="K82" s="231">
        <f>SUM(K83:K97)</f>
        <v>5581.52</v>
      </c>
      <c r="L82" s="231"/>
      <c r="M82" s="231">
        <f>SUM(M83:M97)</f>
        <v>0</v>
      </c>
      <c r="N82" s="231"/>
      <c r="O82" s="231">
        <f>SUM(O83:O97)</f>
        <v>0.04</v>
      </c>
      <c r="P82" s="231"/>
      <c r="Q82" s="231">
        <f>SUM(Q83:Q97)</f>
        <v>0.02</v>
      </c>
      <c r="R82" s="231"/>
      <c r="S82" s="231"/>
      <c r="T82" s="231"/>
      <c r="U82" s="231"/>
      <c r="V82" s="231">
        <f>SUM(V83:V97)</f>
        <v>11.440000000000001</v>
      </c>
      <c r="W82" s="231"/>
      <c r="X82" s="231"/>
      <c r="AG82" t="s">
        <v>136</v>
      </c>
    </row>
    <row r="83" spans="1:60" outlineLevel="1" x14ac:dyDescent="0.25">
      <c r="A83" s="244">
        <v>30</v>
      </c>
      <c r="B83" s="245" t="s">
        <v>722</v>
      </c>
      <c r="C83" s="254" t="s">
        <v>723</v>
      </c>
      <c r="D83" s="246" t="s">
        <v>152</v>
      </c>
      <c r="E83" s="247">
        <v>2</v>
      </c>
      <c r="F83" s="248"/>
      <c r="G83" s="249">
        <f>ROUND(E83*F83,2)</f>
        <v>0</v>
      </c>
      <c r="H83" s="226">
        <v>0</v>
      </c>
      <c r="I83" s="225">
        <f>ROUND(E83*H83,2)</f>
        <v>0</v>
      </c>
      <c r="J83" s="226">
        <v>68.5</v>
      </c>
      <c r="K83" s="225">
        <f>ROUND(E83*J83,2)</f>
        <v>137</v>
      </c>
      <c r="L83" s="225">
        <v>15</v>
      </c>
      <c r="M83" s="225">
        <f>G83*(1+L83/100)</f>
        <v>0</v>
      </c>
      <c r="N83" s="225">
        <v>0</v>
      </c>
      <c r="O83" s="225">
        <f>ROUND(E83*N83,2)</f>
        <v>0</v>
      </c>
      <c r="P83" s="225">
        <v>2.1299999999999999E-3</v>
      </c>
      <c r="Q83" s="225">
        <f>ROUND(E83*P83,2)</f>
        <v>0</v>
      </c>
      <c r="R83" s="225"/>
      <c r="S83" s="225" t="s">
        <v>140</v>
      </c>
      <c r="T83" s="225" t="s">
        <v>140</v>
      </c>
      <c r="U83" s="225">
        <v>0.17299999999999999</v>
      </c>
      <c r="V83" s="225">
        <f>ROUND(E83*U83,2)</f>
        <v>0.35</v>
      </c>
      <c r="W83" s="225"/>
      <c r="X83" s="225" t="s">
        <v>141</v>
      </c>
      <c r="Y83" s="206"/>
      <c r="Z83" s="206"/>
      <c r="AA83" s="206"/>
      <c r="AB83" s="206"/>
      <c r="AC83" s="206"/>
      <c r="AD83" s="206"/>
      <c r="AE83" s="206"/>
      <c r="AF83" s="206"/>
      <c r="AG83" s="206" t="s">
        <v>142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44">
        <v>31</v>
      </c>
      <c r="B84" s="245" t="s">
        <v>305</v>
      </c>
      <c r="C84" s="254" t="s">
        <v>306</v>
      </c>
      <c r="D84" s="246" t="s">
        <v>152</v>
      </c>
      <c r="E84" s="247">
        <v>10</v>
      </c>
      <c r="F84" s="248"/>
      <c r="G84" s="249">
        <f>ROUND(E84*F84,2)</f>
        <v>0</v>
      </c>
      <c r="H84" s="226">
        <v>69.92</v>
      </c>
      <c r="I84" s="225">
        <f>ROUND(E84*H84,2)</f>
        <v>699.2</v>
      </c>
      <c r="J84" s="226">
        <v>266.08</v>
      </c>
      <c r="K84" s="225">
        <f>ROUND(E84*J84,2)</f>
        <v>2660.8</v>
      </c>
      <c r="L84" s="225">
        <v>15</v>
      </c>
      <c r="M84" s="225">
        <f>G84*(1+L84/100)</f>
        <v>0</v>
      </c>
      <c r="N84" s="225">
        <v>3.9899999999999996E-3</v>
      </c>
      <c r="O84" s="225">
        <f>ROUND(E84*N84,2)</f>
        <v>0.04</v>
      </c>
      <c r="P84" s="225">
        <v>0</v>
      </c>
      <c r="Q84" s="225">
        <f>ROUND(E84*P84,2)</f>
        <v>0</v>
      </c>
      <c r="R84" s="225"/>
      <c r="S84" s="225" t="s">
        <v>140</v>
      </c>
      <c r="T84" s="225" t="s">
        <v>164</v>
      </c>
      <c r="U84" s="225">
        <v>0.54290000000000005</v>
      </c>
      <c r="V84" s="225">
        <f>ROUND(E84*U84,2)</f>
        <v>5.43</v>
      </c>
      <c r="W84" s="225"/>
      <c r="X84" s="225" t="s">
        <v>141</v>
      </c>
      <c r="Y84" s="206"/>
      <c r="Z84" s="206"/>
      <c r="AA84" s="206"/>
      <c r="AB84" s="206"/>
      <c r="AC84" s="206"/>
      <c r="AD84" s="206"/>
      <c r="AE84" s="206"/>
      <c r="AF84" s="206"/>
      <c r="AG84" s="206" t="s">
        <v>142</v>
      </c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ht="20.399999999999999" outlineLevel="1" x14ac:dyDescent="0.25">
      <c r="A85" s="244">
        <v>32</v>
      </c>
      <c r="B85" s="245" t="s">
        <v>307</v>
      </c>
      <c r="C85" s="254" t="s">
        <v>308</v>
      </c>
      <c r="D85" s="246" t="s">
        <v>152</v>
      </c>
      <c r="E85" s="247">
        <v>10</v>
      </c>
      <c r="F85" s="248"/>
      <c r="G85" s="249">
        <f>ROUND(E85*F85,2)</f>
        <v>0</v>
      </c>
      <c r="H85" s="226">
        <v>27.01</v>
      </c>
      <c r="I85" s="225">
        <f>ROUND(E85*H85,2)</f>
        <v>270.10000000000002</v>
      </c>
      <c r="J85" s="226">
        <v>59.69</v>
      </c>
      <c r="K85" s="225">
        <f>ROUND(E85*J85,2)</f>
        <v>596.9</v>
      </c>
      <c r="L85" s="225">
        <v>15</v>
      </c>
      <c r="M85" s="225">
        <f>G85*(1+L85/100)</f>
        <v>0</v>
      </c>
      <c r="N85" s="225">
        <v>4.0000000000000003E-5</v>
      </c>
      <c r="O85" s="225">
        <f>ROUND(E85*N85,2)</f>
        <v>0</v>
      </c>
      <c r="P85" s="225">
        <v>0</v>
      </c>
      <c r="Q85" s="225">
        <f>ROUND(E85*P85,2)</f>
        <v>0</v>
      </c>
      <c r="R85" s="225"/>
      <c r="S85" s="225" t="s">
        <v>140</v>
      </c>
      <c r="T85" s="225" t="s">
        <v>164</v>
      </c>
      <c r="U85" s="225">
        <v>0.129</v>
      </c>
      <c r="V85" s="225">
        <f>ROUND(E85*U85,2)</f>
        <v>1.29</v>
      </c>
      <c r="W85" s="225"/>
      <c r="X85" s="225" t="s">
        <v>141</v>
      </c>
      <c r="Y85" s="206"/>
      <c r="Z85" s="206"/>
      <c r="AA85" s="206"/>
      <c r="AB85" s="206"/>
      <c r="AC85" s="206"/>
      <c r="AD85" s="206"/>
      <c r="AE85" s="206"/>
      <c r="AF85" s="206"/>
      <c r="AG85" s="206" t="s">
        <v>142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44">
        <v>33</v>
      </c>
      <c r="B86" s="245" t="s">
        <v>309</v>
      </c>
      <c r="C86" s="254" t="s">
        <v>310</v>
      </c>
      <c r="D86" s="246" t="s">
        <v>147</v>
      </c>
      <c r="E86" s="247">
        <v>2</v>
      </c>
      <c r="F86" s="248"/>
      <c r="G86" s="249">
        <f>ROUND(E86*F86,2)</f>
        <v>0</v>
      </c>
      <c r="H86" s="226">
        <v>111.64</v>
      </c>
      <c r="I86" s="225">
        <f>ROUND(E86*H86,2)</f>
        <v>223.28</v>
      </c>
      <c r="J86" s="226">
        <v>119.36</v>
      </c>
      <c r="K86" s="225">
        <f>ROUND(E86*J86,2)</f>
        <v>238.72</v>
      </c>
      <c r="L86" s="225">
        <v>15</v>
      </c>
      <c r="M86" s="225">
        <f>G86*(1+L86/100)</f>
        <v>0</v>
      </c>
      <c r="N86" s="225">
        <v>6.3000000000000003E-4</v>
      </c>
      <c r="O86" s="225">
        <f>ROUND(E86*N86,2)</f>
        <v>0</v>
      </c>
      <c r="P86" s="225">
        <v>0</v>
      </c>
      <c r="Q86" s="225">
        <f>ROUND(E86*P86,2)</f>
        <v>0</v>
      </c>
      <c r="R86" s="225"/>
      <c r="S86" s="225" t="s">
        <v>140</v>
      </c>
      <c r="T86" s="225" t="s">
        <v>164</v>
      </c>
      <c r="U86" s="225">
        <v>0.27200000000000002</v>
      </c>
      <c r="V86" s="225">
        <f>ROUND(E86*U86,2)</f>
        <v>0.54</v>
      </c>
      <c r="W86" s="225"/>
      <c r="X86" s="225" t="s">
        <v>141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142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44">
        <v>34</v>
      </c>
      <c r="B87" s="245" t="s">
        <v>311</v>
      </c>
      <c r="C87" s="254" t="s">
        <v>312</v>
      </c>
      <c r="D87" s="246" t="s">
        <v>313</v>
      </c>
      <c r="E87" s="247">
        <v>2</v>
      </c>
      <c r="F87" s="248"/>
      <c r="G87" s="249">
        <f>ROUND(E87*F87,2)</f>
        <v>0</v>
      </c>
      <c r="H87" s="226">
        <v>228.24</v>
      </c>
      <c r="I87" s="225">
        <f>ROUND(E87*H87,2)</f>
        <v>456.48</v>
      </c>
      <c r="J87" s="226">
        <v>237.26</v>
      </c>
      <c r="K87" s="225">
        <f>ROUND(E87*J87,2)</f>
        <v>474.52</v>
      </c>
      <c r="L87" s="225">
        <v>15</v>
      </c>
      <c r="M87" s="225">
        <f>G87*(1+L87/100)</f>
        <v>0</v>
      </c>
      <c r="N87" s="225">
        <v>1.48E-3</v>
      </c>
      <c r="O87" s="225">
        <f>ROUND(E87*N87,2)</f>
        <v>0</v>
      </c>
      <c r="P87" s="225">
        <v>0</v>
      </c>
      <c r="Q87" s="225">
        <f>ROUND(E87*P87,2)</f>
        <v>0</v>
      </c>
      <c r="R87" s="225"/>
      <c r="S87" s="225" t="s">
        <v>140</v>
      </c>
      <c r="T87" s="225" t="s">
        <v>164</v>
      </c>
      <c r="U87" s="225">
        <v>0.54</v>
      </c>
      <c r="V87" s="225">
        <f>ROUND(E87*U87,2)</f>
        <v>1.08</v>
      </c>
      <c r="W87" s="225"/>
      <c r="X87" s="225" t="s">
        <v>141</v>
      </c>
      <c r="Y87" s="206"/>
      <c r="Z87" s="206"/>
      <c r="AA87" s="206"/>
      <c r="AB87" s="206"/>
      <c r="AC87" s="206"/>
      <c r="AD87" s="206"/>
      <c r="AE87" s="206"/>
      <c r="AF87" s="206"/>
      <c r="AG87" s="206" t="s">
        <v>142</v>
      </c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44">
        <v>35</v>
      </c>
      <c r="B88" s="245" t="s">
        <v>724</v>
      </c>
      <c r="C88" s="254" t="s">
        <v>725</v>
      </c>
      <c r="D88" s="246" t="s">
        <v>147</v>
      </c>
      <c r="E88" s="247">
        <v>1</v>
      </c>
      <c r="F88" s="248"/>
      <c r="G88" s="249">
        <f>ROUND(E88*F88,2)</f>
        <v>0</v>
      </c>
      <c r="H88" s="226">
        <v>0</v>
      </c>
      <c r="I88" s="225">
        <f>ROUND(E88*H88,2)</f>
        <v>0</v>
      </c>
      <c r="J88" s="226">
        <v>32.9</v>
      </c>
      <c r="K88" s="225">
        <f>ROUND(E88*J88,2)</f>
        <v>32.9</v>
      </c>
      <c r="L88" s="225">
        <v>15</v>
      </c>
      <c r="M88" s="225">
        <f>G88*(1+L88/100)</f>
        <v>0</v>
      </c>
      <c r="N88" s="225">
        <v>0</v>
      </c>
      <c r="O88" s="225">
        <f>ROUND(E88*N88,2)</f>
        <v>0</v>
      </c>
      <c r="P88" s="225">
        <v>5.11E-3</v>
      </c>
      <c r="Q88" s="225">
        <f>ROUND(E88*P88,2)</f>
        <v>0.01</v>
      </c>
      <c r="R88" s="225"/>
      <c r="S88" s="225" t="s">
        <v>140</v>
      </c>
      <c r="T88" s="225" t="s">
        <v>140</v>
      </c>
      <c r="U88" s="225">
        <v>8.3000000000000004E-2</v>
      </c>
      <c r="V88" s="225">
        <f>ROUND(E88*U88,2)</f>
        <v>0.08</v>
      </c>
      <c r="W88" s="225"/>
      <c r="X88" s="225" t="s">
        <v>141</v>
      </c>
      <c r="Y88" s="206"/>
      <c r="Z88" s="206"/>
      <c r="AA88" s="206"/>
      <c r="AB88" s="206"/>
      <c r="AC88" s="206"/>
      <c r="AD88" s="206"/>
      <c r="AE88" s="206"/>
      <c r="AF88" s="206"/>
      <c r="AG88" s="206" t="s">
        <v>142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ht="20.399999999999999" outlineLevel="1" x14ac:dyDescent="0.25">
      <c r="A89" s="244">
        <v>36</v>
      </c>
      <c r="B89" s="245" t="s">
        <v>726</v>
      </c>
      <c r="C89" s="254" t="s">
        <v>727</v>
      </c>
      <c r="D89" s="246" t="s">
        <v>147</v>
      </c>
      <c r="E89" s="247">
        <v>1</v>
      </c>
      <c r="F89" s="248"/>
      <c r="G89" s="249">
        <f>ROUND(E89*F89,2)</f>
        <v>0</v>
      </c>
      <c r="H89" s="226">
        <v>119.75</v>
      </c>
      <c r="I89" s="225">
        <f>ROUND(E89*H89,2)</f>
        <v>119.75</v>
      </c>
      <c r="J89" s="226">
        <v>230.25</v>
      </c>
      <c r="K89" s="225">
        <f>ROUND(E89*J89,2)</f>
        <v>230.25</v>
      </c>
      <c r="L89" s="225">
        <v>15</v>
      </c>
      <c r="M89" s="225">
        <f>G89*(1+L89/100)</f>
        <v>0</v>
      </c>
      <c r="N89" s="225">
        <v>6.0000000000000002E-5</v>
      </c>
      <c r="O89" s="225">
        <f>ROUND(E89*N89,2)</f>
        <v>0</v>
      </c>
      <c r="P89" s="225">
        <v>0</v>
      </c>
      <c r="Q89" s="225">
        <f>ROUND(E89*P89,2)</f>
        <v>0</v>
      </c>
      <c r="R89" s="225"/>
      <c r="S89" s="225" t="s">
        <v>140</v>
      </c>
      <c r="T89" s="225" t="s">
        <v>164</v>
      </c>
      <c r="U89" s="225">
        <v>0.20699999999999999</v>
      </c>
      <c r="V89" s="225">
        <f>ROUND(E89*U89,2)</f>
        <v>0.21</v>
      </c>
      <c r="W89" s="225"/>
      <c r="X89" s="225" t="s">
        <v>141</v>
      </c>
      <c r="Y89" s="206"/>
      <c r="Z89" s="206"/>
      <c r="AA89" s="206"/>
      <c r="AB89" s="206"/>
      <c r="AC89" s="206"/>
      <c r="AD89" s="206"/>
      <c r="AE89" s="206"/>
      <c r="AF89" s="206"/>
      <c r="AG89" s="206" t="s">
        <v>142</v>
      </c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5">
      <c r="A90" s="244">
        <v>37</v>
      </c>
      <c r="B90" s="245" t="s">
        <v>728</v>
      </c>
      <c r="C90" s="254" t="s">
        <v>729</v>
      </c>
      <c r="D90" s="246" t="s">
        <v>147</v>
      </c>
      <c r="E90" s="247">
        <v>1</v>
      </c>
      <c r="F90" s="248"/>
      <c r="G90" s="249">
        <f>ROUND(E90*F90,2)</f>
        <v>0</v>
      </c>
      <c r="H90" s="226">
        <v>0</v>
      </c>
      <c r="I90" s="225">
        <f>ROUND(E90*H90,2)</f>
        <v>0</v>
      </c>
      <c r="J90" s="226">
        <v>28.5</v>
      </c>
      <c r="K90" s="225">
        <f>ROUND(E90*J90,2)</f>
        <v>28.5</v>
      </c>
      <c r="L90" s="225">
        <v>15</v>
      </c>
      <c r="M90" s="225">
        <f>G90*(1+L90/100)</f>
        <v>0</v>
      </c>
      <c r="N90" s="225">
        <v>0</v>
      </c>
      <c r="O90" s="225">
        <f>ROUND(E90*N90,2)</f>
        <v>0</v>
      </c>
      <c r="P90" s="225">
        <v>5.5999999999999999E-3</v>
      </c>
      <c r="Q90" s="225">
        <f>ROUND(E90*P90,2)</f>
        <v>0.01</v>
      </c>
      <c r="R90" s="225"/>
      <c r="S90" s="225" t="s">
        <v>140</v>
      </c>
      <c r="T90" s="225" t="s">
        <v>140</v>
      </c>
      <c r="U90" s="225">
        <v>7.1999999999999995E-2</v>
      </c>
      <c r="V90" s="225">
        <f>ROUND(E90*U90,2)</f>
        <v>7.0000000000000007E-2</v>
      </c>
      <c r="W90" s="225"/>
      <c r="X90" s="225" t="s">
        <v>141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142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4">
        <v>38</v>
      </c>
      <c r="B91" s="245" t="s">
        <v>730</v>
      </c>
      <c r="C91" s="254" t="s">
        <v>731</v>
      </c>
      <c r="D91" s="246" t="s">
        <v>147</v>
      </c>
      <c r="E91" s="247">
        <v>1</v>
      </c>
      <c r="F91" s="248"/>
      <c r="G91" s="249">
        <f>ROUND(E91*F91,2)</f>
        <v>0</v>
      </c>
      <c r="H91" s="226">
        <v>2.69</v>
      </c>
      <c r="I91" s="225">
        <f>ROUND(E91*H91,2)</f>
        <v>2.69</v>
      </c>
      <c r="J91" s="226">
        <v>88.21</v>
      </c>
      <c r="K91" s="225">
        <f>ROUND(E91*J91,2)</f>
        <v>88.21</v>
      </c>
      <c r="L91" s="225">
        <v>15</v>
      </c>
      <c r="M91" s="225">
        <f>G91*(1+L91/100)</f>
        <v>0</v>
      </c>
      <c r="N91" s="225">
        <v>2.0000000000000002E-5</v>
      </c>
      <c r="O91" s="225">
        <f>ROUND(E91*N91,2)</f>
        <v>0</v>
      </c>
      <c r="P91" s="225">
        <v>0</v>
      </c>
      <c r="Q91" s="225">
        <f>ROUND(E91*P91,2)</f>
        <v>0</v>
      </c>
      <c r="R91" s="225"/>
      <c r="S91" s="225" t="s">
        <v>140</v>
      </c>
      <c r="T91" s="225" t="s">
        <v>140</v>
      </c>
      <c r="U91" s="225">
        <v>0.17499999999999999</v>
      </c>
      <c r="V91" s="225">
        <f>ROUND(E91*U91,2)</f>
        <v>0.18</v>
      </c>
      <c r="W91" s="225"/>
      <c r="X91" s="225" t="s">
        <v>141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142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44">
        <v>39</v>
      </c>
      <c r="B92" s="245" t="s">
        <v>314</v>
      </c>
      <c r="C92" s="254" t="s">
        <v>315</v>
      </c>
      <c r="D92" s="246" t="s">
        <v>152</v>
      </c>
      <c r="E92" s="247">
        <v>10</v>
      </c>
      <c r="F92" s="248"/>
      <c r="G92" s="249">
        <f>ROUND(E92*F92,2)</f>
        <v>0</v>
      </c>
      <c r="H92" s="226">
        <v>0.25</v>
      </c>
      <c r="I92" s="225">
        <f>ROUND(E92*H92,2)</f>
        <v>2.5</v>
      </c>
      <c r="J92" s="226">
        <v>10.65</v>
      </c>
      <c r="K92" s="225">
        <f>ROUND(E92*J92,2)</f>
        <v>106.5</v>
      </c>
      <c r="L92" s="225">
        <v>15</v>
      </c>
      <c r="M92" s="225">
        <f>G92*(1+L92/100)</f>
        <v>0</v>
      </c>
      <c r="N92" s="225">
        <v>0</v>
      </c>
      <c r="O92" s="225">
        <f>ROUND(E92*N92,2)</f>
        <v>0</v>
      </c>
      <c r="P92" s="225">
        <v>0</v>
      </c>
      <c r="Q92" s="225">
        <f>ROUND(E92*P92,2)</f>
        <v>0</v>
      </c>
      <c r="R92" s="225"/>
      <c r="S92" s="225" t="s">
        <v>140</v>
      </c>
      <c r="T92" s="225" t="s">
        <v>164</v>
      </c>
      <c r="U92" s="225">
        <v>2.1000000000000001E-2</v>
      </c>
      <c r="V92" s="225">
        <f>ROUND(E92*U92,2)</f>
        <v>0.21</v>
      </c>
      <c r="W92" s="225"/>
      <c r="X92" s="225" t="s">
        <v>141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142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38">
        <v>40</v>
      </c>
      <c r="B93" s="239" t="s">
        <v>316</v>
      </c>
      <c r="C93" s="252" t="s">
        <v>732</v>
      </c>
      <c r="D93" s="240" t="s">
        <v>318</v>
      </c>
      <c r="E93" s="241">
        <v>2</v>
      </c>
      <c r="F93" s="242"/>
      <c r="G93" s="243">
        <f>ROUND(E93*F93,2)</f>
        <v>0</v>
      </c>
      <c r="H93" s="226">
        <v>0</v>
      </c>
      <c r="I93" s="225">
        <f>ROUND(E93*H93,2)</f>
        <v>0</v>
      </c>
      <c r="J93" s="226">
        <v>450</v>
      </c>
      <c r="K93" s="225">
        <f>ROUND(E93*J93,2)</f>
        <v>900</v>
      </c>
      <c r="L93" s="225">
        <v>15</v>
      </c>
      <c r="M93" s="225">
        <f>G93*(1+L93/100)</f>
        <v>0</v>
      </c>
      <c r="N93" s="225">
        <v>0</v>
      </c>
      <c r="O93" s="225">
        <f>ROUND(E93*N93,2)</f>
        <v>0</v>
      </c>
      <c r="P93" s="225">
        <v>0</v>
      </c>
      <c r="Q93" s="225">
        <f>ROUND(E93*P93,2)</f>
        <v>0</v>
      </c>
      <c r="R93" s="225"/>
      <c r="S93" s="225" t="s">
        <v>140</v>
      </c>
      <c r="T93" s="225" t="s">
        <v>164</v>
      </c>
      <c r="U93" s="225">
        <v>1</v>
      </c>
      <c r="V93" s="225">
        <f>ROUND(E93*U93,2)</f>
        <v>2</v>
      </c>
      <c r="W93" s="225"/>
      <c r="X93" s="225" t="s">
        <v>141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142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3" t="s">
        <v>733</v>
      </c>
      <c r="D94" s="227"/>
      <c r="E94" s="228">
        <v>2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144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53" t="s">
        <v>734</v>
      </c>
      <c r="D95" s="227"/>
      <c r="E95" s="228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144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3" t="s">
        <v>735</v>
      </c>
      <c r="D96" s="227"/>
      <c r="E96" s="228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144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44">
        <v>41</v>
      </c>
      <c r="B97" s="245" t="s">
        <v>736</v>
      </c>
      <c r="C97" s="254" t="s">
        <v>737</v>
      </c>
      <c r="D97" s="246" t="s">
        <v>0</v>
      </c>
      <c r="E97" s="247">
        <v>72.683000000000007</v>
      </c>
      <c r="F97" s="248"/>
      <c r="G97" s="249">
        <f>ROUND(E97*F97,2)</f>
        <v>0</v>
      </c>
      <c r="H97" s="226">
        <v>0</v>
      </c>
      <c r="I97" s="225">
        <f>ROUND(E97*H97,2)</f>
        <v>0</v>
      </c>
      <c r="J97" s="226">
        <v>1.2</v>
      </c>
      <c r="K97" s="225">
        <f>ROUND(E97*J97,2)</f>
        <v>87.22</v>
      </c>
      <c r="L97" s="225">
        <v>15</v>
      </c>
      <c r="M97" s="225">
        <f>G97*(1+L97/100)</f>
        <v>0</v>
      </c>
      <c r="N97" s="225">
        <v>0</v>
      </c>
      <c r="O97" s="225">
        <f>ROUND(E97*N97,2)</f>
        <v>0</v>
      </c>
      <c r="P97" s="225">
        <v>0</v>
      </c>
      <c r="Q97" s="225">
        <f>ROUND(E97*P97,2)</f>
        <v>0</v>
      </c>
      <c r="R97" s="225"/>
      <c r="S97" s="225" t="s">
        <v>140</v>
      </c>
      <c r="T97" s="225" t="s">
        <v>164</v>
      </c>
      <c r="U97" s="225">
        <v>0</v>
      </c>
      <c r="V97" s="225">
        <f>ROUND(E97*U97,2)</f>
        <v>0</v>
      </c>
      <c r="W97" s="225"/>
      <c r="X97" s="225" t="s">
        <v>274</v>
      </c>
      <c r="Y97" s="206"/>
      <c r="Z97" s="206"/>
      <c r="AA97" s="206"/>
      <c r="AB97" s="206"/>
      <c r="AC97" s="206"/>
      <c r="AD97" s="206"/>
      <c r="AE97" s="206"/>
      <c r="AF97" s="206"/>
      <c r="AG97" s="206" t="s">
        <v>275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x14ac:dyDescent="0.25">
      <c r="A98" s="232" t="s">
        <v>135</v>
      </c>
      <c r="B98" s="233" t="s">
        <v>79</v>
      </c>
      <c r="C98" s="251" t="s">
        <v>80</v>
      </c>
      <c r="D98" s="234"/>
      <c r="E98" s="235"/>
      <c r="F98" s="236"/>
      <c r="G98" s="237">
        <f>SUMIF(AG99:AG124,"&lt;&gt;NOR",G99:G124)</f>
        <v>0</v>
      </c>
      <c r="H98" s="231"/>
      <c r="I98" s="231">
        <f>SUM(I99:I124)</f>
        <v>25640.41</v>
      </c>
      <c r="J98" s="231"/>
      <c r="K98" s="231">
        <f>SUM(K99:K124)</f>
        <v>7669.97</v>
      </c>
      <c r="L98" s="231"/>
      <c r="M98" s="231">
        <f>SUM(M99:M124)</f>
        <v>0</v>
      </c>
      <c r="N98" s="231"/>
      <c r="O98" s="231">
        <f>SUM(O99:O124)</f>
        <v>6.9999999999999993E-2</v>
      </c>
      <c r="P98" s="231"/>
      <c r="Q98" s="231">
        <f>SUM(Q99:Q124)</f>
        <v>0.16999999999999998</v>
      </c>
      <c r="R98" s="231"/>
      <c r="S98" s="231"/>
      <c r="T98" s="231"/>
      <c r="U98" s="231"/>
      <c r="V98" s="231">
        <f>SUM(V99:V124)</f>
        <v>14.659999999999998</v>
      </c>
      <c r="W98" s="231"/>
      <c r="X98" s="231"/>
      <c r="AG98" t="s">
        <v>136</v>
      </c>
    </row>
    <row r="99" spans="1:60" outlineLevel="1" x14ac:dyDescent="0.25">
      <c r="A99" s="244">
        <v>42</v>
      </c>
      <c r="B99" s="245" t="s">
        <v>346</v>
      </c>
      <c r="C99" s="254" t="s">
        <v>738</v>
      </c>
      <c r="D99" s="246" t="s">
        <v>327</v>
      </c>
      <c r="E99" s="247">
        <v>1</v>
      </c>
      <c r="F99" s="248"/>
      <c r="G99" s="249">
        <f>ROUND(E99*F99,2)</f>
        <v>0</v>
      </c>
      <c r="H99" s="226">
        <v>563.53</v>
      </c>
      <c r="I99" s="225">
        <f>ROUND(E99*H99,2)</f>
        <v>563.53</v>
      </c>
      <c r="J99" s="226">
        <v>672.47</v>
      </c>
      <c r="K99" s="225">
        <f>ROUND(E99*J99,2)</f>
        <v>672.47</v>
      </c>
      <c r="L99" s="225">
        <v>15</v>
      </c>
      <c r="M99" s="225">
        <f>G99*(1+L99/100)</f>
        <v>0</v>
      </c>
      <c r="N99" s="225">
        <v>1.8600000000000001E-3</v>
      </c>
      <c r="O99" s="225">
        <f>ROUND(E99*N99,2)</f>
        <v>0</v>
      </c>
      <c r="P99" s="225">
        <v>0</v>
      </c>
      <c r="Q99" s="225">
        <f>ROUND(E99*P99,2)</f>
        <v>0</v>
      </c>
      <c r="R99" s="225"/>
      <c r="S99" s="225" t="s">
        <v>140</v>
      </c>
      <c r="T99" s="225" t="s">
        <v>140</v>
      </c>
      <c r="U99" s="225">
        <v>1.3340000000000001</v>
      </c>
      <c r="V99" s="225">
        <f>ROUND(E99*U99,2)</f>
        <v>1.33</v>
      </c>
      <c r="W99" s="225"/>
      <c r="X99" s="225" t="s">
        <v>141</v>
      </c>
      <c r="Y99" s="206"/>
      <c r="Z99" s="206"/>
      <c r="AA99" s="206"/>
      <c r="AB99" s="206"/>
      <c r="AC99" s="206"/>
      <c r="AD99" s="206"/>
      <c r="AE99" s="206"/>
      <c r="AF99" s="206"/>
      <c r="AG99" s="206" t="s">
        <v>142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44">
        <v>43</v>
      </c>
      <c r="B100" s="245" t="s">
        <v>348</v>
      </c>
      <c r="C100" s="254" t="s">
        <v>349</v>
      </c>
      <c r="D100" s="246" t="s">
        <v>327</v>
      </c>
      <c r="E100" s="247">
        <v>1</v>
      </c>
      <c r="F100" s="248"/>
      <c r="G100" s="249">
        <f>ROUND(E100*F100,2)</f>
        <v>0</v>
      </c>
      <c r="H100" s="226">
        <v>90.28</v>
      </c>
      <c r="I100" s="225">
        <f>ROUND(E100*H100,2)</f>
        <v>90.28</v>
      </c>
      <c r="J100" s="226">
        <v>736.72</v>
      </c>
      <c r="K100" s="225">
        <f>ROUND(E100*J100,2)</f>
        <v>736.72</v>
      </c>
      <c r="L100" s="225">
        <v>15</v>
      </c>
      <c r="M100" s="225">
        <f>G100*(1+L100/100)</f>
        <v>0</v>
      </c>
      <c r="N100" s="225">
        <v>1.41E-3</v>
      </c>
      <c r="O100" s="225">
        <f>ROUND(E100*N100,2)</f>
        <v>0</v>
      </c>
      <c r="P100" s="225">
        <v>0</v>
      </c>
      <c r="Q100" s="225">
        <f>ROUND(E100*P100,2)</f>
        <v>0</v>
      </c>
      <c r="R100" s="225"/>
      <c r="S100" s="225" t="s">
        <v>140</v>
      </c>
      <c r="T100" s="225" t="s">
        <v>164</v>
      </c>
      <c r="U100" s="225">
        <v>1.575</v>
      </c>
      <c r="V100" s="225">
        <f>ROUND(E100*U100,2)</f>
        <v>1.58</v>
      </c>
      <c r="W100" s="225"/>
      <c r="X100" s="225" t="s">
        <v>141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142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44">
        <v>44</v>
      </c>
      <c r="B101" s="245" t="s">
        <v>350</v>
      </c>
      <c r="C101" s="254" t="s">
        <v>351</v>
      </c>
      <c r="D101" s="246" t="s">
        <v>327</v>
      </c>
      <c r="E101" s="247">
        <v>1</v>
      </c>
      <c r="F101" s="248"/>
      <c r="G101" s="249">
        <f>ROUND(E101*F101,2)</f>
        <v>0</v>
      </c>
      <c r="H101" s="226">
        <v>0</v>
      </c>
      <c r="I101" s="225">
        <f>ROUND(E101*H101,2)</f>
        <v>0</v>
      </c>
      <c r="J101" s="226">
        <v>455.5</v>
      </c>
      <c r="K101" s="225">
        <f>ROUND(E101*J101,2)</f>
        <v>455.5</v>
      </c>
      <c r="L101" s="225">
        <v>15</v>
      </c>
      <c r="M101" s="225">
        <f>G101*(1+L101/100)</f>
        <v>0</v>
      </c>
      <c r="N101" s="225">
        <v>0</v>
      </c>
      <c r="O101" s="225">
        <f>ROUND(E101*N101,2)</f>
        <v>0</v>
      </c>
      <c r="P101" s="225">
        <v>0.125</v>
      </c>
      <c r="Q101" s="225">
        <f>ROUND(E101*P101,2)</f>
        <v>0.13</v>
      </c>
      <c r="R101" s="225"/>
      <c r="S101" s="225" t="s">
        <v>140</v>
      </c>
      <c r="T101" s="225" t="s">
        <v>164</v>
      </c>
      <c r="U101" s="225">
        <v>1.1499999999999999</v>
      </c>
      <c r="V101" s="225">
        <f>ROUND(E101*U101,2)</f>
        <v>1.1499999999999999</v>
      </c>
      <c r="W101" s="225"/>
      <c r="X101" s="225" t="s">
        <v>141</v>
      </c>
      <c r="Y101" s="206"/>
      <c r="Z101" s="206"/>
      <c r="AA101" s="206"/>
      <c r="AB101" s="206"/>
      <c r="AC101" s="206"/>
      <c r="AD101" s="206"/>
      <c r="AE101" s="206"/>
      <c r="AF101" s="206"/>
      <c r="AG101" s="206" t="s">
        <v>142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44">
        <v>45</v>
      </c>
      <c r="B102" s="245" t="s">
        <v>739</v>
      </c>
      <c r="C102" s="254" t="s">
        <v>740</v>
      </c>
      <c r="D102" s="246" t="s">
        <v>327</v>
      </c>
      <c r="E102" s="247">
        <v>1</v>
      </c>
      <c r="F102" s="248"/>
      <c r="G102" s="249">
        <f>ROUND(E102*F102,2)</f>
        <v>0</v>
      </c>
      <c r="H102" s="226">
        <v>90.92</v>
      </c>
      <c r="I102" s="225">
        <f>ROUND(E102*H102,2)</f>
        <v>90.92</v>
      </c>
      <c r="J102" s="226">
        <v>2269.08</v>
      </c>
      <c r="K102" s="225">
        <f>ROUND(E102*J102,2)</f>
        <v>2269.08</v>
      </c>
      <c r="L102" s="225">
        <v>15</v>
      </c>
      <c r="M102" s="225">
        <f>G102*(1+L102/100)</f>
        <v>0</v>
      </c>
      <c r="N102" s="225">
        <v>2.0000000000000001E-4</v>
      </c>
      <c r="O102" s="225">
        <f>ROUND(E102*N102,2)</f>
        <v>0</v>
      </c>
      <c r="P102" s="225">
        <v>0</v>
      </c>
      <c r="Q102" s="225">
        <f>ROUND(E102*P102,2)</f>
        <v>0</v>
      </c>
      <c r="R102" s="225"/>
      <c r="S102" s="225" t="s">
        <v>140</v>
      </c>
      <c r="T102" s="225" t="s">
        <v>140</v>
      </c>
      <c r="U102" s="225">
        <v>4.5</v>
      </c>
      <c r="V102" s="225">
        <f>ROUND(E102*U102,2)</f>
        <v>4.5</v>
      </c>
      <c r="W102" s="225"/>
      <c r="X102" s="225" t="s">
        <v>141</v>
      </c>
      <c r="Y102" s="206"/>
      <c r="Z102" s="206"/>
      <c r="AA102" s="206"/>
      <c r="AB102" s="206"/>
      <c r="AC102" s="206"/>
      <c r="AD102" s="206"/>
      <c r="AE102" s="206"/>
      <c r="AF102" s="206"/>
      <c r="AG102" s="206" t="s">
        <v>142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44">
        <v>46</v>
      </c>
      <c r="B103" s="245" t="s">
        <v>741</v>
      </c>
      <c r="C103" s="254" t="s">
        <v>742</v>
      </c>
      <c r="D103" s="246" t="s">
        <v>327</v>
      </c>
      <c r="E103" s="247">
        <v>1</v>
      </c>
      <c r="F103" s="248"/>
      <c r="G103" s="249">
        <f>ROUND(E103*F103,2)</f>
        <v>0</v>
      </c>
      <c r="H103" s="226">
        <v>587.94000000000005</v>
      </c>
      <c r="I103" s="225">
        <f>ROUND(E103*H103,2)</f>
        <v>587.94000000000005</v>
      </c>
      <c r="J103" s="226">
        <v>1311.06</v>
      </c>
      <c r="K103" s="225">
        <f>ROUND(E103*J103,2)</f>
        <v>1311.06</v>
      </c>
      <c r="L103" s="225">
        <v>15</v>
      </c>
      <c r="M103" s="225">
        <f>G103*(1+L103/100)</f>
        <v>0</v>
      </c>
      <c r="N103" s="225">
        <v>6.2E-4</v>
      </c>
      <c r="O103" s="225">
        <f>ROUND(E103*N103,2)</f>
        <v>0</v>
      </c>
      <c r="P103" s="225">
        <v>0</v>
      </c>
      <c r="Q103" s="225">
        <f>ROUND(E103*P103,2)</f>
        <v>0</v>
      </c>
      <c r="R103" s="225"/>
      <c r="S103" s="225" t="s">
        <v>140</v>
      </c>
      <c r="T103" s="225" t="s">
        <v>140</v>
      </c>
      <c r="U103" s="225">
        <v>2.6</v>
      </c>
      <c r="V103" s="225">
        <f>ROUND(E103*U103,2)</f>
        <v>2.6</v>
      </c>
      <c r="W103" s="225"/>
      <c r="X103" s="225" t="s">
        <v>141</v>
      </c>
      <c r="Y103" s="206"/>
      <c r="Z103" s="206"/>
      <c r="AA103" s="206"/>
      <c r="AB103" s="206"/>
      <c r="AC103" s="206"/>
      <c r="AD103" s="206"/>
      <c r="AE103" s="206"/>
      <c r="AF103" s="206"/>
      <c r="AG103" s="206" t="s">
        <v>142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44">
        <v>47</v>
      </c>
      <c r="B104" s="245" t="s">
        <v>352</v>
      </c>
      <c r="C104" s="254" t="s">
        <v>353</v>
      </c>
      <c r="D104" s="246" t="s">
        <v>327</v>
      </c>
      <c r="E104" s="247">
        <v>1</v>
      </c>
      <c r="F104" s="248"/>
      <c r="G104" s="249">
        <f>ROUND(E104*F104,2)</f>
        <v>0</v>
      </c>
      <c r="H104" s="226">
        <v>18.260000000000002</v>
      </c>
      <c r="I104" s="225">
        <f>ROUND(E104*H104,2)</f>
        <v>18.260000000000002</v>
      </c>
      <c r="J104" s="226">
        <v>171.74</v>
      </c>
      <c r="K104" s="225">
        <f>ROUND(E104*J104,2)</f>
        <v>171.74</v>
      </c>
      <c r="L104" s="225">
        <v>15</v>
      </c>
      <c r="M104" s="225">
        <f>G104*(1+L104/100)</f>
        <v>0</v>
      </c>
      <c r="N104" s="225">
        <v>3.0000000000000001E-5</v>
      </c>
      <c r="O104" s="225">
        <f>ROUND(E104*N104,2)</f>
        <v>0</v>
      </c>
      <c r="P104" s="225">
        <v>0</v>
      </c>
      <c r="Q104" s="225">
        <f>ROUND(E104*P104,2)</f>
        <v>0</v>
      </c>
      <c r="R104" s="225"/>
      <c r="S104" s="225" t="s">
        <v>140</v>
      </c>
      <c r="T104" s="225" t="s">
        <v>164</v>
      </c>
      <c r="U104" s="225">
        <v>0.33</v>
      </c>
      <c r="V104" s="225">
        <f>ROUND(E104*U104,2)</f>
        <v>0.33</v>
      </c>
      <c r="W104" s="225"/>
      <c r="X104" s="225" t="s">
        <v>141</v>
      </c>
      <c r="Y104" s="206"/>
      <c r="Z104" s="206"/>
      <c r="AA104" s="206"/>
      <c r="AB104" s="206"/>
      <c r="AC104" s="206"/>
      <c r="AD104" s="206"/>
      <c r="AE104" s="206"/>
      <c r="AF104" s="206"/>
      <c r="AG104" s="206" t="s">
        <v>142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44">
        <v>48</v>
      </c>
      <c r="B105" s="245" t="s">
        <v>356</v>
      </c>
      <c r="C105" s="254" t="s">
        <v>357</v>
      </c>
      <c r="D105" s="246" t="s">
        <v>327</v>
      </c>
      <c r="E105" s="247">
        <v>3</v>
      </c>
      <c r="F105" s="248"/>
      <c r="G105" s="249">
        <f>ROUND(E105*F105,2)</f>
        <v>0</v>
      </c>
      <c r="H105" s="226">
        <v>127.41</v>
      </c>
      <c r="I105" s="225">
        <f>ROUND(E105*H105,2)</f>
        <v>382.23</v>
      </c>
      <c r="J105" s="226">
        <v>116.09</v>
      </c>
      <c r="K105" s="225">
        <f>ROUND(E105*J105,2)</f>
        <v>348.27</v>
      </c>
      <c r="L105" s="225">
        <v>15</v>
      </c>
      <c r="M105" s="225">
        <f>G105*(1+L105/100)</f>
        <v>0</v>
      </c>
      <c r="N105" s="225">
        <v>1.7000000000000001E-4</v>
      </c>
      <c r="O105" s="225">
        <f>ROUND(E105*N105,2)</f>
        <v>0</v>
      </c>
      <c r="P105" s="225">
        <v>0</v>
      </c>
      <c r="Q105" s="225">
        <f>ROUND(E105*P105,2)</f>
        <v>0</v>
      </c>
      <c r="R105" s="225"/>
      <c r="S105" s="225" t="s">
        <v>140</v>
      </c>
      <c r="T105" s="225" t="s">
        <v>164</v>
      </c>
      <c r="U105" s="225">
        <v>0.22700000000000001</v>
      </c>
      <c r="V105" s="225">
        <f>ROUND(E105*U105,2)</f>
        <v>0.68</v>
      </c>
      <c r="W105" s="225"/>
      <c r="X105" s="225" t="s">
        <v>141</v>
      </c>
      <c r="Y105" s="206"/>
      <c r="Z105" s="206"/>
      <c r="AA105" s="206"/>
      <c r="AB105" s="206"/>
      <c r="AC105" s="206"/>
      <c r="AD105" s="206"/>
      <c r="AE105" s="206"/>
      <c r="AF105" s="206"/>
      <c r="AG105" s="206" t="s">
        <v>142</v>
      </c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44">
        <v>49</v>
      </c>
      <c r="B106" s="245" t="s">
        <v>358</v>
      </c>
      <c r="C106" s="254" t="s">
        <v>359</v>
      </c>
      <c r="D106" s="246" t="s">
        <v>327</v>
      </c>
      <c r="E106" s="247">
        <v>1</v>
      </c>
      <c r="F106" s="248"/>
      <c r="G106" s="249">
        <f>ROUND(E106*F106,2)</f>
        <v>0</v>
      </c>
      <c r="H106" s="226">
        <v>195.34</v>
      </c>
      <c r="I106" s="225">
        <f>ROUND(E106*H106,2)</f>
        <v>195.34</v>
      </c>
      <c r="J106" s="226">
        <v>63.66</v>
      </c>
      <c r="K106" s="225">
        <f>ROUND(E106*J106,2)</f>
        <v>63.66</v>
      </c>
      <c r="L106" s="225">
        <v>15</v>
      </c>
      <c r="M106" s="225">
        <f>G106*(1+L106/100)</f>
        <v>0</v>
      </c>
      <c r="N106" s="225">
        <v>2.4000000000000001E-4</v>
      </c>
      <c r="O106" s="225">
        <f>ROUND(E106*N106,2)</f>
        <v>0</v>
      </c>
      <c r="P106" s="225">
        <v>0</v>
      </c>
      <c r="Q106" s="225">
        <f>ROUND(E106*P106,2)</f>
        <v>0</v>
      </c>
      <c r="R106" s="225"/>
      <c r="S106" s="225" t="s">
        <v>140</v>
      </c>
      <c r="T106" s="225" t="s">
        <v>164</v>
      </c>
      <c r="U106" s="225">
        <v>0.124</v>
      </c>
      <c r="V106" s="225">
        <f>ROUND(E106*U106,2)</f>
        <v>0.12</v>
      </c>
      <c r="W106" s="225"/>
      <c r="X106" s="225" t="s">
        <v>141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142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44">
        <v>50</v>
      </c>
      <c r="B107" s="245" t="s">
        <v>362</v>
      </c>
      <c r="C107" s="254" t="s">
        <v>363</v>
      </c>
      <c r="D107" s="246" t="s">
        <v>147</v>
      </c>
      <c r="E107" s="247">
        <v>1</v>
      </c>
      <c r="F107" s="248"/>
      <c r="G107" s="249">
        <f>ROUND(E107*F107,2)</f>
        <v>0</v>
      </c>
      <c r="H107" s="226">
        <v>2026.73</v>
      </c>
      <c r="I107" s="225">
        <f>ROUND(E107*H107,2)</f>
        <v>2026.73</v>
      </c>
      <c r="J107" s="226">
        <v>248.27</v>
      </c>
      <c r="K107" s="225">
        <f>ROUND(E107*J107,2)</f>
        <v>248.27</v>
      </c>
      <c r="L107" s="225">
        <v>15</v>
      </c>
      <c r="M107" s="225">
        <f>G107*(1+L107/100)</f>
        <v>0</v>
      </c>
      <c r="N107" s="225">
        <v>8.4999999999999995E-4</v>
      </c>
      <c r="O107" s="225">
        <f>ROUND(E107*N107,2)</f>
        <v>0</v>
      </c>
      <c r="P107" s="225">
        <v>0</v>
      </c>
      <c r="Q107" s="225">
        <f>ROUND(E107*P107,2)</f>
        <v>0</v>
      </c>
      <c r="R107" s="225"/>
      <c r="S107" s="225" t="s">
        <v>140</v>
      </c>
      <c r="T107" s="225" t="s">
        <v>164</v>
      </c>
      <c r="U107" s="225">
        <v>0.48499999999999999</v>
      </c>
      <c r="V107" s="225">
        <f>ROUND(E107*U107,2)</f>
        <v>0.49</v>
      </c>
      <c r="W107" s="225"/>
      <c r="X107" s="225" t="s">
        <v>141</v>
      </c>
      <c r="Y107" s="206"/>
      <c r="Z107" s="206"/>
      <c r="AA107" s="206"/>
      <c r="AB107" s="206"/>
      <c r="AC107" s="206"/>
      <c r="AD107" s="206"/>
      <c r="AE107" s="206"/>
      <c r="AF107" s="206"/>
      <c r="AG107" s="206" t="s">
        <v>142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44">
        <v>51</v>
      </c>
      <c r="B108" s="245" t="s">
        <v>364</v>
      </c>
      <c r="C108" s="254" t="s">
        <v>365</v>
      </c>
      <c r="D108" s="246" t="s">
        <v>147</v>
      </c>
      <c r="E108" s="247">
        <v>1</v>
      </c>
      <c r="F108" s="248"/>
      <c r="G108" s="249">
        <f>ROUND(E108*F108,2)</f>
        <v>0</v>
      </c>
      <c r="H108" s="226">
        <v>6.46</v>
      </c>
      <c r="I108" s="225">
        <f>ROUND(E108*H108,2)</f>
        <v>6.46</v>
      </c>
      <c r="J108" s="226">
        <v>225.04</v>
      </c>
      <c r="K108" s="225">
        <f>ROUND(E108*J108,2)</f>
        <v>225.04</v>
      </c>
      <c r="L108" s="225">
        <v>15</v>
      </c>
      <c r="M108" s="225">
        <f>G108*(1+L108/100)</f>
        <v>0</v>
      </c>
      <c r="N108" s="225">
        <v>4.0000000000000003E-5</v>
      </c>
      <c r="O108" s="225">
        <f>ROUND(E108*N108,2)</f>
        <v>0</v>
      </c>
      <c r="P108" s="225">
        <v>0</v>
      </c>
      <c r="Q108" s="225">
        <f>ROUND(E108*P108,2)</f>
        <v>0</v>
      </c>
      <c r="R108" s="225"/>
      <c r="S108" s="225" t="s">
        <v>140</v>
      </c>
      <c r="T108" s="225" t="s">
        <v>164</v>
      </c>
      <c r="U108" s="225">
        <v>0.44500000000000001</v>
      </c>
      <c r="V108" s="225">
        <f>ROUND(E108*U108,2)</f>
        <v>0.45</v>
      </c>
      <c r="W108" s="225"/>
      <c r="X108" s="225" t="s">
        <v>141</v>
      </c>
      <c r="Y108" s="206"/>
      <c r="Z108" s="206"/>
      <c r="AA108" s="206"/>
      <c r="AB108" s="206"/>
      <c r="AC108" s="206"/>
      <c r="AD108" s="206"/>
      <c r="AE108" s="206"/>
      <c r="AF108" s="206"/>
      <c r="AG108" s="206" t="s">
        <v>142</v>
      </c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44">
        <v>52</v>
      </c>
      <c r="B109" s="245" t="s">
        <v>366</v>
      </c>
      <c r="C109" s="254" t="s">
        <v>367</v>
      </c>
      <c r="D109" s="246" t="s">
        <v>327</v>
      </c>
      <c r="E109" s="247">
        <v>2</v>
      </c>
      <c r="F109" s="248"/>
      <c r="G109" s="249">
        <f>ROUND(E109*F109,2)</f>
        <v>0</v>
      </c>
      <c r="H109" s="226">
        <v>0</v>
      </c>
      <c r="I109" s="225">
        <f>ROUND(E109*H109,2)</f>
        <v>0</v>
      </c>
      <c r="J109" s="226">
        <v>86</v>
      </c>
      <c r="K109" s="225">
        <f>ROUND(E109*J109,2)</f>
        <v>172</v>
      </c>
      <c r="L109" s="225">
        <v>15</v>
      </c>
      <c r="M109" s="225">
        <f>G109*(1+L109/100)</f>
        <v>0</v>
      </c>
      <c r="N109" s="225">
        <v>0</v>
      </c>
      <c r="O109" s="225">
        <f>ROUND(E109*N109,2)</f>
        <v>0</v>
      </c>
      <c r="P109" s="225">
        <v>1.56E-3</v>
      </c>
      <c r="Q109" s="225">
        <f>ROUND(E109*P109,2)</f>
        <v>0</v>
      </c>
      <c r="R109" s="225"/>
      <c r="S109" s="225" t="s">
        <v>140</v>
      </c>
      <c r="T109" s="225" t="s">
        <v>164</v>
      </c>
      <c r="U109" s="225">
        <v>0.217</v>
      </c>
      <c r="V109" s="225">
        <f>ROUND(E109*U109,2)</f>
        <v>0.43</v>
      </c>
      <c r="W109" s="225"/>
      <c r="X109" s="225" t="s">
        <v>141</v>
      </c>
      <c r="Y109" s="206"/>
      <c r="Z109" s="206"/>
      <c r="AA109" s="206"/>
      <c r="AB109" s="206"/>
      <c r="AC109" s="206"/>
      <c r="AD109" s="206"/>
      <c r="AE109" s="206"/>
      <c r="AF109" s="206"/>
      <c r="AG109" s="206" t="s">
        <v>142</v>
      </c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44">
        <v>53</v>
      </c>
      <c r="B110" s="245" t="s">
        <v>374</v>
      </c>
      <c r="C110" s="254" t="s">
        <v>375</v>
      </c>
      <c r="D110" s="246" t="s">
        <v>147</v>
      </c>
      <c r="E110" s="247">
        <v>1</v>
      </c>
      <c r="F110" s="248"/>
      <c r="G110" s="249">
        <f>ROUND(E110*F110,2)</f>
        <v>0</v>
      </c>
      <c r="H110" s="226">
        <v>241.71</v>
      </c>
      <c r="I110" s="225">
        <f>ROUND(E110*H110,2)</f>
        <v>241.71</v>
      </c>
      <c r="J110" s="226">
        <v>125.79</v>
      </c>
      <c r="K110" s="225">
        <f>ROUND(E110*J110,2)</f>
        <v>125.79</v>
      </c>
      <c r="L110" s="225">
        <v>15</v>
      </c>
      <c r="M110" s="225">
        <f>G110*(1+L110/100)</f>
        <v>0</v>
      </c>
      <c r="N110" s="225">
        <v>2.0000000000000001E-4</v>
      </c>
      <c r="O110" s="225">
        <f>ROUND(E110*N110,2)</f>
        <v>0</v>
      </c>
      <c r="P110" s="225">
        <v>0</v>
      </c>
      <c r="Q110" s="225">
        <f>ROUND(E110*P110,2)</f>
        <v>0</v>
      </c>
      <c r="R110" s="225"/>
      <c r="S110" s="225" t="s">
        <v>140</v>
      </c>
      <c r="T110" s="225" t="s">
        <v>164</v>
      </c>
      <c r="U110" s="225">
        <v>0.246</v>
      </c>
      <c r="V110" s="225">
        <f>ROUND(E110*U110,2)</f>
        <v>0.25</v>
      </c>
      <c r="W110" s="225"/>
      <c r="X110" s="225" t="s">
        <v>141</v>
      </c>
      <c r="Y110" s="206"/>
      <c r="Z110" s="206"/>
      <c r="AA110" s="206"/>
      <c r="AB110" s="206"/>
      <c r="AC110" s="206"/>
      <c r="AD110" s="206"/>
      <c r="AE110" s="206"/>
      <c r="AF110" s="206"/>
      <c r="AG110" s="206" t="s">
        <v>142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ht="20.399999999999999" outlineLevel="1" x14ac:dyDescent="0.25">
      <c r="A111" s="244">
        <v>54</v>
      </c>
      <c r="B111" s="245" t="s">
        <v>743</v>
      </c>
      <c r="C111" s="254" t="s">
        <v>744</v>
      </c>
      <c r="D111" s="246" t="s">
        <v>147</v>
      </c>
      <c r="E111" s="247">
        <v>1</v>
      </c>
      <c r="F111" s="248"/>
      <c r="G111" s="249">
        <f>ROUND(E111*F111,2)</f>
        <v>0</v>
      </c>
      <c r="H111" s="226">
        <v>572.99</v>
      </c>
      <c r="I111" s="225">
        <f>ROUND(E111*H111,2)</f>
        <v>572.99</v>
      </c>
      <c r="J111" s="226">
        <v>124.01</v>
      </c>
      <c r="K111" s="225">
        <f>ROUND(E111*J111,2)</f>
        <v>124.01</v>
      </c>
      <c r="L111" s="225">
        <v>15</v>
      </c>
      <c r="M111" s="225">
        <f>G111*(1+L111/100)</f>
        <v>0</v>
      </c>
      <c r="N111" s="225">
        <v>3.3E-4</v>
      </c>
      <c r="O111" s="225">
        <f>ROUND(E111*N111,2)</f>
        <v>0</v>
      </c>
      <c r="P111" s="225">
        <v>0</v>
      </c>
      <c r="Q111" s="225">
        <f>ROUND(E111*P111,2)</f>
        <v>0</v>
      </c>
      <c r="R111" s="225"/>
      <c r="S111" s="225" t="s">
        <v>140</v>
      </c>
      <c r="T111" s="225" t="s">
        <v>140</v>
      </c>
      <c r="U111" s="225">
        <v>0.246</v>
      </c>
      <c r="V111" s="225">
        <f>ROUND(E111*U111,2)</f>
        <v>0.25</v>
      </c>
      <c r="W111" s="225"/>
      <c r="X111" s="225" t="s">
        <v>141</v>
      </c>
      <c r="Y111" s="206"/>
      <c r="Z111" s="206"/>
      <c r="AA111" s="206"/>
      <c r="AB111" s="206"/>
      <c r="AC111" s="206"/>
      <c r="AD111" s="206"/>
      <c r="AE111" s="206"/>
      <c r="AF111" s="206"/>
      <c r="AG111" s="206" t="s">
        <v>142</v>
      </c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38">
        <v>55</v>
      </c>
      <c r="B112" s="239" t="s">
        <v>378</v>
      </c>
      <c r="C112" s="252" t="s">
        <v>379</v>
      </c>
      <c r="D112" s="240" t="s">
        <v>156</v>
      </c>
      <c r="E112" s="241">
        <v>0.24</v>
      </c>
      <c r="F112" s="242"/>
      <c r="G112" s="243">
        <f>ROUND(E112*F112,2)</f>
        <v>0</v>
      </c>
      <c r="H112" s="226">
        <v>29.26</v>
      </c>
      <c r="I112" s="225">
        <f>ROUND(E112*H112,2)</f>
        <v>7.02</v>
      </c>
      <c r="J112" s="226">
        <v>1076.74</v>
      </c>
      <c r="K112" s="225">
        <f>ROUND(E112*J112,2)</f>
        <v>258.42</v>
      </c>
      <c r="L112" s="225">
        <v>15</v>
      </c>
      <c r="M112" s="225">
        <f>G112*(1+L112/100)</f>
        <v>0</v>
      </c>
      <c r="N112" s="225">
        <v>8.0000000000000007E-5</v>
      </c>
      <c r="O112" s="225">
        <f>ROUND(E112*N112,2)</f>
        <v>0</v>
      </c>
      <c r="P112" s="225">
        <v>0</v>
      </c>
      <c r="Q112" s="225">
        <f>ROUND(E112*P112,2)</f>
        <v>0</v>
      </c>
      <c r="R112" s="225"/>
      <c r="S112" s="225" t="s">
        <v>140</v>
      </c>
      <c r="T112" s="225" t="s">
        <v>164</v>
      </c>
      <c r="U112" s="225">
        <v>2.1</v>
      </c>
      <c r="V112" s="225">
        <f>ROUND(E112*U112,2)</f>
        <v>0.5</v>
      </c>
      <c r="W112" s="225"/>
      <c r="X112" s="225" t="s">
        <v>141</v>
      </c>
      <c r="Y112" s="206"/>
      <c r="Z112" s="206"/>
      <c r="AA112" s="206"/>
      <c r="AB112" s="206"/>
      <c r="AC112" s="206"/>
      <c r="AD112" s="206"/>
      <c r="AE112" s="206"/>
      <c r="AF112" s="206"/>
      <c r="AG112" s="206" t="s">
        <v>142</v>
      </c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3" t="s">
        <v>380</v>
      </c>
      <c r="D113" s="227"/>
      <c r="E113" s="228">
        <v>0.24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144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44">
        <v>56</v>
      </c>
      <c r="B114" s="245" t="s">
        <v>745</v>
      </c>
      <c r="C114" s="254" t="s">
        <v>746</v>
      </c>
      <c r="D114" s="246" t="s">
        <v>147</v>
      </c>
      <c r="E114" s="247">
        <v>1</v>
      </c>
      <c r="F114" s="248"/>
      <c r="G114" s="249">
        <f>ROUND(E114*F114,2)</f>
        <v>0</v>
      </c>
      <c r="H114" s="226">
        <v>7850</v>
      </c>
      <c r="I114" s="225">
        <f>ROUND(E114*H114,2)</f>
        <v>7850</v>
      </c>
      <c r="J114" s="226">
        <v>0</v>
      </c>
      <c r="K114" s="225">
        <f>ROUND(E114*J114,2)</f>
        <v>0</v>
      </c>
      <c r="L114" s="225">
        <v>15</v>
      </c>
      <c r="M114" s="225">
        <f>G114*(1+L114/100)</f>
        <v>0</v>
      </c>
      <c r="N114" s="225">
        <v>1.6E-2</v>
      </c>
      <c r="O114" s="225">
        <f>ROUND(E114*N114,2)</f>
        <v>0.02</v>
      </c>
      <c r="P114" s="225">
        <v>0</v>
      </c>
      <c r="Q114" s="225">
        <f>ROUND(E114*P114,2)</f>
        <v>0</v>
      </c>
      <c r="R114" s="225"/>
      <c r="S114" s="225" t="s">
        <v>140</v>
      </c>
      <c r="T114" s="225" t="s">
        <v>164</v>
      </c>
      <c r="U114" s="225">
        <v>0</v>
      </c>
      <c r="V114" s="225">
        <f>ROUND(E114*U114,2)</f>
        <v>0</v>
      </c>
      <c r="W114" s="225"/>
      <c r="X114" s="225" t="s">
        <v>269</v>
      </c>
      <c r="Y114" s="206"/>
      <c r="Z114" s="206"/>
      <c r="AA114" s="206"/>
      <c r="AB114" s="206"/>
      <c r="AC114" s="206"/>
      <c r="AD114" s="206"/>
      <c r="AE114" s="206"/>
      <c r="AF114" s="206"/>
      <c r="AG114" s="206" t="s">
        <v>383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ht="20.399999999999999" outlineLevel="1" x14ac:dyDescent="0.25">
      <c r="A115" s="244">
        <v>57</v>
      </c>
      <c r="B115" s="245" t="s">
        <v>381</v>
      </c>
      <c r="C115" s="254" t="s">
        <v>382</v>
      </c>
      <c r="D115" s="246" t="s">
        <v>147</v>
      </c>
      <c r="E115" s="247">
        <v>1</v>
      </c>
      <c r="F115" s="248"/>
      <c r="G115" s="249">
        <f>ROUND(E115*F115,2)</f>
        <v>0</v>
      </c>
      <c r="H115" s="226">
        <v>1073</v>
      </c>
      <c r="I115" s="225">
        <f>ROUND(E115*H115,2)</f>
        <v>1073</v>
      </c>
      <c r="J115" s="226">
        <v>0</v>
      </c>
      <c r="K115" s="225">
        <f>ROUND(E115*J115,2)</f>
        <v>0</v>
      </c>
      <c r="L115" s="225">
        <v>15</v>
      </c>
      <c r="M115" s="225">
        <f>G115*(1+L115/100)</f>
        <v>0</v>
      </c>
      <c r="N115" s="225">
        <v>1.2999999999999999E-2</v>
      </c>
      <c r="O115" s="225">
        <f>ROUND(E115*N115,2)</f>
        <v>0.01</v>
      </c>
      <c r="P115" s="225">
        <v>0</v>
      </c>
      <c r="Q115" s="225">
        <f>ROUND(E115*P115,2)</f>
        <v>0</v>
      </c>
      <c r="R115" s="225"/>
      <c r="S115" s="225" t="s">
        <v>140</v>
      </c>
      <c r="T115" s="225" t="s">
        <v>164</v>
      </c>
      <c r="U115" s="225">
        <v>0</v>
      </c>
      <c r="V115" s="225">
        <f>ROUND(E115*U115,2)</f>
        <v>0</v>
      </c>
      <c r="W115" s="225"/>
      <c r="X115" s="225" t="s">
        <v>269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383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44">
        <v>58</v>
      </c>
      <c r="B116" s="245" t="s">
        <v>747</v>
      </c>
      <c r="C116" s="254" t="s">
        <v>748</v>
      </c>
      <c r="D116" s="246" t="s">
        <v>147</v>
      </c>
      <c r="E116" s="247">
        <v>1</v>
      </c>
      <c r="F116" s="248"/>
      <c r="G116" s="249">
        <f>ROUND(E116*F116,2)</f>
        <v>0</v>
      </c>
      <c r="H116" s="226">
        <v>4890</v>
      </c>
      <c r="I116" s="225">
        <f>ROUND(E116*H116,2)</f>
        <v>4890</v>
      </c>
      <c r="J116" s="226">
        <v>0</v>
      </c>
      <c r="K116" s="225">
        <f>ROUND(E116*J116,2)</f>
        <v>0</v>
      </c>
      <c r="L116" s="225">
        <v>15</v>
      </c>
      <c r="M116" s="225">
        <f>G116*(1+L116/100)</f>
        <v>0</v>
      </c>
      <c r="N116" s="225">
        <v>0.03</v>
      </c>
      <c r="O116" s="225">
        <f>ROUND(E116*N116,2)</f>
        <v>0.03</v>
      </c>
      <c r="P116" s="225">
        <v>0</v>
      </c>
      <c r="Q116" s="225">
        <f>ROUND(E116*P116,2)</f>
        <v>0</v>
      </c>
      <c r="R116" s="225"/>
      <c r="S116" s="225" t="s">
        <v>140</v>
      </c>
      <c r="T116" s="225" t="s">
        <v>164</v>
      </c>
      <c r="U116" s="225">
        <v>0</v>
      </c>
      <c r="V116" s="225">
        <f>ROUND(E116*U116,2)</f>
        <v>0</v>
      </c>
      <c r="W116" s="225"/>
      <c r="X116" s="225" t="s">
        <v>269</v>
      </c>
      <c r="Y116" s="206"/>
      <c r="Z116" s="206"/>
      <c r="AA116" s="206"/>
      <c r="AB116" s="206"/>
      <c r="AC116" s="206"/>
      <c r="AD116" s="206"/>
      <c r="AE116" s="206"/>
      <c r="AF116" s="206"/>
      <c r="AG116" s="206" t="s">
        <v>383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44">
        <v>59</v>
      </c>
      <c r="B117" s="245" t="s">
        <v>384</v>
      </c>
      <c r="C117" s="254" t="s">
        <v>385</v>
      </c>
      <c r="D117" s="246" t="s">
        <v>147</v>
      </c>
      <c r="E117" s="247">
        <v>2</v>
      </c>
      <c r="F117" s="248"/>
      <c r="G117" s="249">
        <f>ROUND(E117*F117,2)</f>
        <v>0</v>
      </c>
      <c r="H117" s="226">
        <v>345</v>
      </c>
      <c r="I117" s="225">
        <f>ROUND(E117*H117,2)</f>
        <v>690</v>
      </c>
      <c r="J117" s="226">
        <v>0</v>
      </c>
      <c r="K117" s="225">
        <f>ROUND(E117*J117,2)</f>
        <v>0</v>
      </c>
      <c r="L117" s="225">
        <v>15</v>
      </c>
      <c r="M117" s="225">
        <f>G117*(1+L117/100)</f>
        <v>0</v>
      </c>
      <c r="N117" s="225">
        <v>8.9999999999999998E-4</v>
      </c>
      <c r="O117" s="225">
        <f>ROUND(E117*N117,2)</f>
        <v>0</v>
      </c>
      <c r="P117" s="225">
        <v>0</v>
      </c>
      <c r="Q117" s="225">
        <f>ROUND(E117*P117,2)</f>
        <v>0</v>
      </c>
      <c r="R117" s="225"/>
      <c r="S117" s="225" t="s">
        <v>163</v>
      </c>
      <c r="T117" s="225" t="s">
        <v>164</v>
      </c>
      <c r="U117" s="225">
        <v>0</v>
      </c>
      <c r="V117" s="225">
        <f>ROUND(E117*U117,2)</f>
        <v>0</v>
      </c>
      <c r="W117" s="225"/>
      <c r="X117" s="225" t="s">
        <v>165</v>
      </c>
      <c r="Y117" s="206"/>
      <c r="Z117" s="206"/>
      <c r="AA117" s="206"/>
      <c r="AB117" s="206"/>
      <c r="AC117" s="206"/>
      <c r="AD117" s="206"/>
      <c r="AE117" s="206"/>
      <c r="AF117" s="206"/>
      <c r="AG117" s="206" t="s">
        <v>166</v>
      </c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44">
        <v>60</v>
      </c>
      <c r="B118" s="245" t="s">
        <v>386</v>
      </c>
      <c r="C118" s="254" t="s">
        <v>749</v>
      </c>
      <c r="D118" s="246" t="s">
        <v>147</v>
      </c>
      <c r="E118" s="247">
        <v>1</v>
      </c>
      <c r="F118" s="248"/>
      <c r="G118" s="249">
        <f>ROUND(E118*F118,2)</f>
        <v>0</v>
      </c>
      <c r="H118" s="226">
        <v>1670</v>
      </c>
      <c r="I118" s="225">
        <f>ROUND(E118*H118,2)</f>
        <v>1670</v>
      </c>
      <c r="J118" s="226">
        <v>0</v>
      </c>
      <c r="K118" s="225">
        <f>ROUND(E118*J118,2)</f>
        <v>0</v>
      </c>
      <c r="L118" s="225">
        <v>15</v>
      </c>
      <c r="M118" s="225">
        <f>G118*(1+L118/100)</f>
        <v>0</v>
      </c>
      <c r="N118" s="225">
        <v>8.0000000000000004E-4</v>
      </c>
      <c r="O118" s="225">
        <f>ROUND(E118*N118,2)</f>
        <v>0</v>
      </c>
      <c r="P118" s="225">
        <v>0</v>
      </c>
      <c r="Q118" s="225">
        <f>ROUND(E118*P118,2)</f>
        <v>0</v>
      </c>
      <c r="R118" s="225" t="s">
        <v>169</v>
      </c>
      <c r="S118" s="225" t="s">
        <v>140</v>
      </c>
      <c r="T118" s="225" t="s">
        <v>140</v>
      </c>
      <c r="U118" s="225">
        <v>0</v>
      </c>
      <c r="V118" s="225">
        <f>ROUND(E118*U118,2)</f>
        <v>0</v>
      </c>
      <c r="W118" s="225"/>
      <c r="X118" s="225" t="s">
        <v>165</v>
      </c>
      <c r="Y118" s="206"/>
      <c r="Z118" s="206"/>
      <c r="AA118" s="206"/>
      <c r="AB118" s="206"/>
      <c r="AC118" s="206"/>
      <c r="AD118" s="206"/>
      <c r="AE118" s="206"/>
      <c r="AF118" s="206"/>
      <c r="AG118" s="206" t="s">
        <v>166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44">
        <v>61</v>
      </c>
      <c r="B119" s="245" t="s">
        <v>750</v>
      </c>
      <c r="C119" s="254" t="s">
        <v>751</v>
      </c>
      <c r="D119" s="246" t="s">
        <v>147</v>
      </c>
      <c r="E119" s="247">
        <v>1</v>
      </c>
      <c r="F119" s="248"/>
      <c r="G119" s="249">
        <f>ROUND(E119*F119,2)</f>
        <v>0</v>
      </c>
      <c r="H119" s="226">
        <v>3305</v>
      </c>
      <c r="I119" s="225">
        <f>ROUND(E119*H119,2)</f>
        <v>3305</v>
      </c>
      <c r="J119" s="226">
        <v>0</v>
      </c>
      <c r="K119" s="225">
        <f>ROUND(E119*J119,2)</f>
        <v>0</v>
      </c>
      <c r="L119" s="225">
        <v>15</v>
      </c>
      <c r="M119" s="225">
        <f>G119*(1+L119/100)</f>
        <v>0</v>
      </c>
      <c r="N119" s="225">
        <v>1E-3</v>
      </c>
      <c r="O119" s="225">
        <f>ROUND(E119*N119,2)</f>
        <v>0</v>
      </c>
      <c r="P119" s="225">
        <v>0</v>
      </c>
      <c r="Q119" s="225">
        <f>ROUND(E119*P119,2)</f>
        <v>0</v>
      </c>
      <c r="R119" s="225" t="s">
        <v>169</v>
      </c>
      <c r="S119" s="225" t="s">
        <v>140</v>
      </c>
      <c r="T119" s="225" t="s">
        <v>140</v>
      </c>
      <c r="U119" s="225">
        <v>0</v>
      </c>
      <c r="V119" s="225">
        <f>ROUND(E119*U119,2)</f>
        <v>0</v>
      </c>
      <c r="W119" s="225"/>
      <c r="X119" s="225" t="s">
        <v>165</v>
      </c>
      <c r="Y119" s="206"/>
      <c r="Z119" s="206"/>
      <c r="AA119" s="206"/>
      <c r="AB119" s="206"/>
      <c r="AC119" s="206"/>
      <c r="AD119" s="206"/>
      <c r="AE119" s="206"/>
      <c r="AF119" s="206"/>
      <c r="AG119" s="206" t="s">
        <v>166</v>
      </c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ht="20.399999999999999" outlineLevel="1" x14ac:dyDescent="0.25">
      <c r="A120" s="244">
        <v>62</v>
      </c>
      <c r="B120" s="245" t="s">
        <v>752</v>
      </c>
      <c r="C120" s="254" t="s">
        <v>753</v>
      </c>
      <c r="D120" s="246" t="s">
        <v>147</v>
      </c>
      <c r="E120" s="247">
        <v>1</v>
      </c>
      <c r="F120" s="248"/>
      <c r="G120" s="249">
        <f>ROUND(E120*F120,2)</f>
        <v>0</v>
      </c>
      <c r="H120" s="226">
        <v>529</v>
      </c>
      <c r="I120" s="225">
        <f>ROUND(E120*H120,2)</f>
        <v>529</v>
      </c>
      <c r="J120" s="226">
        <v>0</v>
      </c>
      <c r="K120" s="225">
        <f>ROUND(E120*J120,2)</f>
        <v>0</v>
      </c>
      <c r="L120" s="225">
        <v>15</v>
      </c>
      <c r="M120" s="225">
        <f>G120*(1+L120/100)</f>
        <v>0</v>
      </c>
      <c r="N120" s="225">
        <v>0</v>
      </c>
      <c r="O120" s="225">
        <f>ROUND(E120*N120,2)</f>
        <v>0</v>
      </c>
      <c r="P120" s="225">
        <v>0</v>
      </c>
      <c r="Q120" s="225">
        <f>ROUND(E120*P120,2)</f>
        <v>0</v>
      </c>
      <c r="R120" s="225" t="s">
        <v>169</v>
      </c>
      <c r="S120" s="225" t="s">
        <v>140</v>
      </c>
      <c r="T120" s="225" t="s">
        <v>140</v>
      </c>
      <c r="U120" s="225">
        <v>0</v>
      </c>
      <c r="V120" s="225">
        <f>ROUND(E120*U120,2)</f>
        <v>0</v>
      </c>
      <c r="W120" s="225"/>
      <c r="X120" s="225" t="s">
        <v>165</v>
      </c>
      <c r="Y120" s="206"/>
      <c r="Z120" s="206"/>
      <c r="AA120" s="206"/>
      <c r="AB120" s="206"/>
      <c r="AC120" s="206"/>
      <c r="AD120" s="206"/>
      <c r="AE120" s="206"/>
      <c r="AF120" s="206"/>
      <c r="AG120" s="206" t="s">
        <v>166</v>
      </c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44">
        <v>63</v>
      </c>
      <c r="B121" s="245" t="s">
        <v>392</v>
      </c>
      <c r="C121" s="254" t="s">
        <v>393</v>
      </c>
      <c r="D121" s="246" t="s">
        <v>162</v>
      </c>
      <c r="E121" s="247">
        <v>1</v>
      </c>
      <c r="F121" s="248"/>
      <c r="G121" s="249">
        <f>ROUND(E121*F121,2)</f>
        <v>0</v>
      </c>
      <c r="H121" s="226">
        <v>850</v>
      </c>
      <c r="I121" s="225">
        <f>ROUND(E121*H121,2)</f>
        <v>850</v>
      </c>
      <c r="J121" s="226">
        <v>0</v>
      </c>
      <c r="K121" s="225">
        <f>ROUND(E121*J121,2)</f>
        <v>0</v>
      </c>
      <c r="L121" s="225">
        <v>15</v>
      </c>
      <c r="M121" s="225">
        <f>G121*(1+L121/100)</f>
        <v>0</v>
      </c>
      <c r="N121" s="225">
        <v>0.01</v>
      </c>
      <c r="O121" s="225">
        <f>ROUND(E121*N121,2)</f>
        <v>0.01</v>
      </c>
      <c r="P121" s="225">
        <v>0</v>
      </c>
      <c r="Q121" s="225">
        <f>ROUND(E121*P121,2)</f>
        <v>0</v>
      </c>
      <c r="R121" s="225" t="s">
        <v>169</v>
      </c>
      <c r="S121" s="225" t="s">
        <v>140</v>
      </c>
      <c r="T121" s="225" t="s">
        <v>164</v>
      </c>
      <c r="U121" s="225">
        <v>0</v>
      </c>
      <c r="V121" s="225">
        <f>ROUND(E121*U121,2)</f>
        <v>0</v>
      </c>
      <c r="W121" s="225"/>
      <c r="X121" s="225" t="s">
        <v>165</v>
      </c>
      <c r="Y121" s="206"/>
      <c r="Z121" s="206"/>
      <c r="AA121" s="206"/>
      <c r="AB121" s="206"/>
      <c r="AC121" s="206"/>
      <c r="AD121" s="206"/>
      <c r="AE121" s="206"/>
      <c r="AF121" s="206"/>
      <c r="AG121" s="206" t="s">
        <v>166</v>
      </c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 x14ac:dyDescent="0.25">
      <c r="A122" s="244">
        <v>64</v>
      </c>
      <c r="B122" s="245" t="s">
        <v>394</v>
      </c>
      <c r="C122" s="254" t="s">
        <v>754</v>
      </c>
      <c r="D122" s="246" t="s">
        <v>327</v>
      </c>
      <c r="E122" s="247">
        <v>1</v>
      </c>
      <c r="F122" s="248"/>
      <c r="G122" s="249">
        <f>ROUND(E122*F122,2)</f>
        <v>0</v>
      </c>
      <c r="H122" s="226">
        <v>0</v>
      </c>
      <c r="I122" s="225">
        <f>ROUND(E122*H122,2)</f>
        <v>0</v>
      </c>
      <c r="J122" s="226">
        <v>233.5</v>
      </c>
      <c r="K122" s="225">
        <f>ROUND(E122*J122,2)</f>
        <v>233.5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1.933E-2</v>
      </c>
      <c r="Q122" s="225">
        <f>ROUND(E122*P122,2)</f>
        <v>0.02</v>
      </c>
      <c r="R122" s="225"/>
      <c r="S122" s="225" t="s">
        <v>140</v>
      </c>
      <c r="T122" s="225" t="s">
        <v>140</v>
      </c>
      <c r="U122" s="225">
        <v>0</v>
      </c>
      <c r="V122" s="225">
        <f>ROUND(E122*U122,2)</f>
        <v>0</v>
      </c>
      <c r="W122" s="225"/>
      <c r="X122" s="225" t="s">
        <v>269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270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44">
        <v>65</v>
      </c>
      <c r="B123" s="245" t="s">
        <v>396</v>
      </c>
      <c r="C123" s="254" t="s">
        <v>397</v>
      </c>
      <c r="D123" s="246" t="s">
        <v>327</v>
      </c>
      <c r="E123" s="247">
        <v>1</v>
      </c>
      <c r="F123" s="248"/>
      <c r="G123" s="249">
        <f>ROUND(E123*F123,2)</f>
        <v>0</v>
      </c>
      <c r="H123" s="226">
        <v>0</v>
      </c>
      <c r="I123" s="225">
        <f>ROUND(E123*H123,2)</f>
        <v>0</v>
      </c>
      <c r="J123" s="226">
        <v>151.5</v>
      </c>
      <c r="K123" s="225">
        <f>ROUND(E123*J123,2)</f>
        <v>151.5</v>
      </c>
      <c r="L123" s="225">
        <v>15</v>
      </c>
      <c r="M123" s="225">
        <f>G123*(1+L123/100)</f>
        <v>0</v>
      </c>
      <c r="N123" s="225">
        <v>0</v>
      </c>
      <c r="O123" s="225">
        <f>ROUND(E123*N123,2)</f>
        <v>0</v>
      </c>
      <c r="P123" s="225">
        <v>1.9460000000000002E-2</v>
      </c>
      <c r="Q123" s="225">
        <f>ROUND(E123*P123,2)</f>
        <v>0.02</v>
      </c>
      <c r="R123" s="225"/>
      <c r="S123" s="225" t="s">
        <v>140</v>
      </c>
      <c r="T123" s="225" t="s">
        <v>164</v>
      </c>
      <c r="U123" s="225">
        <v>0</v>
      </c>
      <c r="V123" s="225">
        <f>ROUND(E123*U123,2)</f>
        <v>0</v>
      </c>
      <c r="W123" s="225"/>
      <c r="X123" s="225" t="s">
        <v>269</v>
      </c>
      <c r="Y123" s="206"/>
      <c r="Z123" s="206"/>
      <c r="AA123" s="206"/>
      <c r="AB123" s="206"/>
      <c r="AC123" s="206"/>
      <c r="AD123" s="206"/>
      <c r="AE123" s="206"/>
      <c r="AF123" s="206"/>
      <c r="AG123" s="206" t="s">
        <v>270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 x14ac:dyDescent="0.25">
      <c r="A124" s="244">
        <v>66</v>
      </c>
      <c r="B124" s="245" t="s">
        <v>755</v>
      </c>
      <c r="C124" s="254" t="s">
        <v>756</v>
      </c>
      <c r="D124" s="246" t="s">
        <v>0</v>
      </c>
      <c r="E124" s="247">
        <v>332.07440000000003</v>
      </c>
      <c r="F124" s="248"/>
      <c r="G124" s="249">
        <f>ROUND(E124*F124,2)</f>
        <v>0</v>
      </c>
      <c r="H124" s="226">
        <v>0</v>
      </c>
      <c r="I124" s="225">
        <f>ROUND(E124*H124,2)</f>
        <v>0</v>
      </c>
      <c r="J124" s="226">
        <v>0.31</v>
      </c>
      <c r="K124" s="225">
        <f>ROUND(E124*J124,2)</f>
        <v>102.94</v>
      </c>
      <c r="L124" s="225">
        <v>15</v>
      </c>
      <c r="M124" s="225">
        <f>G124*(1+L124/100)</f>
        <v>0</v>
      </c>
      <c r="N124" s="225">
        <v>0</v>
      </c>
      <c r="O124" s="225">
        <f>ROUND(E124*N124,2)</f>
        <v>0</v>
      </c>
      <c r="P124" s="225">
        <v>0</v>
      </c>
      <c r="Q124" s="225">
        <f>ROUND(E124*P124,2)</f>
        <v>0</v>
      </c>
      <c r="R124" s="225"/>
      <c r="S124" s="225" t="s">
        <v>140</v>
      </c>
      <c r="T124" s="225" t="s">
        <v>164</v>
      </c>
      <c r="U124" s="225">
        <v>0</v>
      </c>
      <c r="V124" s="225">
        <f>ROUND(E124*U124,2)</f>
        <v>0</v>
      </c>
      <c r="W124" s="225"/>
      <c r="X124" s="225" t="s">
        <v>274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275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x14ac:dyDescent="0.25">
      <c r="A125" s="232" t="s">
        <v>135</v>
      </c>
      <c r="B125" s="233" t="s">
        <v>81</v>
      </c>
      <c r="C125" s="251" t="s">
        <v>82</v>
      </c>
      <c r="D125" s="234"/>
      <c r="E125" s="235"/>
      <c r="F125" s="236"/>
      <c r="G125" s="237">
        <f>SUMIF(AG126:AG128,"&lt;&gt;NOR",G126:G128)</f>
        <v>0</v>
      </c>
      <c r="H125" s="231"/>
      <c r="I125" s="231">
        <f>SUM(I126:I128)</f>
        <v>278</v>
      </c>
      <c r="J125" s="231"/>
      <c r="K125" s="231">
        <f>SUM(K126:K128)</f>
        <v>694.22</v>
      </c>
      <c r="L125" s="231"/>
      <c r="M125" s="231">
        <f>SUM(M126:M128)</f>
        <v>0</v>
      </c>
      <c r="N125" s="231"/>
      <c r="O125" s="231">
        <f>SUM(O126:O128)</f>
        <v>0</v>
      </c>
      <c r="P125" s="231"/>
      <c r="Q125" s="231">
        <f>SUM(Q126:Q128)</f>
        <v>0</v>
      </c>
      <c r="R125" s="231"/>
      <c r="S125" s="231"/>
      <c r="T125" s="231"/>
      <c r="U125" s="231"/>
      <c r="V125" s="231">
        <f>SUM(V126:V128)</f>
        <v>1.5</v>
      </c>
      <c r="W125" s="231"/>
      <c r="X125" s="231"/>
      <c r="AG125" t="s">
        <v>136</v>
      </c>
    </row>
    <row r="126" spans="1:60" outlineLevel="1" x14ac:dyDescent="0.25">
      <c r="A126" s="244">
        <v>67</v>
      </c>
      <c r="B126" s="245" t="s">
        <v>402</v>
      </c>
      <c r="C126" s="254" t="s">
        <v>403</v>
      </c>
      <c r="D126" s="246" t="s">
        <v>147</v>
      </c>
      <c r="E126" s="247">
        <v>2</v>
      </c>
      <c r="F126" s="248"/>
      <c r="G126" s="249">
        <f>ROUND(E126*F126,2)</f>
        <v>0</v>
      </c>
      <c r="H126" s="226">
        <v>0</v>
      </c>
      <c r="I126" s="225">
        <f>ROUND(E126*H126,2)</f>
        <v>0</v>
      </c>
      <c r="J126" s="226">
        <v>344.5</v>
      </c>
      <c r="K126" s="225">
        <f>ROUND(E126*J126,2)</f>
        <v>689</v>
      </c>
      <c r="L126" s="225">
        <v>15</v>
      </c>
      <c r="M126" s="225">
        <f>G126*(1+L126/100)</f>
        <v>0</v>
      </c>
      <c r="N126" s="225">
        <v>0</v>
      </c>
      <c r="O126" s="225">
        <f>ROUND(E126*N126,2)</f>
        <v>0</v>
      </c>
      <c r="P126" s="225">
        <v>0</v>
      </c>
      <c r="Q126" s="225">
        <f>ROUND(E126*P126,2)</f>
        <v>0</v>
      </c>
      <c r="R126" s="225"/>
      <c r="S126" s="225" t="s">
        <v>140</v>
      </c>
      <c r="T126" s="225" t="s">
        <v>164</v>
      </c>
      <c r="U126" s="225">
        <v>0.75</v>
      </c>
      <c r="V126" s="225">
        <f>ROUND(E126*U126,2)</f>
        <v>1.5</v>
      </c>
      <c r="W126" s="225"/>
      <c r="X126" s="225" t="s">
        <v>141</v>
      </c>
      <c r="Y126" s="206"/>
      <c r="Z126" s="206"/>
      <c r="AA126" s="206"/>
      <c r="AB126" s="206"/>
      <c r="AC126" s="206"/>
      <c r="AD126" s="206"/>
      <c r="AE126" s="206"/>
      <c r="AF126" s="206"/>
      <c r="AG126" s="206" t="s">
        <v>142</v>
      </c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44">
        <v>68</v>
      </c>
      <c r="B127" s="245" t="s">
        <v>404</v>
      </c>
      <c r="C127" s="254" t="s">
        <v>757</v>
      </c>
      <c r="D127" s="246" t="s">
        <v>147</v>
      </c>
      <c r="E127" s="247">
        <v>2</v>
      </c>
      <c r="F127" s="248"/>
      <c r="G127" s="249">
        <f>ROUND(E127*F127,2)</f>
        <v>0</v>
      </c>
      <c r="H127" s="226">
        <v>139</v>
      </c>
      <c r="I127" s="225">
        <f>ROUND(E127*H127,2)</f>
        <v>278</v>
      </c>
      <c r="J127" s="226">
        <v>0</v>
      </c>
      <c r="K127" s="225">
        <f>ROUND(E127*J127,2)</f>
        <v>0</v>
      </c>
      <c r="L127" s="225">
        <v>15</v>
      </c>
      <c r="M127" s="225">
        <f>G127*(1+L127/100)</f>
        <v>0</v>
      </c>
      <c r="N127" s="225">
        <v>8.0000000000000007E-5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163</v>
      </c>
      <c r="T127" s="225" t="s">
        <v>164</v>
      </c>
      <c r="U127" s="225">
        <v>0</v>
      </c>
      <c r="V127" s="225">
        <f>ROUND(E127*U127,2)</f>
        <v>0</v>
      </c>
      <c r="W127" s="225"/>
      <c r="X127" s="225" t="s">
        <v>165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166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44">
        <v>69</v>
      </c>
      <c r="B128" s="245" t="s">
        <v>406</v>
      </c>
      <c r="C128" s="254" t="s">
        <v>407</v>
      </c>
      <c r="D128" s="246" t="s">
        <v>0</v>
      </c>
      <c r="E128" s="247">
        <v>9.67</v>
      </c>
      <c r="F128" s="248"/>
      <c r="G128" s="249">
        <f>ROUND(E128*F128,2)</f>
        <v>0</v>
      </c>
      <c r="H128" s="226">
        <v>0</v>
      </c>
      <c r="I128" s="225">
        <f>ROUND(E128*H128,2)</f>
        <v>0</v>
      </c>
      <c r="J128" s="226">
        <v>0.54</v>
      </c>
      <c r="K128" s="225">
        <f>ROUND(E128*J128,2)</f>
        <v>5.22</v>
      </c>
      <c r="L128" s="225">
        <v>15</v>
      </c>
      <c r="M128" s="225">
        <f>G128*(1+L128/100)</f>
        <v>0</v>
      </c>
      <c r="N128" s="225">
        <v>0</v>
      </c>
      <c r="O128" s="225">
        <f>ROUND(E128*N128,2)</f>
        <v>0</v>
      </c>
      <c r="P128" s="225">
        <v>0</v>
      </c>
      <c r="Q128" s="225">
        <f>ROUND(E128*P128,2)</f>
        <v>0</v>
      </c>
      <c r="R128" s="225"/>
      <c r="S128" s="225" t="s">
        <v>140</v>
      </c>
      <c r="T128" s="225" t="s">
        <v>164</v>
      </c>
      <c r="U128" s="225">
        <v>0</v>
      </c>
      <c r="V128" s="225">
        <f>ROUND(E128*U128,2)</f>
        <v>0</v>
      </c>
      <c r="W128" s="225"/>
      <c r="X128" s="225" t="s">
        <v>274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275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x14ac:dyDescent="0.25">
      <c r="A129" s="232" t="s">
        <v>135</v>
      </c>
      <c r="B129" s="233" t="s">
        <v>83</v>
      </c>
      <c r="C129" s="251" t="s">
        <v>84</v>
      </c>
      <c r="D129" s="234"/>
      <c r="E129" s="235"/>
      <c r="F129" s="236"/>
      <c r="G129" s="237">
        <f>SUMIF(AG130:AG131,"&lt;&gt;NOR",G130:G131)</f>
        <v>0</v>
      </c>
      <c r="H129" s="231"/>
      <c r="I129" s="231">
        <f>SUM(I130:I131)</f>
        <v>0</v>
      </c>
      <c r="J129" s="231"/>
      <c r="K129" s="231">
        <f>SUM(K130:K131)</f>
        <v>103.22</v>
      </c>
      <c r="L129" s="231"/>
      <c r="M129" s="231">
        <f>SUM(M130:M131)</f>
        <v>0</v>
      </c>
      <c r="N129" s="231"/>
      <c r="O129" s="231">
        <f>SUM(O130:O131)</f>
        <v>0</v>
      </c>
      <c r="P129" s="231"/>
      <c r="Q129" s="231">
        <f>SUM(Q130:Q131)</f>
        <v>0</v>
      </c>
      <c r="R129" s="231"/>
      <c r="S129" s="231"/>
      <c r="T129" s="231"/>
      <c r="U129" s="231"/>
      <c r="V129" s="231">
        <f>SUM(V130:V131)</f>
        <v>0.22</v>
      </c>
      <c r="W129" s="231"/>
      <c r="X129" s="231"/>
      <c r="AG129" t="s">
        <v>136</v>
      </c>
    </row>
    <row r="130" spans="1:60" outlineLevel="1" x14ac:dyDescent="0.25">
      <c r="A130" s="244">
        <v>70</v>
      </c>
      <c r="B130" s="245" t="s">
        <v>410</v>
      </c>
      <c r="C130" s="254" t="s">
        <v>411</v>
      </c>
      <c r="D130" s="246" t="s">
        <v>147</v>
      </c>
      <c r="E130" s="247">
        <v>2</v>
      </c>
      <c r="F130" s="248"/>
      <c r="G130" s="249">
        <f>ROUND(E130*F130,2)</f>
        <v>0</v>
      </c>
      <c r="H130" s="226">
        <v>0</v>
      </c>
      <c r="I130" s="225">
        <f>ROUND(E130*H130,2)</f>
        <v>0</v>
      </c>
      <c r="J130" s="226">
        <v>50.6</v>
      </c>
      <c r="K130" s="225">
        <f>ROUND(E130*J130,2)</f>
        <v>101.2</v>
      </c>
      <c r="L130" s="225">
        <v>15</v>
      </c>
      <c r="M130" s="225">
        <f>G130*(1+L130/100)</f>
        <v>0</v>
      </c>
      <c r="N130" s="225">
        <v>0</v>
      </c>
      <c r="O130" s="225">
        <f>ROUND(E130*N130,2)</f>
        <v>0</v>
      </c>
      <c r="P130" s="225">
        <v>1.8E-3</v>
      </c>
      <c r="Q130" s="225">
        <f>ROUND(E130*P130,2)</f>
        <v>0</v>
      </c>
      <c r="R130" s="225"/>
      <c r="S130" s="225" t="s">
        <v>140</v>
      </c>
      <c r="T130" s="225" t="s">
        <v>164</v>
      </c>
      <c r="U130" s="225">
        <v>0.11</v>
      </c>
      <c r="V130" s="225">
        <f>ROUND(E130*U130,2)</f>
        <v>0.22</v>
      </c>
      <c r="W130" s="225"/>
      <c r="X130" s="225" t="s">
        <v>141</v>
      </c>
      <c r="Y130" s="206"/>
      <c r="Z130" s="206"/>
      <c r="AA130" s="206"/>
      <c r="AB130" s="206"/>
      <c r="AC130" s="206"/>
      <c r="AD130" s="206"/>
      <c r="AE130" s="206"/>
      <c r="AF130" s="206"/>
      <c r="AG130" s="206" t="s">
        <v>142</v>
      </c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44">
        <v>71</v>
      </c>
      <c r="B131" s="245" t="s">
        <v>758</v>
      </c>
      <c r="C131" s="254" t="s">
        <v>759</v>
      </c>
      <c r="D131" s="246" t="s">
        <v>0</v>
      </c>
      <c r="E131" s="247">
        <v>1.012</v>
      </c>
      <c r="F131" s="248"/>
      <c r="G131" s="249">
        <f>ROUND(E131*F131,2)</f>
        <v>0</v>
      </c>
      <c r="H131" s="226">
        <v>0</v>
      </c>
      <c r="I131" s="225">
        <f>ROUND(E131*H131,2)</f>
        <v>0</v>
      </c>
      <c r="J131" s="226">
        <v>2</v>
      </c>
      <c r="K131" s="225">
        <f>ROUND(E131*J131,2)</f>
        <v>2.02</v>
      </c>
      <c r="L131" s="225">
        <v>15</v>
      </c>
      <c r="M131" s="225">
        <f>G131*(1+L131/100)</f>
        <v>0</v>
      </c>
      <c r="N131" s="225">
        <v>0</v>
      </c>
      <c r="O131" s="225">
        <f>ROUND(E131*N131,2)</f>
        <v>0</v>
      </c>
      <c r="P131" s="225">
        <v>0</v>
      </c>
      <c r="Q131" s="225">
        <f>ROUND(E131*P131,2)</f>
        <v>0</v>
      </c>
      <c r="R131" s="225"/>
      <c r="S131" s="225" t="s">
        <v>140</v>
      </c>
      <c r="T131" s="225" t="s">
        <v>164</v>
      </c>
      <c r="U131" s="225">
        <v>0</v>
      </c>
      <c r="V131" s="225">
        <f>ROUND(E131*U131,2)</f>
        <v>0</v>
      </c>
      <c r="W131" s="225"/>
      <c r="X131" s="225" t="s">
        <v>274</v>
      </c>
      <c r="Y131" s="206"/>
      <c r="Z131" s="206"/>
      <c r="AA131" s="206"/>
      <c r="AB131" s="206"/>
      <c r="AC131" s="206"/>
      <c r="AD131" s="206"/>
      <c r="AE131" s="206"/>
      <c r="AF131" s="206"/>
      <c r="AG131" s="206" t="s">
        <v>275</v>
      </c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x14ac:dyDescent="0.25">
      <c r="A132" s="232" t="s">
        <v>135</v>
      </c>
      <c r="B132" s="233" t="s">
        <v>87</v>
      </c>
      <c r="C132" s="251" t="s">
        <v>88</v>
      </c>
      <c r="D132" s="234"/>
      <c r="E132" s="235"/>
      <c r="F132" s="236"/>
      <c r="G132" s="237">
        <f>SUMIF(AG133:AG162,"&lt;&gt;NOR",G133:G162)</f>
        <v>0</v>
      </c>
      <c r="H132" s="231"/>
      <c r="I132" s="231">
        <f>SUM(I133:I162)</f>
        <v>2110.84</v>
      </c>
      <c r="J132" s="231"/>
      <c r="K132" s="231">
        <f>SUM(K133:K162)</f>
        <v>2986.4</v>
      </c>
      <c r="L132" s="231"/>
      <c r="M132" s="231">
        <f>SUM(M133:M162)</f>
        <v>0</v>
      </c>
      <c r="N132" s="231"/>
      <c r="O132" s="231">
        <f>SUM(O133:O162)</f>
        <v>0.02</v>
      </c>
      <c r="P132" s="231"/>
      <c r="Q132" s="231">
        <f>SUM(Q133:Q162)</f>
        <v>0</v>
      </c>
      <c r="R132" s="231"/>
      <c r="S132" s="231"/>
      <c r="T132" s="231"/>
      <c r="U132" s="231"/>
      <c r="V132" s="231">
        <f>SUM(V133:V162)</f>
        <v>5.18</v>
      </c>
      <c r="W132" s="231"/>
      <c r="X132" s="231"/>
      <c r="AG132" t="s">
        <v>136</v>
      </c>
    </row>
    <row r="133" spans="1:60" outlineLevel="1" x14ac:dyDescent="0.25">
      <c r="A133" s="238">
        <v>72</v>
      </c>
      <c r="B133" s="239" t="s">
        <v>454</v>
      </c>
      <c r="C133" s="252" t="s">
        <v>455</v>
      </c>
      <c r="D133" s="240" t="s">
        <v>156</v>
      </c>
      <c r="E133" s="241">
        <v>2.988</v>
      </c>
      <c r="F133" s="242"/>
      <c r="G133" s="243">
        <f>ROUND(E133*F133,2)</f>
        <v>0</v>
      </c>
      <c r="H133" s="226">
        <v>0</v>
      </c>
      <c r="I133" s="225">
        <f>ROUND(E133*H133,2)</f>
        <v>0</v>
      </c>
      <c r="J133" s="226">
        <v>7.1</v>
      </c>
      <c r="K133" s="225">
        <f>ROUND(E133*J133,2)</f>
        <v>21.21</v>
      </c>
      <c r="L133" s="225">
        <v>15</v>
      </c>
      <c r="M133" s="225">
        <f>G133*(1+L133/100)</f>
        <v>0</v>
      </c>
      <c r="N133" s="225">
        <v>0</v>
      </c>
      <c r="O133" s="225">
        <f>ROUND(E133*N133,2)</f>
        <v>0</v>
      </c>
      <c r="P133" s="225">
        <v>0</v>
      </c>
      <c r="Q133" s="225">
        <f>ROUND(E133*P133,2)</f>
        <v>0</v>
      </c>
      <c r="R133" s="225"/>
      <c r="S133" s="225" t="s">
        <v>140</v>
      </c>
      <c r="T133" s="225" t="s">
        <v>164</v>
      </c>
      <c r="U133" s="225">
        <v>1.6E-2</v>
      </c>
      <c r="V133" s="225">
        <f>ROUND(E133*U133,2)</f>
        <v>0.05</v>
      </c>
      <c r="W133" s="225"/>
      <c r="X133" s="225" t="s">
        <v>141</v>
      </c>
      <c r="Y133" s="206"/>
      <c r="Z133" s="206"/>
      <c r="AA133" s="206"/>
      <c r="AB133" s="206"/>
      <c r="AC133" s="206"/>
      <c r="AD133" s="206"/>
      <c r="AE133" s="206"/>
      <c r="AF133" s="206"/>
      <c r="AG133" s="206" t="s">
        <v>142</v>
      </c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3" t="s">
        <v>760</v>
      </c>
      <c r="D134" s="227"/>
      <c r="E134" s="228">
        <v>1.8680000000000001</v>
      </c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144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3" t="s">
        <v>713</v>
      </c>
      <c r="D135" s="227"/>
      <c r="E135" s="228">
        <v>1.1200000000000001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144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38">
        <v>73</v>
      </c>
      <c r="B136" s="239" t="s">
        <v>457</v>
      </c>
      <c r="C136" s="252" t="s">
        <v>458</v>
      </c>
      <c r="D136" s="240" t="s">
        <v>156</v>
      </c>
      <c r="E136" s="241">
        <v>2.988</v>
      </c>
      <c r="F136" s="242"/>
      <c r="G136" s="243">
        <f>ROUND(E136*F136,2)</f>
        <v>0</v>
      </c>
      <c r="H136" s="226">
        <v>24.5</v>
      </c>
      <c r="I136" s="225">
        <f>ROUND(E136*H136,2)</f>
        <v>73.209999999999994</v>
      </c>
      <c r="J136" s="226">
        <v>25.6</v>
      </c>
      <c r="K136" s="225">
        <f>ROUND(E136*J136,2)</f>
        <v>76.489999999999995</v>
      </c>
      <c r="L136" s="225">
        <v>15</v>
      </c>
      <c r="M136" s="225">
        <f>G136*(1+L136/100)</f>
        <v>0</v>
      </c>
      <c r="N136" s="225">
        <v>2.1000000000000001E-4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140</v>
      </c>
      <c r="T136" s="225" t="s">
        <v>164</v>
      </c>
      <c r="U136" s="225">
        <v>0.05</v>
      </c>
      <c r="V136" s="225">
        <f>ROUND(E136*U136,2)</f>
        <v>0.15</v>
      </c>
      <c r="W136" s="225"/>
      <c r="X136" s="225" t="s">
        <v>141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142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53" t="s">
        <v>760</v>
      </c>
      <c r="D137" s="227"/>
      <c r="E137" s="228">
        <v>1.8680000000000001</v>
      </c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144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53" t="s">
        <v>713</v>
      </c>
      <c r="D138" s="227"/>
      <c r="E138" s="228">
        <v>1.1200000000000001</v>
      </c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144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38">
        <v>74</v>
      </c>
      <c r="B139" s="239" t="s">
        <v>459</v>
      </c>
      <c r="C139" s="252" t="s">
        <v>460</v>
      </c>
      <c r="D139" s="240" t="s">
        <v>152</v>
      </c>
      <c r="E139" s="241">
        <v>3</v>
      </c>
      <c r="F139" s="242"/>
      <c r="G139" s="243">
        <f>ROUND(E139*F139,2)</f>
        <v>0</v>
      </c>
      <c r="H139" s="226">
        <v>10.55</v>
      </c>
      <c r="I139" s="225">
        <f>ROUND(E139*H139,2)</f>
        <v>31.65</v>
      </c>
      <c r="J139" s="226">
        <v>118.95</v>
      </c>
      <c r="K139" s="225">
        <f>ROUND(E139*J139,2)</f>
        <v>356.85</v>
      </c>
      <c r="L139" s="225">
        <v>15</v>
      </c>
      <c r="M139" s="225">
        <f>G139*(1+L139/100)</f>
        <v>0</v>
      </c>
      <c r="N139" s="225">
        <v>3.2000000000000003E-4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140</v>
      </c>
      <c r="T139" s="225" t="s">
        <v>140</v>
      </c>
      <c r="U139" s="225">
        <v>0.23599999999999999</v>
      </c>
      <c r="V139" s="225">
        <f>ROUND(E139*U139,2)</f>
        <v>0.71</v>
      </c>
      <c r="W139" s="225"/>
      <c r="X139" s="225" t="s">
        <v>141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142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23"/>
      <c r="B140" s="224"/>
      <c r="C140" s="253" t="s">
        <v>715</v>
      </c>
      <c r="D140" s="227"/>
      <c r="E140" s="228">
        <v>3</v>
      </c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06"/>
      <c r="Z140" s="206"/>
      <c r="AA140" s="206"/>
      <c r="AB140" s="206"/>
      <c r="AC140" s="206"/>
      <c r="AD140" s="206"/>
      <c r="AE140" s="206"/>
      <c r="AF140" s="206"/>
      <c r="AG140" s="206" t="s">
        <v>144</v>
      </c>
      <c r="AH140" s="206">
        <v>0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38">
        <v>75</v>
      </c>
      <c r="B141" s="239" t="s">
        <v>461</v>
      </c>
      <c r="C141" s="252" t="s">
        <v>462</v>
      </c>
      <c r="D141" s="240" t="s">
        <v>152</v>
      </c>
      <c r="E141" s="241">
        <v>3</v>
      </c>
      <c r="F141" s="242"/>
      <c r="G141" s="243">
        <f>ROUND(E141*F141,2)</f>
        <v>0</v>
      </c>
      <c r="H141" s="226">
        <v>5.42</v>
      </c>
      <c r="I141" s="225">
        <f>ROUND(E141*H141,2)</f>
        <v>16.260000000000002</v>
      </c>
      <c r="J141" s="226">
        <v>88.68</v>
      </c>
      <c r="K141" s="225">
        <f>ROUND(E141*J141,2)</f>
        <v>266.04000000000002</v>
      </c>
      <c r="L141" s="225">
        <v>15</v>
      </c>
      <c r="M141" s="225">
        <f>G141*(1+L141/100)</f>
        <v>0</v>
      </c>
      <c r="N141" s="225">
        <v>0</v>
      </c>
      <c r="O141" s="225">
        <f>ROUND(E141*N141,2)</f>
        <v>0</v>
      </c>
      <c r="P141" s="225">
        <v>0</v>
      </c>
      <c r="Q141" s="225">
        <f>ROUND(E141*P141,2)</f>
        <v>0</v>
      </c>
      <c r="R141" s="225"/>
      <c r="S141" s="225" t="s">
        <v>140</v>
      </c>
      <c r="T141" s="225" t="s">
        <v>140</v>
      </c>
      <c r="U141" s="225">
        <v>0.154</v>
      </c>
      <c r="V141" s="225">
        <f>ROUND(E141*U141,2)</f>
        <v>0.46</v>
      </c>
      <c r="W141" s="225"/>
      <c r="X141" s="225" t="s">
        <v>141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142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23"/>
      <c r="B142" s="224"/>
      <c r="C142" s="253" t="s">
        <v>715</v>
      </c>
      <c r="D142" s="227"/>
      <c r="E142" s="228">
        <v>3</v>
      </c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144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38">
        <v>76</v>
      </c>
      <c r="B143" s="239" t="s">
        <v>463</v>
      </c>
      <c r="C143" s="252" t="s">
        <v>464</v>
      </c>
      <c r="D143" s="240" t="s">
        <v>156</v>
      </c>
      <c r="E143" s="241">
        <v>2.988</v>
      </c>
      <c r="F143" s="242"/>
      <c r="G143" s="243">
        <f>ROUND(E143*F143,2)</f>
        <v>0</v>
      </c>
      <c r="H143" s="226">
        <v>130.38999999999999</v>
      </c>
      <c r="I143" s="225">
        <f>ROUND(E143*H143,2)</f>
        <v>389.61</v>
      </c>
      <c r="J143" s="226">
        <v>531.61</v>
      </c>
      <c r="K143" s="225">
        <f>ROUND(E143*J143,2)</f>
        <v>1588.45</v>
      </c>
      <c r="L143" s="225">
        <v>15</v>
      </c>
      <c r="M143" s="225">
        <f>G143*(1+L143/100)</f>
        <v>0</v>
      </c>
      <c r="N143" s="225">
        <v>5.1500000000000001E-3</v>
      </c>
      <c r="O143" s="225">
        <f>ROUND(E143*N143,2)</f>
        <v>0.02</v>
      </c>
      <c r="P143" s="225">
        <v>0</v>
      </c>
      <c r="Q143" s="225">
        <f>ROUND(E143*P143,2)</f>
        <v>0</v>
      </c>
      <c r="R143" s="225"/>
      <c r="S143" s="225" t="s">
        <v>140</v>
      </c>
      <c r="T143" s="225" t="s">
        <v>164</v>
      </c>
      <c r="U143" s="225">
        <v>1.04</v>
      </c>
      <c r="V143" s="225">
        <f>ROUND(E143*U143,2)</f>
        <v>3.11</v>
      </c>
      <c r="W143" s="225"/>
      <c r="X143" s="225" t="s">
        <v>141</v>
      </c>
      <c r="Y143" s="206"/>
      <c r="Z143" s="206"/>
      <c r="AA143" s="206"/>
      <c r="AB143" s="206"/>
      <c r="AC143" s="206"/>
      <c r="AD143" s="206"/>
      <c r="AE143" s="206"/>
      <c r="AF143" s="206"/>
      <c r="AG143" s="206" t="s">
        <v>142</v>
      </c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3" t="s">
        <v>760</v>
      </c>
      <c r="D144" s="227"/>
      <c r="E144" s="228">
        <v>1.8680000000000001</v>
      </c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144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53" t="s">
        <v>713</v>
      </c>
      <c r="D145" s="227"/>
      <c r="E145" s="228">
        <v>1.1200000000000001</v>
      </c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144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38">
        <v>77</v>
      </c>
      <c r="B146" s="239" t="s">
        <v>465</v>
      </c>
      <c r="C146" s="252" t="s">
        <v>466</v>
      </c>
      <c r="D146" s="240" t="s">
        <v>152</v>
      </c>
      <c r="E146" s="241">
        <v>8.74</v>
      </c>
      <c r="F146" s="242"/>
      <c r="G146" s="243">
        <f>ROUND(E146*F146,2)</f>
        <v>0</v>
      </c>
      <c r="H146" s="226">
        <v>20.87</v>
      </c>
      <c r="I146" s="225">
        <f>ROUND(E146*H146,2)</f>
        <v>182.4</v>
      </c>
      <c r="J146" s="226">
        <v>36.229999999999997</v>
      </c>
      <c r="K146" s="225">
        <f>ROUND(E146*J146,2)</f>
        <v>316.64999999999998</v>
      </c>
      <c r="L146" s="225">
        <v>15</v>
      </c>
      <c r="M146" s="225">
        <f>G146*(1+L146/100)</f>
        <v>0</v>
      </c>
      <c r="N146" s="225">
        <v>4.0000000000000003E-5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140</v>
      </c>
      <c r="T146" s="225" t="s">
        <v>164</v>
      </c>
      <c r="U146" s="225">
        <v>7.0000000000000007E-2</v>
      </c>
      <c r="V146" s="225">
        <f>ROUND(E146*U146,2)</f>
        <v>0.61</v>
      </c>
      <c r="W146" s="225"/>
      <c r="X146" s="225" t="s">
        <v>141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142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23"/>
      <c r="B147" s="224"/>
      <c r="C147" s="253" t="s">
        <v>718</v>
      </c>
      <c r="D147" s="227"/>
      <c r="E147" s="228">
        <v>5.74</v>
      </c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06"/>
      <c r="Z147" s="206"/>
      <c r="AA147" s="206"/>
      <c r="AB147" s="206"/>
      <c r="AC147" s="206"/>
      <c r="AD147" s="206"/>
      <c r="AE147" s="206"/>
      <c r="AF147" s="206"/>
      <c r="AG147" s="206" t="s">
        <v>144</v>
      </c>
      <c r="AH147" s="206">
        <v>0</v>
      </c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3" t="s">
        <v>715</v>
      </c>
      <c r="D148" s="227"/>
      <c r="E148" s="228">
        <v>3</v>
      </c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144</v>
      </c>
      <c r="AH148" s="206">
        <v>0</v>
      </c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38">
        <v>78</v>
      </c>
      <c r="B149" s="239" t="s">
        <v>469</v>
      </c>
      <c r="C149" s="252" t="s">
        <v>470</v>
      </c>
      <c r="D149" s="240" t="s">
        <v>156</v>
      </c>
      <c r="E149" s="241">
        <v>2.988</v>
      </c>
      <c r="F149" s="242"/>
      <c r="G149" s="243">
        <f>ROUND(E149*F149,2)</f>
        <v>0</v>
      </c>
      <c r="H149" s="226">
        <v>0</v>
      </c>
      <c r="I149" s="225">
        <f>ROUND(E149*H149,2)</f>
        <v>0</v>
      </c>
      <c r="J149" s="226">
        <v>15.1</v>
      </c>
      <c r="K149" s="225">
        <f>ROUND(E149*J149,2)</f>
        <v>45.12</v>
      </c>
      <c r="L149" s="225">
        <v>15</v>
      </c>
      <c r="M149" s="225">
        <f>G149*(1+L149/100)</f>
        <v>0</v>
      </c>
      <c r="N149" s="225">
        <v>0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140</v>
      </c>
      <c r="T149" s="225" t="s">
        <v>164</v>
      </c>
      <c r="U149" s="225">
        <v>0.03</v>
      </c>
      <c r="V149" s="225">
        <f>ROUND(E149*U149,2)</f>
        <v>0.09</v>
      </c>
      <c r="W149" s="225"/>
      <c r="X149" s="225" t="s">
        <v>141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142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23"/>
      <c r="B150" s="224"/>
      <c r="C150" s="253" t="s">
        <v>760</v>
      </c>
      <c r="D150" s="227"/>
      <c r="E150" s="228">
        <v>1.8680000000000001</v>
      </c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144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3" t="s">
        <v>713</v>
      </c>
      <c r="D151" s="227"/>
      <c r="E151" s="228">
        <v>1.1200000000000001</v>
      </c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144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38">
        <v>79</v>
      </c>
      <c r="B152" s="239" t="s">
        <v>471</v>
      </c>
      <c r="C152" s="252" t="s">
        <v>472</v>
      </c>
      <c r="D152" s="240" t="s">
        <v>156</v>
      </c>
      <c r="E152" s="241">
        <v>2.988</v>
      </c>
      <c r="F152" s="242"/>
      <c r="G152" s="243">
        <f>ROUND(E152*F152,2)</f>
        <v>0</v>
      </c>
      <c r="H152" s="226">
        <v>12.3</v>
      </c>
      <c r="I152" s="225">
        <f>ROUND(E152*H152,2)</f>
        <v>36.75</v>
      </c>
      <c r="J152" s="226">
        <v>0</v>
      </c>
      <c r="K152" s="225">
        <f>ROUND(E152*J152,2)</f>
        <v>0</v>
      </c>
      <c r="L152" s="225">
        <v>15</v>
      </c>
      <c r="M152" s="225">
        <f>G152*(1+L152/100)</f>
        <v>0</v>
      </c>
      <c r="N152" s="225">
        <v>1.1999999999999999E-3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140</v>
      </c>
      <c r="T152" s="225" t="s">
        <v>164</v>
      </c>
      <c r="U152" s="225">
        <v>0</v>
      </c>
      <c r="V152" s="225">
        <f>ROUND(E152*U152,2)</f>
        <v>0</v>
      </c>
      <c r="W152" s="225"/>
      <c r="X152" s="225" t="s">
        <v>141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142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3" t="s">
        <v>760</v>
      </c>
      <c r="D153" s="227"/>
      <c r="E153" s="228">
        <v>1.8680000000000001</v>
      </c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144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3" t="s">
        <v>713</v>
      </c>
      <c r="D154" s="227"/>
      <c r="E154" s="228">
        <v>1.1200000000000001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144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38">
        <v>80</v>
      </c>
      <c r="B155" s="239" t="s">
        <v>473</v>
      </c>
      <c r="C155" s="252" t="s">
        <v>474</v>
      </c>
      <c r="D155" s="240" t="s">
        <v>156</v>
      </c>
      <c r="E155" s="241">
        <v>3.4523999999999999</v>
      </c>
      <c r="F155" s="242"/>
      <c r="G155" s="243">
        <f>ROUND(E155*F155,2)</f>
        <v>0</v>
      </c>
      <c r="H155" s="226">
        <v>400</v>
      </c>
      <c r="I155" s="225">
        <f>ROUND(E155*H155,2)</f>
        <v>1380.96</v>
      </c>
      <c r="J155" s="226">
        <v>0</v>
      </c>
      <c r="K155" s="225">
        <f>ROUND(E155*J155,2)</f>
        <v>0</v>
      </c>
      <c r="L155" s="225">
        <v>15</v>
      </c>
      <c r="M155" s="225">
        <f>G155*(1+L155/100)</f>
        <v>0</v>
      </c>
      <c r="N155" s="225">
        <v>0</v>
      </c>
      <c r="O155" s="225">
        <f>ROUND(E155*N155,2)</f>
        <v>0</v>
      </c>
      <c r="P155" s="225">
        <v>0</v>
      </c>
      <c r="Q155" s="225">
        <f>ROUND(E155*P155,2)</f>
        <v>0</v>
      </c>
      <c r="R155" s="225"/>
      <c r="S155" s="225" t="s">
        <v>163</v>
      </c>
      <c r="T155" s="225" t="s">
        <v>164</v>
      </c>
      <c r="U155" s="225">
        <v>0</v>
      </c>
      <c r="V155" s="225">
        <f>ROUND(E155*U155,2)</f>
        <v>0</v>
      </c>
      <c r="W155" s="225"/>
      <c r="X155" s="225" t="s">
        <v>165</v>
      </c>
      <c r="Y155" s="206"/>
      <c r="Z155" s="206"/>
      <c r="AA155" s="206"/>
      <c r="AB155" s="206"/>
      <c r="AC155" s="206"/>
      <c r="AD155" s="206"/>
      <c r="AE155" s="206"/>
      <c r="AF155" s="206"/>
      <c r="AG155" s="206" t="s">
        <v>166</v>
      </c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5" t="s">
        <v>475</v>
      </c>
      <c r="D156" s="229"/>
      <c r="E156" s="230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144</v>
      </c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23"/>
      <c r="B157" s="224"/>
      <c r="C157" s="256" t="s">
        <v>761</v>
      </c>
      <c r="D157" s="229"/>
      <c r="E157" s="230">
        <v>1.8680000000000001</v>
      </c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  <c r="W157" s="225"/>
      <c r="X157" s="225"/>
      <c r="Y157" s="206"/>
      <c r="Z157" s="206"/>
      <c r="AA157" s="206"/>
      <c r="AB157" s="206"/>
      <c r="AC157" s="206"/>
      <c r="AD157" s="206"/>
      <c r="AE157" s="206"/>
      <c r="AF157" s="206"/>
      <c r="AG157" s="206" t="s">
        <v>144</v>
      </c>
      <c r="AH157" s="206">
        <v>2</v>
      </c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6" t="s">
        <v>762</v>
      </c>
      <c r="D158" s="229"/>
      <c r="E158" s="230">
        <v>1.1200000000000001</v>
      </c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144</v>
      </c>
      <c r="AH158" s="206">
        <v>2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6" t="s">
        <v>763</v>
      </c>
      <c r="D159" s="229"/>
      <c r="E159" s="230">
        <v>0.3</v>
      </c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144</v>
      </c>
      <c r="AH159" s="206">
        <v>2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5" t="s">
        <v>480</v>
      </c>
      <c r="D160" s="229"/>
      <c r="E160" s="230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144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23"/>
      <c r="B161" s="224"/>
      <c r="C161" s="253" t="s">
        <v>764</v>
      </c>
      <c r="D161" s="227"/>
      <c r="E161" s="228">
        <v>3.4523999999999999</v>
      </c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  <c r="W161" s="225"/>
      <c r="X161" s="225"/>
      <c r="Y161" s="206"/>
      <c r="Z161" s="206"/>
      <c r="AA161" s="206"/>
      <c r="AB161" s="206"/>
      <c r="AC161" s="206"/>
      <c r="AD161" s="206"/>
      <c r="AE161" s="206"/>
      <c r="AF161" s="206"/>
      <c r="AG161" s="206" t="s">
        <v>144</v>
      </c>
      <c r="AH161" s="206">
        <v>0</v>
      </c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4">
        <v>81</v>
      </c>
      <c r="B162" s="245" t="s">
        <v>765</v>
      </c>
      <c r="C162" s="254" t="s">
        <v>766</v>
      </c>
      <c r="D162" s="246" t="s">
        <v>0</v>
      </c>
      <c r="E162" s="247">
        <v>47.816499999999998</v>
      </c>
      <c r="F162" s="248"/>
      <c r="G162" s="249">
        <f>ROUND(E162*F162,2)</f>
        <v>0</v>
      </c>
      <c r="H162" s="226">
        <v>0</v>
      </c>
      <c r="I162" s="225">
        <f>ROUND(E162*H162,2)</f>
        <v>0</v>
      </c>
      <c r="J162" s="226">
        <v>6.6</v>
      </c>
      <c r="K162" s="225">
        <f>ROUND(E162*J162,2)</f>
        <v>315.58999999999997</v>
      </c>
      <c r="L162" s="225">
        <v>15</v>
      </c>
      <c r="M162" s="225">
        <f>G162*(1+L162/100)</f>
        <v>0</v>
      </c>
      <c r="N162" s="225">
        <v>0</v>
      </c>
      <c r="O162" s="225">
        <f>ROUND(E162*N162,2)</f>
        <v>0</v>
      </c>
      <c r="P162" s="225">
        <v>0</v>
      </c>
      <c r="Q162" s="225">
        <f>ROUND(E162*P162,2)</f>
        <v>0</v>
      </c>
      <c r="R162" s="225"/>
      <c r="S162" s="225" t="s">
        <v>140</v>
      </c>
      <c r="T162" s="225" t="s">
        <v>164</v>
      </c>
      <c r="U162" s="225">
        <v>0</v>
      </c>
      <c r="V162" s="225">
        <f>ROUND(E162*U162,2)</f>
        <v>0</v>
      </c>
      <c r="W162" s="225"/>
      <c r="X162" s="225" t="s">
        <v>274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275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x14ac:dyDescent="0.25">
      <c r="A163" s="232" t="s">
        <v>135</v>
      </c>
      <c r="B163" s="233" t="s">
        <v>91</v>
      </c>
      <c r="C163" s="251" t="s">
        <v>92</v>
      </c>
      <c r="D163" s="234"/>
      <c r="E163" s="235"/>
      <c r="F163" s="236"/>
      <c r="G163" s="237">
        <f>SUMIF(AG164:AG167,"&lt;&gt;NOR",G164:G167)</f>
        <v>0</v>
      </c>
      <c r="H163" s="231"/>
      <c r="I163" s="231">
        <f>SUM(I164:I167)</f>
        <v>263</v>
      </c>
      <c r="J163" s="231"/>
      <c r="K163" s="231">
        <f>SUM(K164:K167)</f>
        <v>91.509999999999991</v>
      </c>
      <c r="L163" s="231"/>
      <c r="M163" s="231">
        <f>SUM(M164:M167)</f>
        <v>0</v>
      </c>
      <c r="N163" s="231"/>
      <c r="O163" s="231">
        <f>SUM(O164:O167)</f>
        <v>0</v>
      </c>
      <c r="P163" s="231"/>
      <c r="Q163" s="231">
        <f>SUM(Q164:Q167)</f>
        <v>0</v>
      </c>
      <c r="R163" s="231"/>
      <c r="S163" s="231"/>
      <c r="T163" s="231"/>
      <c r="U163" s="231"/>
      <c r="V163" s="231">
        <f>SUM(V164:V167)</f>
        <v>0.18</v>
      </c>
      <c r="W163" s="231"/>
      <c r="X163" s="231"/>
      <c r="AG163" t="s">
        <v>136</v>
      </c>
    </row>
    <row r="164" spans="1:60" outlineLevel="1" x14ac:dyDescent="0.25">
      <c r="A164" s="238">
        <v>82</v>
      </c>
      <c r="B164" s="239" t="s">
        <v>510</v>
      </c>
      <c r="C164" s="252" t="s">
        <v>511</v>
      </c>
      <c r="D164" s="240" t="s">
        <v>152</v>
      </c>
      <c r="E164" s="241">
        <v>1.2</v>
      </c>
      <c r="F164" s="242"/>
      <c r="G164" s="243">
        <f>ROUND(E164*F164,2)</f>
        <v>0</v>
      </c>
      <c r="H164" s="226">
        <v>0</v>
      </c>
      <c r="I164" s="225">
        <f>ROUND(E164*H164,2)</f>
        <v>0</v>
      </c>
      <c r="J164" s="226">
        <v>74</v>
      </c>
      <c r="K164" s="225">
        <f>ROUND(E164*J164,2)</f>
        <v>88.8</v>
      </c>
      <c r="L164" s="225">
        <v>15</v>
      </c>
      <c r="M164" s="225">
        <f>G164*(1+L164/100)</f>
        <v>0</v>
      </c>
      <c r="N164" s="225">
        <v>0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140</v>
      </c>
      <c r="T164" s="225" t="s">
        <v>164</v>
      </c>
      <c r="U164" s="225">
        <v>0.152</v>
      </c>
      <c r="V164" s="225">
        <f>ROUND(E164*U164,2)</f>
        <v>0.18</v>
      </c>
      <c r="W164" s="225"/>
      <c r="X164" s="225" t="s">
        <v>141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142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23"/>
      <c r="B165" s="224"/>
      <c r="C165" s="253" t="s">
        <v>284</v>
      </c>
      <c r="D165" s="227"/>
      <c r="E165" s="228">
        <v>1.2</v>
      </c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144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4">
        <v>83</v>
      </c>
      <c r="B166" s="245" t="s">
        <v>519</v>
      </c>
      <c r="C166" s="254" t="s">
        <v>520</v>
      </c>
      <c r="D166" s="246" t="s">
        <v>147</v>
      </c>
      <c r="E166" s="247">
        <v>2</v>
      </c>
      <c r="F166" s="248"/>
      <c r="G166" s="249">
        <f>ROUND(E166*F166,2)</f>
        <v>0</v>
      </c>
      <c r="H166" s="226">
        <v>131.5</v>
      </c>
      <c r="I166" s="225">
        <f>ROUND(E166*H166,2)</f>
        <v>263</v>
      </c>
      <c r="J166" s="226">
        <v>0</v>
      </c>
      <c r="K166" s="225">
        <f>ROUND(E166*J166,2)</f>
        <v>0</v>
      </c>
      <c r="L166" s="225">
        <v>15</v>
      </c>
      <c r="M166" s="225">
        <f>G166*(1+L166/100)</f>
        <v>0</v>
      </c>
      <c r="N166" s="225">
        <v>1.3999999999999999E-4</v>
      </c>
      <c r="O166" s="225">
        <f>ROUND(E166*N166,2)</f>
        <v>0</v>
      </c>
      <c r="P166" s="225">
        <v>0</v>
      </c>
      <c r="Q166" s="225">
        <f>ROUND(E166*P166,2)</f>
        <v>0</v>
      </c>
      <c r="R166" s="225" t="s">
        <v>169</v>
      </c>
      <c r="S166" s="225" t="s">
        <v>140</v>
      </c>
      <c r="T166" s="225" t="s">
        <v>164</v>
      </c>
      <c r="U166" s="225">
        <v>0</v>
      </c>
      <c r="V166" s="225">
        <f>ROUND(E166*U166,2)</f>
        <v>0</v>
      </c>
      <c r="W166" s="225"/>
      <c r="X166" s="225" t="s">
        <v>165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166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4">
        <v>84</v>
      </c>
      <c r="B167" s="245" t="s">
        <v>523</v>
      </c>
      <c r="C167" s="254" t="s">
        <v>524</v>
      </c>
      <c r="D167" s="246" t="s">
        <v>0</v>
      </c>
      <c r="E167" s="247">
        <v>3.5179999999999998</v>
      </c>
      <c r="F167" s="248"/>
      <c r="G167" s="249">
        <f>ROUND(E167*F167,2)</f>
        <v>0</v>
      </c>
      <c r="H167" s="226">
        <v>0</v>
      </c>
      <c r="I167" s="225">
        <f>ROUND(E167*H167,2)</f>
        <v>0</v>
      </c>
      <c r="J167" s="226">
        <v>0.77</v>
      </c>
      <c r="K167" s="225">
        <f>ROUND(E167*J167,2)</f>
        <v>2.71</v>
      </c>
      <c r="L167" s="225">
        <v>15</v>
      </c>
      <c r="M167" s="225">
        <f>G167*(1+L167/100)</f>
        <v>0</v>
      </c>
      <c r="N167" s="225">
        <v>0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140</v>
      </c>
      <c r="T167" s="225" t="s">
        <v>164</v>
      </c>
      <c r="U167" s="225">
        <v>0</v>
      </c>
      <c r="V167" s="225">
        <f>ROUND(E167*U167,2)</f>
        <v>0</v>
      </c>
      <c r="W167" s="225"/>
      <c r="X167" s="225" t="s">
        <v>274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275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x14ac:dyDescent="0.25">
      <c r="A168" s="232" t="s">
        <v>135</v>
      </c>
      <c r="B168" s="233" t="s">
        <v>93</v>
      </c>
      <c r="C168" s="251" t="s">
        <v>94</v>
      </c>
      <c r="D168" s="234"/>
      <c r="E168" s="235"/>
      <c r="F168" s="236"/>
      <c r="G168" s="237">
        <f>SUMIF(AG169:AG196,"&lt;&gt;NOR",G169:G196)</f>
        <v>0</v>
      </c>
      <c r="H168" s="231"/>
      <c r="I168" s="231">
        <f>SUM(I169:I196)</f>
        <v>7040.5499999999993</v>
      </c>
      <c r="J168" s="231"/>
      <c r="K168" s="231">
        <f>SUM(K169:K196)</f>
        <v>9743.4200000000019</v>
      </c>
      <c r="L168" s="231"/>
      <c r="M168" s="231">
        <f>SUM(M169:M196)</f>
        <v>0</v>
      </c>
      <c r="N168" s="231"/>
      <c r="O168" s="231">
        <f>SUM(O169:O196)</f>
        <v>6.9999999999999993E-2</v>
      </c>
      <c r="P168" s="231"/>
      <c r="Q168" s="231">
        <f>SUM(Q169:Q196)</f>
        <v>0</v>
      </c>
      <c r="R168" s="231"/>
      <c r="S168" s="231"/>
      <c r="T168" s="231"/>
      <c r="U168" s="231"/>
      <c r="V168" s="231">
        <f>SUM(V169:V196)</f>
        <v>17.899999999999999</v>
      </c>
      <c r="W168" s="231"/>
      <c r="X168" s="231"/>
      <c r="AG168" t="s">
        <v>136</v>
      </c>
    </row>
    <row r="169" spans="1:60" outlineLevel="1" x14ac:dyDescent="0.25">
      <c r="A169" s="238">
        <v>85</v>
      </c>
      <c r="B169" s="239" t="s">
        <v>525</v>
      </c>
      <c r="C169" s="252" t="s">
        <v>526</v>
      </c>
      <c r="D169" s="240" t="s">
        <v>156</v>
      </c>
      <c r="E169" s="241">
        <v>11.84</v>
      </c>
      <c r="F169" s="242"/>
      <c r="G169" s="243">
        <f>ROUND(E169*F169,2)</f>
        <v>0</v>
      </c>
      <c r="H169" s="226">
        <v>24.5</v>
      </c>
      <c r="I169" s="225">
        <f>ROUND(E169*H169,2)</f>
        <v>290.08</v>
      </c>
      <c r="J169" s="226">
        <v>25.6</v>
      </c>
      <c r="K169" s="225">
        <f>ROUND(E169*J169,2)</f>
        <v>303.10000000000002</v>
      </c>
      <c r="L169" s="225">
        <v>15</v>
      </c>
      <c r="M169" s="225">
        <f>G169*(1+L169/100)</f>
        <v>0</v>
      </c>
      <c r="N169" s="225">
        <v>2.1000000000000001E-4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140</v>
      </c>
      <c r="T169" s="225" t="s">
        <v>164</v>
      </c>
      <c r="U169" s="225">
        <v>0.05</v>
      </c>
      <c r="V169" s="225">
        <f>ROUND(E169*U169,2)</f>
        <v>0.59</v>
      </c>
      <c r="W169" s="225"/>
      <c r="X169" s="225" t="s">
        <v>141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142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3" t="s">
        <v>712</v>
      </c>
      <c r="D170" s="227"/>
      <c r="E170" s="228">
        <v>12.68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144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23"/>
      <c r="B171" s="224"/>
      <c r="C171" s="253" t="s">
        <v>767</v>
      </c>
      <c r="D171" s="227"/>
      <c r="E171" s="228">
        <v>0.36</v>
      </c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225"/>
      <c r="R171" s="225"/>
      <c r="S171" s="225"/>
      <c r="T171" s="225"/>
      <c r="U171" s="225"/>
      <c r="V171" s="225"/>
      <c r="W171" s="225"/>
      <c r="X171" s="225"/>
      <c r="Y171" s="206"/>
      <c r="Z171" s="206"/>
      <c r="AA171" s="206"/>
      <c r="AB171" s="206"/>
      <c r="AC171" s="206"/>
      <c r="AD171" s="206"/>
      <c r="AE171" s="206"/>
      <c r="AF171" s="206"/>
      <c r="AG171" s="206" t="s">
        <v>144</v>
      </c>
      <c r="AH171" s="206">
        <v>0</v>
      </c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3" t="s">
        <v>200</v>
      </c>
      <c r="D172" s="227"/>
      <c r="E172" s="228">
        <v>-1.2</v>
      </c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144</v>
      </c>
      <c r="AH172" s="206">
        <v>0</v>
      </c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 x14ac:dyDescent="0.25">
      <c r="A173" s="238">
        <v>86</v>
      </c>
      <c r="B173" s="239" t="s">
        <v>528</v>
      </c>
      <c r="C173" s="252" t="s">
        <v>529</v>
      </c>
      <c r="D173" s="240" t="s">
        <v>156</v>
      </c>
      <c r="E173" s="241">
        <v>11.84</v>
      </c>
      <c r="F173" s="242"/>
      <c r="G173" s="243">
        <f>ROUND(E173*F173,2)</f>
        <v>0</v>
      </c>
      <c r="H173" s="226">
        <v>0</v>
      </c>
      <c r="I173" s="225">
        <f>ROUND(E173*H173,2)</f>
        <v>0</v>
      </c>
      <c r="J173" s="226">
        <v>49.1</v>
      </c>
      <c r="K173" s="225">
        <f>ROUND(E173*J173,2)</f>
        <v>581.34</v>
      </c>
      <c r="L173" s="225">
        <v>15</v>
      </c>
      <c r="M173" s="225">
        <f>G173*(1+L173/100)</f>
        <v>0</v>
      </c>
      <c r="N173" s="225">
        <v>0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140</v>
      </c>
      <c r="T173" s="225" t="s">
        <v>164</v>
      </c>
      <c r="U173" s="225">
        <v>0.1</v>
      </c>
      <c r="V173" s="225">
        <f>ROUND(E173*U173,2)</f>
        <v>1.18</v>
      </c>
      <c r="W173" s="225"/>
      <c r="X173" s="225" t="s">
        <v>141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142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53" t="s">
        <v>712</v>
      </c>
      <c r="D174" s="227"/>
      <c r="E174" s="228">
        <v>12.68</v>
      </c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144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23"/>
      <c r="B175" s="224"/>
      <c r="C175" s="253" t="s">
        <v>767</v>
      </c>
      <c r="D175" s="227"/>
      <c r="E175" s="228">
        <v>0.36</v>
      </c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144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23"/>
      <c r="B176" s="224"/>
      <c r="C176" s="253" t="s">
        <v>200</v>
      </c>
      <c r="D176" s="227"/>
      <c r="E176" s="228">
        <v>-1.2</v>
      </c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144</v>
      </c>
      <c r="AH176" s="206">
        <v>0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38">
        <v>87</v>
      </c>
      <c r="B177" s="239" t="s">
        <v>530</v>
      </c>
      <c r="C177" s="252" t="s">
        <v>531</v>
      </c>
      <c r="D177" s="240" t="s">
        <v>156</v>
      </c>
      <c r="E177" s="241">
        <v>11.48</v>
      </c>
      <c r="F177" s="242"/>
      <c r="G177" s="243">
        <f>ROUND(E177*F177,2)</f>
        <v>0</v>
      </c>
      <c r="H177" s="226">
        <v>134.80000000000001</v>
      </c>
      <c r="I177" s="225">
        <f>ROUND(E177*H177,2)</f>
        <v>1547.5</v>
      </c>
      <c r="J177" s="226">
        <v>661.2</v>
      </c>
      <c r="K177" s="225">
        <f>ROUND(E177*J177,2)</f>
        <v>7590.58</v>
      </c>
      <c r="L177" s="225">
        <v>15</v>
      </c>
      <c r="M177" s="225">
        <f>G177*(1+L177/100)</f>
        <v>0</v>
      </c>
      <c r="N177" s="225">
        <v>5.3499999999999997E-3</v>
      </c>
      <c r="O177" s="225">
        <f>ROUND(E177*N177,2)</f>
        <v>0.06</v>
      </c>
      <c r="P177" s="225">
        <v>0</v>
      </c>
      <c r="Q177" s="225">
        <f>ROUND(E177*P177,2)</f>
        <v>0</v>
      </c>
      <c r="R177" s="225"/>
      <c r="S177" s="225" t="s">
        <v>140</v>
      </c>
      <c r="T177" s="225" t="s">
        <v>164</v>
      </c>
      <c r="U177" s="225">
        <v>1.288</v>
      </c>
      <c r="V177" s="225">
        <f>ROUND(E177*U177,2)</f>
        <v>14.79</v>
      </c>
      <c r="W177" s="225"/>
      <c r="X177" s="225" t="s">
        <v>141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142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3" t="s">
        <v>712</v>
      </c>
      <c r="D178" s="227"/>
      <c r="E178" s="228">
        <v>12.68</v>
      </c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144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53" t="s">
        <v>200</v>
      </c>
      <c r="D179" s="227"/>
      <c r="E179" s="228">
        <v>-1.2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144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38">
        <v>88</v>
      </c>
      <c r="B180" s="239" t="s">
        <v>532</v>
      </c>
      <c r="C180" s="252" t="s">
        <v>533</v>
      </c>
      <c r="D180" s="240" t="s">
        <v>156</v>
      </c>
      <c r="E180" s="241">
        <v>11.84</v>
      </c>
      <c r="F180" s="242"/>
      <c r="G180" s="243">
        <f>ROUND(E180*F180,2)</f>
        <v>0</v>
      </c>
      <c r="H180" s="226">
        <v>9.1999999999999993</v>
      </c>
      <c r="I180" s="225">
        <f>ROUND(E180*H180,2)</f>
        <v>108.93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8.9999999999999998E-4</v>
      </c>
      <c r="O180" s="225">
        <f>ROUND(E180*N180,2)</f>
        <v>0.01</v>
      </c>
      <c r="P180" s="225">
        <v>0</v>
      </c>
      <c r="Q180" s="225">
        <f>ROUND(E180*P180,2)</f>
        <v>0</v>
      </c>
      <c r="R180" s="225"/>
      <c r="S180" s="225" t="s">
        <v>140</v>
      </c>
      <c r="T180" s="225" t="s">
        <v>164</v>
      </c>
      <c r="U180" s="225">
        <v>0</v>
      </c>
      <c r="V180" s="225">
        <f>ROUND(E180*U180,2)</f>
        <v>0</v>
      </c>
      <c r="W180" s="225"/>
      <c r="X180" s="225" t="s">
        <v>141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142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23"/>
      <c r="B181" s="224"/>
      <c r="C181" s="253" t="s">
        <v>712</v>
      </c>
      <c r="D181" s="227"/>
      <c r="E181" s="228">
        <v>12.68</v>
      </c>
      <c r="F181" s="225"/>
      <c r="G181" s="225"/>
      <c r="H181" s="225"/>
      <c r="I181" s="225"/>
      <c r="J181" s="225"/>
      <c r="K181" s="225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06"/>
      <c r="Z181" s="206"/>
      <c r="AA181" s="206"/>
      <c r="AB181" s="206"/>
      <c r="AC181" s="206"/>
      <c r="AD181" s="206"/>
      <c r="AE181" s="206"/>
      <c r="AF181" s="206"/>
      <c r="AG181" s="206" t="s">
        <v>144</v>
      </c>
      <c r="AH181" s="206">
        <v>0</v>
      </c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3" t="s">
        <v>767</v>
      </c>
      <c r="D182" s="227"/>
      <c r="E182" s="228">
        <v>0.36</v>
      </c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144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53" t="s">
        <v>200</v>
      </c>
      <c r="D183" s="227"/>
      <c r="E183" s="228">
        <v>-1.2</v>
      </c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144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38">
        <v>89</v>
      </c>
      <c r="B184" s="239" t="s">
        <v>534</v>
      </c>
      <c r="C184" s="252" t="s">
        <v>535</v>
      </c>
      <c r="D184" s="240" t="s">
        <v>152</v>
      </c>
      <c r="E184" s="241">
        <v>7.2</v>
      </c>
      <c r="F184" s="242"/>
      <c r="G184" s="243">
        <f>ROUND(E184*F184,2)</f>
        <v>0</v>
      </c>
      <c r="H184" s="226">
        <v>0</v>
      </c>
      <c r="I184" s="225">
        <f>ROUND(E184*H184,2)</f>
        <v>0</v>
      </c>
      <c r="J184" s="226">
        <v>60.5</v>
      </c>
      <c r="K184" s="225">
        <f>ROUND(E184*J184,2)</f>
        <v>435.6</v>
      </c>
      <c r="L184" s="225">
        <v>15</v>
      </c>
      <c r="M184" s="225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5"/>
      <c r="S184" s="225" t="s">
        <v>140</v>
      </c>
      <c r="T184" s="225" t="s">
        <v>164</v>
      </c>
      <c r="U184" s="225">
        <v>0.12</v>
      </c>
      <c r="V184" s="225">
        <f>ROUND(E184*U184,2)</f>
        <v>0.86</v>
      </c>
      <c r="W184" s="225"/>
      <c r="X184" s="225" t="s">
        <v>141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142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53" t="s">
        <v>768</v>
      </c>
      <c r="D185" s="227"/>
      <c r="E185" s="228">
        <v>7.2</v>
      </c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144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38">
        <v>90</v>
      </c>
      <c r="B186" s="239" t="s">
        <v>539</v>
      </c>
      <c r="C186" s="252" t="s">
        <v>540</v>
      </c>
      <c r="D186" s="240" t="s">
        <v>152</v>
      </c>
      <c r="E186" s="241">
        <v>1.2</v>
      </c>
      <c r="F186" s="242"/>
      <c r="G186" s="243">
        <f>ROUND(E186*F186,2)</f>
        <v>0</v>
      </c>
      <c r="H186" s="226">
        <v>39.03</v>
      </c>
      <c r="I186" s="225">
        <f>ROUND(E186*H186,2)</f>
        <v>46.84</v>
      </c>
      <c r="J186" s="226">
        <v>201.47</v>
      </c>
      <c r="K186" s="225">
        <f>ROUND(E186*J186,2)</f>
        <v>241.76</v>
      </c>
      <c r="L186" s="225">
        <v>15</v>
      </c>
      <c r="M186" s="225">
        <f>G186*(1+L186/100)</f>
        <v>0</v>
      </c>
      <c r="N186" s="225">
        <v>1.5100000000000001E-3</v>
      </c>
      <c r="O186" s="225">
        <f>ROUND(E186*N186,2)</f>
        <v>0</v>
      </c>
      <c r="P186" s="225">
        <v>0</v>
      </c>
      <c r="Q186" s="225">
        <f>ROUND(E186*P186,2)</f>
        <v>0</v>
      </c>
      <c r="R186" s="225"/>
      <c r="S186" s="225" t="s">
        <v>140</v>
      </c>
      <c r="T186" s="225" t="s">
        <v>140</v>
      </c>
      <c r="U186" s="225">
        <v>0.4</v>
      </c>
      <c r="V186" s="225">
        <f>ROUND(E186*U186,2)</f>
        <v>0.48</v>
      </c>
      <c r="W186" s="225"/>
      <c r="X186" s="225" t="s">
        <v>141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142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53" t="s">
        <v>769</v>
      </c>
      <c r="D187" s="227"/>
      <c r="E187" s="228">
        <v>1.2</v>
      </c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144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38">
        <v>91</v>
      </c>
      <c r="B188" s="239" t="s">
        <v>541</v>
      </c>
      <c r="C188" s="252" t="s">
        <v>542</v>
      </c>
      <c r="D188" s="240" t="s">
        <v>156</v>
      </c>
      <c r="E188" s="241">
        <v>12.432</v>
      </c>
      <c r="F188" s="242"/>
      <c r="G188" s="243">
        <f>ROUND(E188*F188,2)</f>
        <v>0</v>
      </c>
      <c r="H188" s="226">
        <v>350</v>
      </c>
      <c r="I188" s="225">
        <f>ROUND(E188*H188,2)</f>
        <v>4351.2</v>
      </c>
      <c r="J188" s="226">
        <v>0</v>
      </c>
      <c r="K188" s="225">
        <f>ROUND(E188*J188,2)</f>
        <v>0</v>
      </c>
      <c r="L188" s="225">
        <v>15</v>
      </c>
      <c r="M188" s="225">
        <f>G188*(1+L188/100)</f>
        <v>0</v>
      </c>
      <c r="N188" s="225">
        <v>0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163</v>
      </c>
      <c r="T188" s="225" t="s">
        <v>164</v>
      </c>
      <c r="U188" s="225">
        <v>0</v>
      </c>
      <c r="V188" s="225">
        <f>ROUND(E188*U188,2)</f>
        <v>0</v>
      </c>
      <c r="W188" s="225"/>
      <c r="X188" s="225" t="s">
        <v>269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383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55" t="s">
        <v>475</v>
      </c>
      <c r="D189" s="229"/>
      <c r="E189" s="230"/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144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 x14ac:dyDescent="0.25">
      <c r="A190" s="223"/>
      <c r="B190" s="224"/>
      <c r="C190" s="256" t="s">
        <v>770</v>
      </c>
      <c r="D190" s="229"/>
      <c r="E190" s="230">
        <v>12.68</v>
      </c>
      <c r="F190" s="225"/>
      <c r="G190" s="225"/>
      <c r="H190" s="225"/>
      <c r="I190" s="225"/>
      <c r="J190" s="225"/>
      <c r="K190" s="225"/>
      <c r="L190" s="225"/>
      <c r="M190" s="225"/>
      <c r="N190" s="225"/>
      <c r="O190" s="225"/>
      <c r="P190" s="225"/>
      <c r="Q190" s="225"/>
      <c r="R190" s="225"/>
      <c r="S190" s="225"/>
      <c r="T190" s="225"/>
      <c r="U190" s="225"/>
      <c r="V190" s="225"/>
      <c r="W190" s="225"/>
      <c r="X190" s="225"/>
      <c r="Y190" s="206"/>
      <c r="Z190" s="206"/>
      <c r="AA190" s="206"/>
      <c r="AB190" s="206"/>
      <c r="AC190" s="206"/>
      <c r="AD190" s="206"/>
      <c r="AE190" s="206"/>
      <c r="AF190" s="206"/>
      <c r="AG190" s="206" t="s">
        <v>144</v>
      </c>
      <c r="AH190" s="206">
        <v>2</v>
      </c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6" t="s">
        <v>771</v>
      </c>
      <c r="D191" s="229"/>
      <c r="E191" s="230">
        <v>0.36</v>
      </c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144</v>
      </c>
      <c r="AH191" s="206">
        <v>2</v>
      </c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23"/>
      <c r="B192" s="224"/>
      <c r="C192" s="256" t="s">
        <v>545</v>
      </c>
      <c r="D192" s="229"/>
      <c r="E192" s="230">
        <v>-1.2</v>
      </c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144</v>
      </c>
      <c r="AH192" s="206">
        <v>2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55" t="s">
        <v>480</v>
      </c>
      <c r="D193" s="229"/>
      <c r="E193" s="230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144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23"/>
      <c r="B194" s="224"/>
      <c r="C194" s="253" t="s">
        <v>772</v>
      </c>
      <c r="D194" s="227"/>
      <c r="E194" s="228">
        <v>12.432</v>
      </c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144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44">
        <v>92</v>
      </c>
      <c r="B195" s="245" t="s">
        <v>548</v>
      </c>
      <c r="C195" s="254" t="s">
        <v>549</v>
      </c>
      <c r="D195" s="246" t="s">
        <v>152</v>
      </c>
      <c r="E195" s="247">
        <v>8</v>
      </c>
      <c r="F195" s="248"/>
      <c r="G195" s="249">
        <f>ROUND(E195*F195,2)</f>
        <v>0</v>
      </c>
      <c r="H195" s="226">
        <v>87</v>
      </c>
      <c r="I195" s="225">
        <f>ROUND(E195*H195,2)</f>
        <v>696</v>
      </c>
      <c r="J195" s="226">
        <v>0</v>
      </c>
      <c r="K195" s="225">
        <f>ROUND(E195*J195,2)</f>
        <v>0</v>
      </c>
      <c r="L195" s="225">
        <v>15</v>
      </c>
      <c r="M195" s="225">
        <f>G195*(1+L195/100)</f>
        <v>0</v>
      </c>
      <c r="N195" s="225">
        <v>2.2000000000000001E-4</v>
      </c>
      <c r="O195" s="225">
        <f>ROUND(E195*N195,2)</f>
        <v>0</v>
      </c>
      <c r="P195" s="225">
        <v>0</v>
      </c>
      <c r="Q195" s="225">
        <f>ROUND(E195*P195,2)</f>
        <v>0</v>
      </c>
      <c r="R195" s="225"/>
      <c r="S195" s="225" t="s">
        <v>163</v>
      </c>
      <c r="T195" s="225" t="s">
        <v>164</v>
      </c>
      <c r="U195" s="225">
        <v>0</v>
      </c>
      <c r="V195" s="225">
        <f>ROUND(E195*U195,2)</f>
        <v>0</v>
      </c>
      <c r="W195" s="225"/>
      <c r="X195" s="225" t="s">
        <v>269</v>
      </c>
      <c r="Y195" s="206"/>
      <c r="Z195" s="206"/>
      <c r="AA195" s="206"/>
      <c r="AB195" s="206"/>
      <c r="AC195" s="206"/>
      <c r="AD195" s="206"/>
      <c r="AE195" s="206"/>
      <c r="AF195" s="206"/>
      <c r="AG195" s="206" t="s">
        <v>383</v>
      </c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44">
        <v>93</v>
      </c>
      <c r="B196" s="245" t="s">
        <v>550</v>
      </c>
      <c r="C196" s="254" t="s">
        <v>551</v>
      </c>
      <c r="D196" s="246" t="s">
        <v>0</v>
      </c>
      <c r="E196" s="247">
        <v>161.92930000000001</v>
      </c>
      <c r="F196" s="248"/>
      <c r="G196" s="249">
        <f>ROUND(E196*F196,2)</f>
        <v>0</v>
      </c>
      <c r="H196" s="226">
        <v>0</v>
      </c>
      <c r="I196" s="225">
        <f>ROUND(E196*H196,2)</f>
        <v>0</v>
      </c>
      <c r="J196" s="226">
        <v>3.65</v>
      </c>
      <c r="K196" s="225">
        <f>ROUND(E196*J196,2)</f>
        <v>591.04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140</v>
      </c>
      <c r="T196" s="225" t="s">
        <v>164</v>
      </c>
      <c r="U196" s="225">
        <v>0</v>
      </c>
      <c r="V196" s="225">
        <f>ROUND(E196*U196,2)</f>
        <v>0</v>
      </c>
      <c r="W196" s="225"/>
      <c r="X196" s="225" t="s">
        <v>274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275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x14ac:dyDescent="0.25">
      <c r="A197" s="232" t="s">
        <v>135</v>
      </c>
      <c r="B197" s="233" t="s">
        <v>95</v>
      </c>
      <c r="C197" s="251" t="s">
        <v>96</v>
      </c>
      <c r="D197" s="234"/>
      <c r="E197" s="235"/>
      <c r="F197" s="236"/>
      <c r="G197" s="237">
        <f>SUMIF(AG198:AG200,"&lt;&gt;NOR",G198:G200)</f>
        <v>0</v>
      </c>
      <c r="H197" s="231"/>
      <c r="I197" s="231">
        <f>SUM(I198:I200)</f>
        <v>196.05</v>
      </c>
      <c r="J197" s="231"/>
      <c r="K197" s="231">
        <f>SUM(K198:K200)</f>
        <v>776.27</v>
      </c>
      <c r="L197" s="231"/>
      <c r="M197" s="231">
        <f>SUM(M198:M200)</f>
        <v>0</v>
      </c>
      <c r="N197" s="231"/>
      <c r="O197" s="231">
        <f>SUM(O198:O200)</f>
        <v>0</v>
      </c>
      <c r="P197" s="231"/>
      <c r="Q197" s="231">
        <f>SUM(Q198:Q200)</f>
        <v>0</v>
      </c>
      <c r="R197" s="231"/>
      <c r="S197" s="231"/>
      <c r="T197" s="231"/>
      <c r="U197" s="231"/>
      <c r="V197" s="231">
        <f>SUM(V198:V200)</f>
        <v>1.5899999999999999</v>
      </c>
      <c r="W197" s="231"/>
      <c r="X197" s="231"/>
      <c r="AG197" t="s">
        <v>136</v>
      </c>
    </row>
    <row r="198" spans="1:60" outlineLevel="1" x14ac:dyDescent="0.25">
      <c r="A198" s="244">
        <v>94</v>
      </c>
      <c r="B198" s="245" t="s">
        <v>557</v>
      </c>
      <c r="C198" s="254" t="s">
        <v>558</v>
      </c>
      <c r="D198" s="246" t="s">
        <v>152</v>
      </c>
      <c r="E198" s="247">
        <v>5.2</v>
      </c>
      <c r="F198" s="248"/>
      <c r="G198" s="249">
        <f>ROUND(E198*F198,2)</f>
        <v>0</v>
      </c>
      <c r="H198" s="226">
        <v>15.69</v>
      </c>
      <c r="I198" s="225">
        <f>ROUND(E198*H198,2)</f>
        <v>81.59</v>
      </c>
      <c r="J198" s="226">
        <v>58.91</v>
      </c>
      <c r="K198" s="225">
        <f>ROUND(E198*J198,2)</f>
        <v>306.33</v>
      </c>
      <c r="L198" s="225">
        <v>15</v>
      </c>
      <c r="M198" s="225">
        <f>G198*(1+L198/100)</f>
        <v>0</v>
      </c>
      <c r="N198" s="225">
        <v>9.0000000000000006E-5</v>
      </c>
      <c r="O198" s="225">
        <f>ROUND(E198*N198,2)</f>
        <v>0</v>
      </c>
      <c r="P198" s="225">
        <v>0</v>
      </c>
      <c r="Q198" s="225">
        <f>ROUND(E198*P198,2)</f>
        <v>0</v>
      </c>
      <c r="R198" s="225"/>
      <c r="S198" s="225" t="s">
        <v>140</v>
      </c>
      <c r="T198" s="225" t="s">
        <v>164</v>
      </c>
      <c r="U198" s="225">
        <v>0.11600000000000001</v>
      </c>
      <c r="V198" s="225">
        <f>ROUND(E198*U198,2)</f>
        <v>0.6</v>
      </c>
      <c r="W198" s="225"/>
      <c r="X198" s="225" t="s">
        <v>141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142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38">
        <v>95</v>
      </c>
      <c r="B199" s="239" t="s">
        <v>560</v>
      </c>
      <c r="C199" s="252" t="s">
        <v>561</v>
      </c>
      <c r="D199" s="240" t="s">
        <v>156</v>
      </c>
      <c r="E199" s="241">
        <v>2.4</v>
      </c>
      <c r="F199" s="242"/>
      <c r="G199" s="243">
        <f>ROUND(E199*F199,2)</f>
        <v>0</v>
      </c>
      <c r="H199" s="226">
        <v>47.69</v>
      </c>
      <c r="I199" s="225">
        <f>ROUND(E199*H199,2)</f>
        <v>114.46</v>
      </c>
      <c r="J199" s="226">
        <v>195.81</v>
      </c>
      <c r="K199" s="225">
        <f>ROUND(E199*J199,2)</f>
        <v>469.94</v>
      </c>
      <c r="L199" s="225">
        <v>15</v>
      </c>
      <c r="M199" s="225">
        <f>G199*(1+L199/100)</f>
        <v>0</v>
      </c>
      <c r="N199" s="225">
        <v>3.6000000000000002E-4</v>
      </c>
      <c r="O199" s="225">
        <f>ROUND(E199*N199,2)</f>
        <v>0</v>
      </c>
      <c r="P199" s="225">
        <v>0</v>
      </c>
      <c r="Q199" s="225">
        <f>ROUND(E199*P199,2)</f>
        <v>0</v>
      </c>
      <c r="R199" s="225"/>
      <c r="S199" s="225" t="s">
        <v>163</v>
      </c>
      <c r="T199" s="225" t="s">
        <v>164</v>
      </c>
      <c r="U199" s="225">
        <v>0.41299999999999998</v>
      </c>
      <c r="V199" s="225">
        <f>ROUND(E199*U199,2)</f>
        <v>0.99</v>
      </c>
      <c r="W199" s="225"/>
      <c r="X199" s="225" t="s">
        <v>141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142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23"/>
      <c r="B200" s="224"/>
      <c r="C200" s="253" t="s">
        <v>773</v>
      </c>
      <c r="D200" s="227"/>
      <c r="E200" s="228">
        <v>2.4</v>
      </c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06"/>
      <c r="Z200" s="206"/>
      <c r="AA200" s="206"/>
      <c r="AB200" s="206"/>
      <c r="AC200" s="206"/>
      <c r="AD200" s="206"/>
      <c r="AE200" s="206"/>
      <c r="AF200" s="206"/>
      <c r="AG200" s="206" t="s">
        <v>144</v>
      </c>
      <c r="AH200" s="206">
        <v>0</v>
      </c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x14ac:dyDescent="0.25">
      <c r="A201" s="232" t="s">
        <v>135</v>
      </c>
      <c r="B201" s="233" t="s">
        <v>97</v>
      </c>
      <c r="C201" s="251" t="s">
        <v>98</v>
      </c>
      <c r="D201" s="234"/>
      <c r="E201" s="235"/>
      <c r="F201" s="236"/>
      <c r="G201" s="237">
        <f>SUMIF(AG202:AG219,"&lt;&gt;NOR",G202:G219)</f>
        <v>0</v>
      </c>
      <c r="H201" s="231"/>
      <c r="I201" s="231">
        <f>SUM(I202:I219)</f>
        <v>181.42</v>
      </c>
      <c r="J201" s="231"/>
      <c r="K201" s="231">
        <f>SUM(K202:K219)</f>
        <v>1686.3200000000002</v>
      </c>
      <c r="L201" s="231"/>
      <c r="M201" s="231">
        <f>SUM(M202:M219)</f>
        <v>0</v>
      </c>
      <c r="N201" s="231"/>
      <c r="O201" s="231">
        <f>SUM(O202:O219)</f>
        <v>0</v>
      </c>
      <c r="P201" s="231"/>
      <c r="Q201" s="231">
        <f>SUM(Q202:Q219)</f>
        <v>0</v>
      </c>
      <c r="R201" s="231"/>
      <c r="S201" s="231"/>
      <c r="T201" s="231"/>
      <c r="U201" s="231"/>
      <c r="V201" s="231">
        <f>SUM(V202:V219)</f>
        <v>3.4299999999999997</v>
      </c>
      <c r="W201" s="231"/>
      <c r="X201" s="231"/>
      <c r="AG201" t="s">
        <v>136</v>
      </c>
    </row>
    <row r="202" spans="1:60" outlineLevel="1" x14ac:dyDescent="0.25">
      <c r="A202" s="238">
        <v>96</v>
      </c>
      <c r="B202" s="239" t="s">
        <v>564</v>
      </c>
      <c r="C202" s="252" t="s">
        <v>565</v>
      </c>
      <c r="D202" s="240" t="s">
        <v>156</v>
      </c>
      <c r="E202" s="241">
        <v>13.084</v>
      </c>
      <c r="F202" s="242"/>
      <c r="G202" s="243">
        <f>ROUND(E202*F202,2)</f>
        <v>0</v>
      </c>
      <c r="H202" s="226">
        <v>0.1</v>
      </c>
      <c r="I202" s="225">
        <f>ROUND(E202*H202,2)</f>
        <v>1.31</v>
      </c>
      <c r="J202" s="226">
        <v>34</v>
      </c>
      <c r="K202" s="225">
        <f>ROUND(E202*J202,2)</f>
        <v>444.86</v>
      </c>
      <c r="L202" s="225">
        <v>15</v>
      </c>
      <c r="M202" s="225">
        <f>G202*(1+L202/100)</f>
        <v>0</v>
      </c>
      <c r="N202" s="225">
        <v>0</v>
      </c>
      <c r="O202" s="225">
        <f>ROUND(E202*N202,2)</f>
        <v>0</v>
      </c>
      <c r="P202" s="225">
        <v>0</v>
      </c>
      <c r="Q202" s="225">
        <f>ROUND(E202*P202,2)</f>
        <v>0</v>
      </c>
      <c r="R202" s="225"/>
      <c r="S202" s="225" t="s">
        <v>140</v>
      </c>
      <c r="T202" s="225" t="s">
        <v>164</v>
      </c>
      <c r="U202" s="225">
        <v>6.9709999999999994E-2</v>
      </c>
      <c r="V202" s="225">
        <f>ROUND(E202*U202,2)</f>
        <v>0.91</v>
      </c>
      <c r="W202" s="225"/>
      <c r="X202" s="225" t="s">
        <v>141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142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 x14ac:dyDescent="0.25">
      <c r="A203" s="223"/>
      <c r="B203" s="224"/>
      <c r="C203" s="253" t="s">
        <v>707</v>
      </c>
      <c r="D203" s="227"/>
      <c r="E203" s="228">
        <v>3.8039999999999998</v>
      </c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  <c r="R203" s="225"/>
      <c r="S203" s="225"/>
      <c r="T203" s="225"/>
      <c r="U203" s="225"/>
      <c r="V203" s="225"/>
      <c r="W203" s="225"/>
      <c r="X203" s="225"/>
      <c r="Y203" s="206"/>
      <c r="Z203" s="206"/>
      <c r="AA203" s="206"/>
      <c r="AB203" s="206"/>
      <c r="AC203" s="206"/>
      <c r="AD203" s="206"/>
      <c r="AE203" s="206"/>
      <c r="AF203" s="206"/>
      <c r="AG203" s="206" t="s">
        <v>144</v>
      </c>
      <c r="AH203" s="206">
        <v>0</v>
      </c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23"/>
      <c r="B204" s="224"/>
      <c r="C204" s="253" t="s">
        <v>708</v>
      </c>
      <c r="D204" s="227"/>
      <c r="E204" s="228">
        <v>9.36</v>
      </c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144</v>
      </c>
      <c r="AH204" s="206">
        <v>0</v>
      </c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53" t="s">
        <v>200</v>
      </c>
      <c r="D205" s="227"/>
      <c r="E205" s="228">
        <v>-1.2</v>
      </c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144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53" t="s">
        <v>774</v>
      </c>
      <c r="D206" s="227"/>
      <c r="E206" s="228">
        <v>1.1200000000000001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144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38">
        <v>97</v>
      </c>
      <c r="B207" s="239" t="s">
        <v>568</v>
      </c>
      <c r="C207" s="252" t="s">
        <v>569</v>
      </c>
      <c r="D207" s="240" t="s">
        <v>156</v>
      </c>
      <c r="E207" s="241">
        <v>16.792000000000002</v>
      </c>
      <c r="F207" s="242"/>
      <c r="G207" s="243">
        <f>ROUND(E207*F207,2)</f>
        <v>0</v>
      </c>
      <c r="H207" s="226">
        <v>4.6100000000000003</v>
      </c>
      <c r="I207" s="225">
        <f>ROUND(E207*H207,2)</f>
        <v>77.41</v>
      </c>
      <c r="J207" s="226">
        <v>16.489999999999998</v>
      </c>
      <c r="K207" s="225">
        <f>ROUND(E207*J207,2)</f>
        <v>276.89999999999998</v>
      </c>
      <c r="L207" s="225">
        <v>15</v>
      </c>
      <c r="M207" s="225">
        <f>G207*(1+L207/100)</f>
        <v>0</v>
      </c>
      <c r="N207" s="225">
        <v>6.9999999999999994E-5</v>
      </c>
      <c r="O207" s="225">
        <f>ROUND(E207*N207,2)</f>
        <v>0</v>
      </c>
      <c r="P207" s="225">
        <v>0</v>
      </c>
      <c r="Q207" s="225">
        <f>ROUND(E207*P207,2)</f>
        <v>0</v>
      </c>
      <c r="R207" s="225"/>
      <c r="S207" s="225" t="s">
        <v>140</v>
      </c>
      <c r="T207" s="225" t="s">
        <v>164</v>
      </c>
      <c r="U207" s="225">
        <v>3.2480000000000002E-2</v>
      </c>
      <c r="V207" s="225">
        <f>ROUND(E207*U207,2)</f>
        <v>0.55000000000000004</v>
      </c>
      <c r="W207" s="225"/>
      <c r="X207" s="225" t="s">
        <v>141</v>
      </c>
      <c r="Y207" s="206"/>
      <c r="Z207" s="206"/>
      <c r="AA207" s="206"/>
      <c r="AB207" s="206"/>
      <c r="AC207" s="206"/>
      <c r="AD207" s="206"/>
      <c r="AE207" s="206"/>
      <c r="AF207" s="206"/>
      <c r="AG207" s="206" t="s">
        <v>142</v>
      </c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23"/>
      <c r="B208" s="224"/>
      <c r="C208" s="253" t="s">
        <v>707</v>
      </c>
      <c r="D208" s="227"/>
      <c r="E208" s="228">
        <v>3.8039999999999998</v>
      </c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144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53" t="s">
        <v>775</v>
      </c>
      <c r="D209" s="227"/>
      <c r="E209" s="228">
        <v>2.508</v>
      </c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144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53" t="s">
        <v>708</v>
      </c>
      <c r="D210" s="227"/>
      <c r="E210" s="228">
        <v>9.36</v>
      </c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144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53" t="s">
        <v>774</v>
      </c>
      <c r="D211" s="227"/>
      <c r="E211" s="228">
        <v>1.1200000000000001</v>
      </c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144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 x14ac:dyDescent="0.25">
      <c r="A212" s="238">
        <v>98</v>
      </c>
      <c r="B212" s="239" t="s">
        <v>570</v>
      </c>
      <c r="C212" s="252" t="s">
        <v>571</v>
      </c>
      <c r="D212" s="240" t="s">
        <v>156</v>
      </c>
      <c r="E212" s="241">
        <v>18.872</v>
      </c>
      <c r="F212" s="242"/>
      <c r="G212" s="243">
        <f>ROUND(E212*F212,2)</f>
        <v>0</v>
      </c>
      <c r="H212" s="226">
        <v>3.61</v>
      </c>
      <c r="I212" s="225">
        <f>ROUND(E212*H212,2)</f>
        <v>68.13</v>
      </c>
      <c r="J212" s="226">
        <v>49.79</v>
      </c>
      <c r="K212" s="225">
        <f>ROUND(E212*J212,2)</f>
        <v>939.64</v>
      </c>
      <c r="L212" s="225">
        <v>15</v>
      </c>
      <c r="M212" s="225">
        <f>G212*(1+L212/100)</f>
        <v>0</v>
      </c>
      <c r="N212" s="225">
        <v>1.3999999999999999E-4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140</v>
      </c>
      <c r="T212" s="225" t="s">
        <v>164</v>
      </c>
      <c r="U212" s="225">
        <v>0.10191</v>
      </c>
      <c r="V212" s="225">
        <f>ROUND(E212*U212,2)</f>
        <v>1.92</v>
      </c>
      <c r="W212" s="225"/>
      <c r="X212" s="225" t="s">
        <v>141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142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53" t="s">
        <v>707</v>
      </c>
      <c r="D213" s="227"/>
      <c r="E213" s="228">
        <v>3.8039999999999998</v>
      </c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144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53" t="s">
        <v>775</v>
      </c>
      <c r="D214" s="227"/>
      <c r="E214" s="228">
        <v>2.508</v>
      </c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144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53" t="s">
        <v>776</v>
      </c>
      <c r="D215" s="227"/>
      <c r="E215" s="228">
        <v>11.44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144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53" t="s">
        <v>774</v>
      </c>
      <c r="D216" s="227"/>
      <c r="E216" s="228">
        <v>1.1200000000000001</v>
      </c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144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38">
        <v>99</v>
      </c>
      <c r="B217" s="239" t="s">
        <v>572</v>
      </c>
      <c r="C217" s="252" t="s">
        <v>573</v>
      </c>
      <c r="D217" s="240" t="s">
        <v>156</v>
      </c>
      <c r="E217" s="241">
        <v>3.6280000000000001</v>
      </c>
      <c r="F217" s="242"/>
      <c r="G217" s="243">
        <f>ROUND(E217*F217,2)</f>
        <v>0</v>
      </c>
      <c r="H217" s="226">
        <v>9.5299999999999994</v>
      </c>
      <c r="I217" s="225">
        <f>ROUND(E217*H217,2)</f>
        <v>34.57</v>
      </c>
      <c r="J217" s="226">
        <v>6.87</v>
      </c>
      <c r="K217" s="225">
        <f>ROUND(E217*J217,2)</f>
        <v>24.92</v>
      </c>
      <c r="L217" s="225">
        <v>15</v>
      </c>
      <c r="M217" s="225">
        <f>G217*(1+L217/100)</f>
        <v>0</v>
      </c>
      <c r="N217" s="225">
        <v>3.5E-4</v>
      </c>
      <c r="O217" s="225">
        <f>ROUND(E217*N217,2)</f>
        <v>0</v>
      </c>
      <c r="P217" s="225">
        <v>0</v>
      </c>
      <c r="Q217" s="225">
        <f>ROUND(E217*P217,2)</f>
        <v>0</v>
      </c>
      <c r="R217" s="225"/>
      <c r="S217" s="225" t="s">
        <v>140</v>
      </c>
      <c r="T217" s="225" t="s">
        <v>164</v>
      </c>
      <c r="U217" s="225">
        <v>1.35E-2</v>
      </c>
      <c r="V217" s="225">
        <f>ROUND(E217*U217,2)</f>
        <v>0.05</v>
      </c>
      <c r="W217" s="225"/>
      <c r="X217" s="225" t="s">
        <v>141</v>
      </c>
      <c r="Y217" s="206"/>
      <c r="Z217" s="206"/>
      <c r="AA217" s="206"/>
      <c r="AB217" s="206"/>
      <c r="AC217" s="206"/>
      <c r="AD217" s="206"/>
      <c r="AE217" s="206"/>
      <c r="AF217" s="206"/>
      <c r="AG217" s="206" t="s">
        <v>142</v>
      </c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 x14ac:dyDescent="0.25">
      <c r="A218" s="223"/>
      <c r="B218" s="224"/>
      <c r="C218" s="253" t="s">
        <v>703</v>
      </c>
      <c r="D218" s="227"/>
      <c r="E218" s="228">
        <v>2.508</v>
      </c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144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53" t="s">
        <v>713</v>
      </c>
      <c r="D219" s="227"/>
      <c r="E219" s="228">
        <v>1.1200000000000001</v>
      </c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144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x14ac:dyDescent="0.25">
      <c r="A220" s="232" t="s">
        <v>135</v>
      </c>
      <c r="B220" s="233" t="s">
        <v>101</v>
      </c>
      <c r="C220" s="251" t="s">
        <v>102</v>
      </c>
      <c r="D220" s="234"/>
      <c r="E220" s="235"/>
      <c r="F220" s="236"/>
      <c r="G220" s="237">
        <f>SUMIF(AG221:AG238,"&lt;&gt;NOR",G221:G238)</f>
        <v>0</v>
      </c>
      <c r="H220" s="231"/>
      <c r="I220" s="231">
        <f>SUM(I221:I238)</f>
        <v>1722.01</v>
      </c>
      <c r="J220" s="231"/>
      <c r="K220" s="231">
        <f>SUM(K221:K238)</f>
        <v>6375.89</v>
      </c>
      <c r="L220" s="231"/>
      <c r="M220" s="231">
        <f>SUM(M221:M238)</f>
        <v>0</v>
      </c>
      <c r="N220" s="231"/>
      <c r="O220" s="231">
        <f>SUM(O221:O238)</f>
        <v>2.0099999999999998</v>
      </c>
      <c r="P220" s="231"/>
      <c r="Q220" s="231">
        <f>SUM(Q221:Q238)</f>
        <v>0</v>
      </c>
      <c r="R220" s="231"/>
      <c r="S220" s="231"/>
      <c r="T220" s="231"/>
      <c r="U220" s="231"/>
      <c r="V220" s="231">
        <f>SUM(V221:V238)</f>
        <v>5.42</v>
      </c>
      <c r="W220" s="231"/>
      <c r="X220" s="231"/>
      <c r="AG220" t="s">
        <v>136</v>
      </c>
    </row>
    <row r="221" spans="1:60" outlineLevel="1" x14ac:dyDescent="0.25">
      <c r="A221" s="244">
        <v>100</v>
      </c>
      <c r="B221" s="245" t="s">
        <v>580</v>
      </c>
      <c r="C221" s="254" t="s">
        <v>581</v>
      </c>
      <c r="D221" s="246" t="s">
        <v>147</v>
      </c>
      <c r="E221" s="247">
        <v>1</v>
      </c>
      <c r="F221" s="248"/>
      <c r="G221" s="249">
        <f>ROUND(E221*F221,2)</f>
        <v>0</v>
      </c>
      <c r="H221" s="226">
        <v>0</v>
      </c>
      <c r="I221" s="225">
        <f>ROUND(E221*H221,2)</f>
        <v>0</v>
      </c>
      <c r="J221" s="226">
        <v>151</v>
      </c>
      <c r="K221" s="225">
        <f>ROUND(E221*J221,2)</f>
        <v>151</v>
      </c>
      <c r="L221" s="225">
        <v>15</v>
      </c>
      <c r="M221" s="225">
        <f>G221*(1+L221/100)</f>
        <v>0</v>
      </c>
      <c r="N221" s="225">
        <v>0</v>
      </c>
      <c r="O221" s="225">
        <f>ROUND(E221*N221,2)</f>
        <v>0</v>
      </c>
      <c r="P221" s="225">
        <v>0</v>
      </c>
      <c r="Q221" s="225">
        <f>ROUND(E221*P221,2)</f>
        <v>0</v>
      </c>
      <c r="R221" s="225"/>
      <c r="S221" s="225" t="s">
        <v>140</v>
      </c>
      <c r="T221" s="225" t="s">
        <v>140</v>
      </c>
      <c r="U221" s="225">
        <v>0.30567</v>
      </c>
      <c r="V221" s="225">
        <f>ROUND(E221*U221,2)</f>
        <v>0.31</v>
      </c>
      <c r="W221" s="225"/>
      <c r="X221" s="225" t="s">
        <v>141</v>
      </c>
      <c r="Y221" s="206"/>
      <c r="Z221" s="206"/>
      <c r="AA221" s="206"/>
      <c r="AB221" s="206"/>
      <c r="AC221" s="206"/>
      <c r="AD221" s="206"/>
      <c r="AE221" s="206"/>
      <c r="AF221" s="206"/>
      <c r="AG221" s="206" t="s">
        <v>142</v>
      </c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ht="20.399999999999999" outlineLevel="1" x14ac:dyDescent="0.25">
      <c r="A222" s="244">
        <v>101</v>
      </c>
      <c r="B222" s="245" t="s">
        <v>582</v>
      </c>
      <c r="C222" s="254" t="s">
        <v>583</v>
      </c>
      <c r="D222" s="246" t="s">
        <v>147</v>
      </c>
      <c r="E222" s="247">
        <v>1</v>
      </c>
      <c r="F222" s="248"/>
      <c r="G222" s="249">
        <f>ROUND(E222*F222,2)</f>
        <v>0</v>
      </c>
      <c r="H222" s="226">
        <v>93.03</v>
      </c>
      <c r="I222" s="225">
        <f>ROUND(E222*H222,2)</f>
        <v>93.03</v>
      </c>
      <c r="J222" s="226">
        <v>54.97</v>
      </c>
      <c r="K222" s="225">
        <f>ROUND(E222*J222,2)</f>
        <v>54.97</v>
      </c>
      <c r="L222" s="225">
        <v>15</v>
      </c>
      <c r="M222" s="225">
        <f>G222*(1+L222/100)</f>
        <v>0</v>
      </c>
      <c r="N222" s="225">
        <v>1E-4</v>
      </c>
      <c r="O222" s="225">
        <f>ROUND(E222*N222,2)</f>
        <v>0</v>
      </c>
      <c r="P222" s="225">
        <v>0</v>
      </c>
      <c r="Q222" s="225">
        <f>ROUND(E222*P222,2)</f>
        <v>0</v>
      </c>
      <c r="R222" s="225"/>
      <c r="S222" s="225" t="s">
        <v>140</v>
      </c>
      <c r="T222" s="225" t="s">
        <v>164</v>
      </c>
      <c r="U222" s="225">
        <v>0.249</v>
      </c>
      <c r="V222" s="225">
        <f>ROUND(E222*U222,2)</f>
        <v>0.25</v>
      </c>
      <c r="W222" s="225"/>
      <c r="X222" s="225" t="s">
        <v>141</v>
      </c>
      <c r="Y222" s="206"/>
      <c r="Z222" s="206"/>
      <c r="AA222" s="206"/>
      <c r="AB222" s="206"/>
      <c r="AC222" s="206"/>
      <c r="AD222" s="206"/>
      <c r="AE222" s="206"/>
      <c r="AF222" s="206"/>
      <c r="AG222" s="206" t="s">
        <v>142</v>
      </c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44">
        <v>102</v>
      </c>
      <c r="B223" s="245" t="s">
        <v>588</v>
      </c>
      <c r="C223" s="254" t="s">
        <v>589</v>
      </c>
      <c r="D223" s="246" t="s">
        <v>147</v>
      </c>
      <c r="E223" s="247">
        <v>2</v>
      </c>
      <c r="F223" s="248"/>
      <c r="G223" s="249">
        <f>ROUND(E223*F223,2)</f>
        <v>0</v>
      </c>
      <c r="H223" s="226">
        <v>0</v>
      </c>
      <c r="I223" s="225">
        <f>ROUND(E223*H223,2)</f>
        <v>0</v>
      </c>
      <c r="J223" s="226">
        <v>185</v>
      </c>
      <c r="K223" s="225">
        <f>ROUND(E223*J223,2)</f>
        <v>370</v>
      </c>
      <c r="L223" s="225">
        <v>15</v>
      </c>
      <c r="M223" s="225">
        <f>G223*(1+L223/100)</f>
        <v>0</v>
      </c>
      <c r="N223" s="225">
        <v>0</v>
      </c>
      <c r="O223" s="225">
        <f>ROUND(E223*N223,2)</f>
        <v>0</v>
      </c>
      <c r="P223" s="225">
        <v>0</v>
      </c>
      <c r="Q223" s="225">
        <f>ROUND(E223*P223,2)</f>
        <v>0</v>
      </c>
      <c r="R223" s="225"/>
      <c r="S223" s="225" t="s">
        <v>140</v>
      </c>
      <c r="T223" s="225" t="s">
        <v>164</v>
      </c>
      <c r="U223" s="225">
        <v>0.43</v>
      </c>
      <c r="V223" s="225">
        <f>ROUND(E223*U223,2)</f>
        <v>0.86</v>
      </c>
      <c r="W223" s="225"/>
      <c r="X223" s="225" t="s">
        <v>141</v>
      </c>
      <c r="Y223" s="206"/>
      <c r="Z223" s="206"/>
      <c r="AA223" s="206"/>
      <c r="AB223" s="206"/>
      <c r="AC223" s="206"/>
      <c r="AD223" s="206"/>
      <c r="AE223" s="206"/>
      <c r="AF223" s="206"/>
      <c r="AG223" s="206" t="s">
        <v>142</v>
      </c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ht="20.399999999999999" outlineLevel="1" x14ac:dyDescent="0.25">
      <c r="A224" s="244">
        <v>103</v>
      </c>
      <c r="B224" s="245" t="s">
        <v>594</v>
      </c>
      <c r="C224" s="254" t="s">
        <v>595</v>
      </c>
      <c r="D224" s="246" t="s">
        <v>152</v>
      </c>
      <c r="E224" s="247">
        <v>4</v>
      </c>
      <c r="F224" s="248"/>
      <c r="G224" s="249">
        <f>ROUND(E224*F224,2)</f>
        <v>0</v>
      </c>
      <c r="H224" s="226">
        <v>15.04</v>
      </c>
      <c r="I224" s="225">
        <f>ROUND(E224*H224,2)</f>
        <v>60.16</v>
      </c>
      <c r="J224" s="226">
        <v>39.96</v>
      </c>
      <c r="K224" s="225">
        <f>ROUND(E224*J224,2)</f>
        <v>159.84</v>
      </c>
      <c r="L224" s="225">
        <v>15</v>
      </c>
      <c r="M224" s="225">
        <f>G224*(1+L224/100)</f>
        <v>0</v>
      </c>
      <c r="N224" s="225">
        <v>1.6000000000000001E-4</v>
      </c>
      <c r="O224" s="225">
        <f>ROUND(E224*N224,2)</f>
        <v>0</v>
      </c>
      <c r="P224" s="225">
        <v>0</v>
      </c>
      <c r="Q224" s="225">
        <f>ROUND(E224*P224,2)</f>
        <v>0</v>
      </c>
      <c r="R224" s="225"/>
      <c r="S224" s="225" t="s">
        <v>140</v>
      </c>
      <c r="T224" s="225" t="s">
        <v>164</v>
      </c>
      <c r="U224" s="225">
        <v>7.0000000000000007E-2</v>
      </c>
      <c r="V224" s="225">
        <f>ROUND(E224*U224,2)</f>
        <v>0.28000000000000003</v>
      </c>
      <c r="W224" s="225"/>
      <c r="X224" s="225" t="s">
        <v>141</v>
      </c>
      <c r="Y224" s="206"/>
      <c r="Z224" s="206"/>
      <c r="AA224" s="206"/>
      <c r="AB224" s="206"/>
      <c r="AC224" s="206"/>
      <c r="AD224" s="206"/>
      <c r="AE224" s="206"/>
      <c r="AF224" s="206"/>
      <c r="AG224" s="206" t="s">
        <v>142</v>
      </c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0.399999999999999" outlineLevel="1" x14ac:dyDescent="0.25">
      <c r="A225" s="244">
        <v>104</v>
      </c>
      <c r="B225" s="245" t="s">
        <v>596</v>
      </c>
      <c r="C225" s="254" t="s">
        <v>597</v>
      </c>
      <c r="D225" s="246" t="s">
        <v>152</v>
      </c>
      <c r="E225" s="247">
        <v>8</v>
      </c>
      <c r="F225" s="248"/>
      <c r="G225" s="249">
        <f>ROUND(E225*F225,2)</f>
        <v>0</v>
      </c>
      <c r="H225" s="226">
        <v>24.99</v>
      </c>
      <c r="I225" s="225">
        <f>ROUND(E225*H225,2)</f>
        <v>199.92</v>
      </c>
      <c r="J225" s="226">
        <v>41.01</v>
      </c>
      <c r="K225" s="225">
        <f>ROUND(E225*J225,2)</f>
        <v>328.08</v>
      </c>
      <c r="L225" s="225">
        <v>15</v>
      </c>
      <c r="M225" s="225">
        <f>G225*(1+L225/100)</f>
        <v>0</v>
      </c>
      <c r="N225" s="225">
        <v>2.1000000000000001E-4</v>
      </c>
      <c r="O225" s="225">
        <f>ROUND(E225*N225,2)</f>
        <v>0</v>
      </c>
      <c r="P225" s="225">
        <v>0</v>
      </c>
      <c r="Q225" s="225">
        <f>ROUND(E225*P225,2)</f>
        <v>0</v>
      </c>
      <c r="R225" s="225"/>
      <c r="S225" s="225" t="s">
        <v>140</v>
      </c>
      <c r="T225" s="225" t="s">
        <v>164</v>
      </c>
      <c r="U225" s="225">
        <v>7.0000000000000007E-2</v>
      </c>
      <c r="V225" s="225">
        <f>ROUND(E225*U225,2)</f>
        <v>0.56000000000000005</v>
      </c>
      <c r="W225" s="225"/>
      <c r="X225" s="225" t="s">
        <v>141</v>
      </c>
      <c r="Y225" s="206"/>
      <c r="Z225" s="206"/>
      <c r="AA225" s="206"/>
      <c r="AB225" s="206"/>
      <c r="AC225" s="206"/>
      <c r="AD225" s="206"/>
      <c r="AE225" s="206"/>
      <c r="AF225" s="206"/>
      <c r="AG225" s="206" t="s">
        <v>142</v>
      </c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 x14ac:dyDescent="0.25">
      <c r="A226" s="244">
        <v>105</v>
      </c>
      <c r="B226" s="245" t="s">
        <v>600</v>
      </c>
      <c r="C226" s="254" t="s">
        <v>601</v>
      </c>
      <c r="D226" s="246" t="s">
        <v>147</v>
      </c>
      <c r="E226" s="247">
        <v>2</v>
      </c>
      <c r="F226" s="248"/>
      <c r="G226" s="249">
        <f>ROUND(E226*F226,2)</f>
        <v>0</v>
      </c>
      <c r="H226" s="226">
        <v>0</v>
      </c>
      <c r="I226" s="225">
        <f>ROUND(E226*H226,2)</f>
        <v>0</v>
      </c>
      <c r="J226" s="226">
        <v>139</v>
      </c>
      <c r="K226" s="225">
        <f>ROUND(E226*J226,2)</f>
        <v>278</v>
      </c>
      <c r="L226" s="225">
        <v>15</v>
      </c>
      <c r="M226" s="225">
        <f>G226*(1+L226/100)</f>
        <v>0</v>
      </c>
      <c r="N226" s="225">
        <v>0</v>
      </c>
      <c r="O226" s="225">
        <f>ROUND(E226*N226,2)</f>
        <v>0</v>
      </c>
      <c r="P226" s="225">
        <v>0</v>
      </c>
      <c r="Q226" s="225">
        <f>ROUND(E226*P226,2)</f>
        <v>0</v>
      </c>
      <c r="R226" s="225"/>
      <c r="S226" s="225" t="s">
        <v>140</v>
      </c>
      <c r="T226" s="225" t="s">
        <v>164</v>
      </c>
      <c r="U226" s="225">
        <v>0.33050000000000002</v>
      </c>
      <c r="V226" s="225">
        <f>ROUND(E226*U226,2)</f>
        <v>0.66</v>
      </c>
      <c r="W226" s="225"/>
      <c r="X226" s="225" t="s">
        <v>141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142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38">
        <v>106</v>
      </c>
      <c r="B227" s="239" t="s">
        <v>777</v>
      </c>
      <c r="C227" s="252" t="s">
        <v>778</v>
      </c>
      <c r="D227" s="240" t="s">
        <v>318</v>
      </c>
      <c r="E227" s="241">
        <v>2.5</v>
      </c>
      <c r="F227" s="242"/>
      <c r="G227" s="243">
        <f>ROUND(E227*F227,2)</f>
        <v>0</v>
      </c>
      <c r="H227" s="226">
        <v>0</v>
      </c>
      <c r="I227" s="225">
        <f>ROUND(E227*H227,2)</f>
        <v>0</v>
      </c>
      <c r="J227" s="226">
        <v>440</v>
      </c>
      <c r="K227" s="225">
        <f>ROUND(E227*J227,2)</f>
        <v>1100</v>
      </c>
      <c r="L227" s="225">
        <v>15</v>
      </c>
      <c r="M227" s="225">
        <f>G227*(1+L227/100)</f>
        <v>0</v>
      </c>
      <c r="N227" s="225">
        <v>0</v>
      </c>
      <c r="O227" s="225">
        <f>ROUND(E227*N227,2)</f>
        <v>0</v>
      </c>
      <c r="P227" s="225">
        <v>0</v>
      </c>
      <c r="Q227" s="225">
        <f>ROUND(E227*P227,2)</f>
        <v>0</v>
      </c>
      <c r="R227" s="225"/>
      <c r="S227" s="225" t="s">
        <v>140</v>
      </c>
      <c r="T227" s="225" t="s">
        <v>140</v>
      </c>
      <c r="U227" s="225">
        <v>1</v>
      </c>
      <c r="V227" s="225">
        <f>ROUND(E227*U227,2)</f>
        <v>2.5</v>
      </c>
      <c r="W227" s="225"/>
      <c r="X227" s="225" t="s">
        <v>141</v>
      </c>
      <c r="Y227" s="206"/>
      <c r="Z227" s="206"/>
      <c r="AA227" s="206"/>
      <c r="AB227" s="206"/>
      <c r="AC227" s="206"/>
      <c r="AD227" s="206"/>
      <c r="AE227" s="206"/>
      <c r="AF227" s="206"/>
      <c r="AG227" s="206" t="s">
        <v>142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23"/>
      <c r="B228" s="224"/>
      <c r="C228" s="253" t="s">
        <v>779</v>
      </c>
      <c r="D228" s="227"/>
      <c r="E228" s="228">
        <v>1</v>
      </c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144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53" t="s">
        <v>780</v>
      </c>
      <c r="D229" s="227"/>
      <c r="E229" s="228">
        <v>1.5</v>
      </c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144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44">
        <v>107</v>
      </c>
      <c r="B230" s="245" t="s">
        <v>606</v>
      </c>
      <c r="C230" s="254" t="s">
        <v>607</v>
      </c>
      <c r="D230" s="246" t="s">
        <v>302</v>
      </c>
      <c r="E230" s="247">
        <v>0.5</v>
      </c>
      <c r="F230" s="248"/>
      <c r="G230" s="249">
        <f>ROUND(E230*F230,2)</f>
        <v>0</v>
      </c>
      <c r="H230" s="226">
        <v>0</v>
      </c>
      <c r="I230" s="225">
        <f>ROUND(E230*H230,2)</f>
        <v>0</v>
      </c>
      <c r="J230" s="226">
        <v>518</v>
      </c>
      <c r="K230" s="225">
        <f>ROUND(E230*J230,2)</f>
        <v>259</v>
      </c>
      <c r="L230" s="225">
        <v>15</v>
      </c>
      <c r="M230" s="225">
        <f>G230*(1+L230/100)</f>
        <v>0</v>
      </c>
      <c r="N230" s="225">
        <v>0</v>
      </c>
      <c r="O230" s="225">
        <f>ROUND(E230*N230,2)</f>
        <v>0</v>
      </c>
      <c r="P230" s="225">
        <v>0</v>
      </c>
      <c r="Q230" s="225">
        <f>ROUND(E230*P230,2)</f>
        <v>0</v>
      </c>
      <c r="R230" s="225"/>
      <c r="S230" s="225" t="s">
        <v>163</v>
      </c>
      <c r="T230" s="225" t="s">
        <v>164</v>
      </c>
      <c r="U230" s="225">
        <v>0</v>
      </c>
      <c r="V230" s="225">
        <f>ROUND(E230*U230,2)</f>
        <v>0</v>
      </c>
      <c r="W230" s="225"/>
      <c r="X230" s="225" t="s">
        <v>141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142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44">
        <v>108</v>
      </c>
      <c r="B231" s="245" t="s">
        <v>608</v>
      </c>
      <c r="C231" s="254" t="s">
        <v>609</v>
      </c>
      <c r="D231" s="246" t="s">
        <v>302</v>
      </c>
      <c r="E231" s="247">
        <v>0.5</v>
      </c>
      <c r="F231" s="248"/>
      <c r="G231" s="249">
        <f>ROUND(E231*F231,2)</f>
        <v>0</v>
      </c>
      <c r="H231" s="226">
        <v>0</v>
      </c>
      <c r="I231" s="225">
        <f>ROUND(E231*H231,2)</f>
        <v>0</v>
      </c>
      <c r="J231" s="226">
        <v>350</v>
      </c>
      <c r="K231" s="225">
        <f>ROUND(E231*J231,2)</f>
        <v>175</v>
      </c>
      <c r="L231" s="225">
        <v>15</v>
      </c>
      <c r="M231" s="225">
        <f>G231*(1+L231/100)</f>
        <v>0</v>
      </c>
      <c r="N231" s="225">
        <v>0</v>
      </c>
      <c r="O231" s="225">
        <f>ROUND(E231*N231,2)</f>
        <v>0</v>
      </c>
      <c r="P231" s="225">
        <v>0</v>
      </c>
      <c r="Q231" s="225">
        <f>ROUND(E231*P231,2)</f>
        <v>0</v>
      </c>
      <c r="R231" s="225"/>
      <c r="S231" s="225" t="s">
        <v>163</v>
      </c>
      <c r="T231" s="225" t="s">
        <v>164</v>
      </c>
      <c r="U231" s="225">
        <v>0</v>
      </c>
      <c r="V231" s="225">
        <f>ROUND(E231*U231,2)</f>
        <v>0</v>
      </c>
      <c r="W231" s="225"/>
      <c r="X231" s="225" t="s">
        <v>141</v>
      </c>
      <c r="Y231" s="206"/>
      <c r="Z231" s="206"/>
      <c r="AA231" s="206"/>
      <c r="AB231" s="206"/>
      <c r="AC231" s="206"/>
      <c r="AD231" s="206"/>
      <c r="AE231" s="206"/>
      <c r="AF231" s="206"/>
      <c r="AG231" s="206" t="s">
        <v>142</v>
      </c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44">
        <v>109</v>
      </c>
      <c r="B232" s="245" t="s">
        <v>643</v>
      </c>
      <c r="C232" s="254" t="s">
        <v>644</v>
      </c>
      <c r="D232" s="246" t="s">
        <v>289</v>
      </c>
      <c r="E232" s="247">
        <v>1</v>
      </c>
      <c r="F232" s="248"/>
      <c r="G232" s="249">
        <f>ROUND(E232*F232,2)</f>
        <v>0</v>
      </c>
      <c r="H232" s="226">
        <v>0</v>
      </c>
      <c r="I232" s="225">
        <f>ROUND(E232*H232,2)</f>
        <v>0</v>
      </c>
      <c r="J232" s="226">
        <v>3500</v>
      </c>
      <c r="K232" s="225">
        <f>ROUND(E232*J232,2)</f>
        <v>3500</v>
      </c>
      <c r="L232" s="225">
        <v>15</v>
      </c>
      <c r="M232" s="225">
        <f>G232*(1+L232/100)</f>
        <v>0</v>
      </c>
      <c r="N232" s="225">
        <v>0</v>
      </c>
      <c r="O232" s="225">
        <f>ROUND(E232*N232,2)</f>
        <v>0</v>
      </c>
      <c r="P232" s="225">
        <v>0</v>
      </c>
      <c r="Q232" s="225">
        <f>ROUND(E232*P232,2)</f>
        <v>0</v>
      </c>
      <c r="R232" s="225"/>
      <c r="S232" s="225" t="s">
        <v>163</v>
      </c>
      <c r="T232" s="225" t="s">
        <v>164</v>
      </c>
      <c r="U232" s="225">
        <v>0</v>
      </c>
      <c r="V232" s="225">
        <f>ROUND(E232*U232,2)</f>
        <v>0</v>
      </c>
      <c r="W232" s="225"/>
      <c r="X232" s="225" t="s">
        <v>141</v>
      </c>
      <c r="Y232" s="206"/>
      <c r="Z232" s="206"/>
      <c r="AA232" s="206"/>
      <c r="AB232" s="206"/>
      <c r="AC232" s="206"/>
      <c r="AD232" s="206"/>
      <c r="AE232" s="206"/>
      <c r="AF232" s="206"/>
      <c r="AG232" s="206" t="s">
        <v>142</v>
      </c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44">
        <v>110</v>
      </c>
      <c r="B233" s="245" t="s">
        <v>781</v>
      </c>
      <c r="C233" s="254" t="s">
        <v>782</v>
      </c>
      <c r="D233" s="246" t="s">
        <v>147</v>
      </c>
      <c r="E233" s="247">
        <v>1</v>
      </c>
      <c r="F233" s="248"/>
      <c r="G233" s="249">
        <f>ROUND(E233*F233,2)</f>
        <v>0</v>
      </c>
      <c r="H233" s="226">
        <v>143.5</v>
      </c>
      <c r="I233" s="225">
        <f>ROUND(E233*H233,2)</f>
        <v>143.5</v>
      </c>
      <c r="J233" s="226">
        <v>0</v>
      </c>
      <c r="K233" s="225">
        <f>ROUND(E233*J233,2)</f>
        <v>0</v>
      </c>
      <c r="L233" s="225">
        <v>15</v>
      </c>
      <c r="M233" s="225">
        <f>G233*(1+L233/100)</f>
        <v>0</v>
      </c>
      <c r="N233" s="225">
        <v>1.0000000000000001E-5</v>
      </c>
      <c r="O233" s="225">
        <f>ROUND(E233*N233,2)</f>
        <v>0</v>
      </c>
      <c r="P233" s="225">
        <v>0</v>
      </c>
      <c r="Q233" s="225">
        <f>ROUND(E233*P233,2)</f>
        <v>0</v>
      </c>
      <c r="R233" s="225" t="s">
        <v>169</v>
      </c>
      <c r="S233" s="225" t="s">
        <v>140</v>
      </c>
      <c r="T233" s="225" t="s">
        <v>140</v>
      </c>
      <c r="U233" s="225">
        <v>0</v>
      </c>
      <c r="V233" s="225">
        <f>ROUND(E233*U233,2)</f>
        <v>0</v>
      </c>
      <c r="W233" s="225"/>
      <c r="X233" s="225" t="s">
        <v>165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166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44">
        <v>111</v>
      </c>
      <c r="B234" s="245" t="s">
        <v>616</v>
      </c>
      <c r="C234" s="254" t="s">
        <v>617</v>
      </c>
      <c r="D234" s="246" t="s">
        <v>147</v>
      </c>
      <c r="E234" s="247">
        <v>1</v>
      </c>
      <c r="F234" s="248"/>
      <c r="G234" s="249">
        <f>ROUND(E234*F234,2)</f>
        <v>0</v>
      </c>
      <c r="H234" s="226">
        <v>48.6</v>
      </c>
      <c r="I234" s="225">
        <f>ROUND(E234*H234,2)</f>
        <v>48.6</v>
      </c>
      <c r="J234" s="226">
        <v>0</v>
      </c>
      <c r="K234" s="225">
        <f>ROUND(E234*J234,2)</f>
        <v>0</v>
      </c>
      <c r="L234" s="225">
        <v>15</v>
      </c>
      <c r="M234" s="225">
        <f>G234*(1+L234/100)</f>
        <v>0</v>
      </c>
      <c r="N234" s="225">
        <v>1.0000000000000001E-5</v>
      </c>
      <c r="O234" s="225">
        <f>ROUND(E234*N234,2)</f>
        <v>0</v>
      </c>
      <c r="P234" s="225">
        <v>0</v>
      </c>
      <c r="Q234" s="225">
        <f>ROUND(E234*P234,2)</f>
        <v>0</v>
      </c>
      <c r="R234" s="225" t="s">
        <v>169</v>
      </c>
      <c r="S234" s="225" t="s">
        <v>140</v>
      </c>
      <c r="T234" s="225" t="s">
        <v>140</v>
      </c>
      <c r="U234" s="225">
        <v>0</v>
      </c>
      <c r="V234" s="225">
        <f>ROUND(E234*U234,2)</f>
        <v>0</v>
      </c>
      <c r="W234" s="225"/>
      <c r="X234" s="225" t="s">
        <v>165</v>
      </c>
      <c r="Y234" s="206"/>
      <c r="Z234" s="206"/>
      <c r="AA234" s="206"/>
      <c r="AB234" s="206"/>
      <c r="AC234" s="206"/>
      <c r="AD234" s="206"/>
      <c r="AE234" s="206"/>
      <c r="AF234" s="206"/>
      <c r="AG234" s="206" t="s">
        <v>166</v>
      </c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44">
        <v>112</v>
      </c>
      <c r="B235" s="245" t="s">
        <v>618</v>
      </c>
      <c r="C235" s="254" t="s">
        <v>619</v>
      </c>
      <c r="D235" s="246" t="s">
        <v>147</v>
      </c>
      <c r="E235" s="247">
        <v>1</v>
      </c>
      <c r="F235" s="248"/>
      <c r="G235" s="249">
        <f>ROUND(E235*F235,2)</f>
        <v>0</v>
      </c>
      <c r="H235" s="226">
        <v>30.8</v>
      </c>
      <c r="I235" s="225">
        <f>ROUND(E235*H235,2)</f>
        <v>30.8</v>
      </c>
      <c r="J235" s="226">
        <v>0</v>
      </c>
      <c r="K235" s="225">
        <f>ROUND(E235*J235,2)</f>
        <v>0</v>
      </c>
      <c r="L235" s="225">
        <v>15</v>
      </c>
      <c r="M235" s="225">
        <f>G235*(1+L235/100)</f>
        <v>0</v>
      </c>
      <c r="N235" s="225">
        <v>5.0000000000000002E-5</v>
      </c>
      <c r="O235" s="225">
        <f>ROUND(E235*N235,2)</f>
        <v>0</v>
      </c>
      <c r="P235" s="225">
        <v>0</v>
      </c>
      <c r="Q235" s="225">
        <f>ROUND(E235*P235,2)</f>
        <v>0</v>
      </c>
      <c r="R235" s="225" t="s">
        <v>169</v>
      </c>
      <c r="S235" s="225" t="s">
        <v>140</v>
      </c>
      <c r="T235" s="225" t="s">
        <v>140</v>
      </c>
      <c r="U235" s="225">
        <v>0</v>
      </c>
      <c r="V235" s="225">
        <f>ROUND(E235*U235,2)</f>
        <v>0</v>
      </c>
      <c r="W235" s="225"/>
      <c r="X235" s="225" t="s">
        <v>165</v>
      </c>
      <c r="Y235" s="206"/>
      <c r="Z235" s="206"/>
      <c r="AA235" s="206"/>
      <c r="AB235" s="206"/>
      <c r="AC235" s="206"/>
      <c r="AD235" s="206"/>
      <c r="AE235" s="206"/>
      <c r="AF235" s="206"/>
      <c r="AG235" s="206" t="s">
        <v>166</v>
      </c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44">
        <v>113</v>
      </c>
      <c r="B236" s="245" t="s">
        <v>622</v>
      </c>
      <c r="C236" s="254" t="s">
        <v>623</v>
      </c>
      <c r="D236" s="246" t="s">
        <v>147</v>
      </c>
      <c r="E236" s="247">
        <v>2</v>
      </c>
      <c r="F236" s="248"/>
      <c r="G236" s="249">
        <f>ROUND(E236*F236,2)</f>
        <v>0</v>
      </c>
      <c r="H236" s="226">
        <v>11</v>
      </c>
      <c r="I236" s="225">
        <f>ROUND(E236*H236,2)</f>
        <v>22</v>
      </c>
      <c r="J236" s="226">
        <v>0</v>
      </c>
      <c r="K236" s="225">
        <f>ROUND(E236*J236,2)</f>
        <v>0</v>
      </c>
      <c r="L236" s="225">
        <v>15</v>
      </c>
      <c r="M236" s="225">
        <f>G236*(1+L236/100)</f>
        <v>0</v>
      </c>
      <c r="N236" s="225">
        <v>4.0000000000000003E-5</v>
      </c>
      <c r="O236" s="225">
        <f>ROUND(E236*N236,2)</f>
        <v>0</v>
      </c>
      <c r="P236" s="225">
        <v>0</v>
      </c>
      <c r="Q236" s="225">
        <f>ROUND(E236*P236,2)</f>
        <v>0</v>
      </c>
      <c r="R236" s="225" t="s">
        <v>169</v>
      </c>
      <c r="S236" s="225" t="s">
        <v>140</v>
      </c>
      <c r="T236" s="225" t="s">
        <v>164</v>
      </c>
      <c r="U236" s="225">
        <v>0</v>
      </c>
      <c r="V236" s="225">
        <f>ROUND(E236*U236,2)</f>
        <v>0</v>
      </c>
      <c r="W236" s="225"/>
      <c r="X236" s="225" t="s">
        <v>165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166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44">
        <v>114</v>
      </c>
      <c r="B237" s="245" t="s">
        <v>624</v>
      </c>
      <c r="C237" s="254" t="s">
        <v>625</v>
      </c>
      <c r="D237" s="246" t="s">
        <v>147</v>
      </c>
      <c r="E237" s="247">
        <v>2</v>
      </c>
      <c r="F237" s="248"/>
      <c r="G237" s="249">
        <f>ROUND(E237*F237,2)</f>
        <v>0</v>
      </c>
      <c r="H237" s="226">
        <v>550</v>
      </c>
      <c r="I237" s="225">
        <f>ROUND(E237*H237,2)</f>
        <v>1100</v>
      </c>
      <c r="J237" s="226">
        <v>0</v>
      </c>
      <c r="K237" s="225">
        <f>ROUND(E237*J237,2)</f>
        <v>0</v>
      </c>
      <c r="L237" s="225">
        <v>15</v>
      </c>
      <c r="M237" s="225">
        <f>G237*(1+L237/100)</f>
        <v>0</v>
      </c>
      <c r="N237" s="225">
        <v>4.0000000000000001E-3</v>
      </c>
      <c r="O237" s="225">
        <f>ROUND(E237*N237,2)</f>
        <v>0.01</v>
      </c>
      <c r="P237" s="225">
        <v>0</v>
      </c>
      <c r="Q237" s="225">
        <f>ROUND(E237*P237,2)</f>
        <v>0</v>
      </c>
      <c r="R237" s="225" t="s">
        <v>169</v>
      </c>
      <c r="S237" s="225" t="s">
        <v>140</v>
      </c>
      <c r="T237" s="225" t="s">
        <v>164</v>
      </c>
      <c r="U237" s="225">
        <v>0</v>
      </c>
      <c r="V237" s="225">
        <f>ROUND(E237*U237,2)</f>
        <v>0</v>
      </c>
      <c r="W237" s="225"/>
      <c r="X237" s="225" t="s">
        <v>165</v>
      </c>
      <c r="Y237" s="206"/>
      <c r="Z237" s="206"/>
      <c r="AA237" s="206"/>
      <c r="AB237" s="206"/>
      <c r="AC237" s="206"/>
      <c r="AD237" s="206"/>
      <c r="AE237" s="206"/>
      <c r="AF237" s="206"/>
      <c r="AG237" s="206" t="s">
        <v>166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44">
        <v>115</v>
      </c>
      <c r="B238" s="245" t="s">
        <v>640</v>
      </c>
      <c r="C238" s="254" t="s">
        <v>641</v>
      </c>
      <c r="D238" s="246" t="s">
        <v>642</v>
      </c>
      <c r="E238" s="247">
        <v>2</v>
      </c>
      <c r="F238" s="248"/>
      <c r="G238" s="249">
        <f>ROUND(E238*F238,2)</f>
        <v>0</v>
      </c>
      <c r="H238" s="226">
        <v>12</v>
      </c>
      <c r="I238" s="225">
        <f>ROUND(E238*H238,2)</f>
        <v>24</v>
      </c>
      <c r="J238" s="226">
        <v>0</v>
      </c>
      <c r="K238" s="225">
        <f>ROUND(E238*J238,2)</f>
        <v>0</v>
      </c>
      <c r="L238" s="225">
        <v>15</v>
      </c>
      <c r="M238" s="225">
        <f>G238*(1+L238/100)</f>
        <v>0</v>
      </c>
      <c r="N238" s="225">
        <v>1</v>
      </c>
      <c r="O238" s="225">
        <f>ROUND(E238*N238,2)</f>
        <v>2</v>
      </c>
      <c r="P238" s="225">
        <v>0</v>
      </c>
      <c r="Q238" s="225">
        <f>ROUND(E238*P238,2)</f>
        <v>0</v>
      </c>
      <c r="R238" s="225" t="s">
        <v>169</v>
      </c>
      <c r="S238" s="225" t="s">
        <v>140</v>
      </c>
      <c r="T238" s="225" t="s">
        <v>164</v>
      </c>
      <c r="U238" s="225">
        <v>0</v>
      </c>
      <c r="V238" s="225">
        <f>ROUND(E238*U238,2)</f>
        <v>0</v>
      </c>
      <c r="W238" s="225"/>
      <c r="X238" s="225" t="s">
        <v>165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166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x14ac:dyDescent="0.25">
      <c r="A239" s="232" t="s">
        <v>135</v>
      </c>
      <c r="B239" s="233" t="s">
        <v>105</v>
      </c>
      <c r="C239" s="251" t="s">
        <v>106</v>
      </c>
      <c r="D239" s="234"/>
      <c r="E239" s="235"/>
      <c r="F239" s="236"/>
      <c r="G239" s="237">
        <f>SUMIF(AG240:AG246,"&lt;&gt;NOR",G240:G246)</f>
        <v>0</v>
      </c>
      <c r="H239" s="231"/>
      <c r="I239" s="231">
        <f>SUM(I240:I246)</f>
        <v>0</v>
      </c>
      <c r="J239" s="231"/>
      <c r="K239" s="231">
        <f>SUM(K240:K246)</f>
        <v>2177.8100000000004</v>
      </c>
      <c r="L239" s="231"/>
      <c r="M239" s="231">
        <f>SUM(M240:M246)</f>
        <v>0</v>
      </c>
      <c r="N239" s="231"/>
      <c r="O239" s="231">
        <f>SUM(O240:O246)</f>
        <v>0</v>
      </c>
      <c r="P239" s="231"/>
      <c r="Q239" s="231">
        <f>SUM(Q240:Q246)</f>
        <v>0</v>
      </c>
      <c r="R239" s="231"/>
      <c r="S239" s="231"/>
      <c r="T239" s="231"/>
      <c r="U239" s="231"/>
      <c r="V239" s="231">
        <f>SUM(V240:V246)</f>
        <v>2.04</v>
      </c>
      <c r="W239" s="231"/>
      <c r="X239" s="231"/>
      <c r="AG239" t="s">
        <v>136</v>
      </c>
    </row>
    <row r="240" spans="1:60" outlineLevel="1" x14ac:dyDescent="0.25">
      <c r="A240" s="244">
        <v>116</v>
      </c>
      <c r="B240" s="245" t="s">
        <v>651</v>
      </c>
      <c r="C240" s="254" t="s">
        <v>652</v>
      </c>
      <c r="D240" s="246" t="s">
        <v>653</v>
      </c>
      <c r="E240" s="247">
        <v>1</v>
      </c>
      <c r="F240" s="248"/>
      <c r="G240" s="249">
        <f>ROUND(E240*F240,2)</f>
        <v>0</v>
      </c>
      <c r="H240" s="226">
        <v>0</v>
      </c>
      <c r="I240" s="225">
        <f>ROUND(E240*H240,2)</f>
        <v>0</v>
      </c>
      <c r="J240" s="226">
        <v>100</v>
      </c>
      <c r="K240" s="225">
        <f>ROUND(E240*J240,2)</f>
        <v>100</v>
      </c>
      <c r="L240" s="225">
        <v>15</v>
      </c>
      <c r="M240" s="225">
        <f>G240*(1+L240/100)</f>
        <v>0</v>
      </c>
      <c r="N240" s="225">
        <v>0</v>
      </c>
      <c r="O240" s="225">
        <f>ROUND(E240*N240,2)</f>
        <v>0</v>
      </c>
      <c r="P240" s="225">
        <v>0</v>
      </c>
      <c r="Q240" s="225">
        <f>ROUND(E240*P240,2)</f>
        <v>0</v>
      </c>
      <c r="R240" s="225"/>
      <c r="S240" s="225" t="s">
        <v>140</v>
      </c>
      <c r="T240" s="225" t="s">
        <v>164</v>
      </c>
      <c r="U240" s="225">
        <v>0</v>
      </c>
      <c r="V240" s="225">
        <f>ROUND(E240*U240,2)</f>
        <v>0</v>
      </c>
      <c r="W240" s="225"/>
      <c r="X240" s="225" t="s">
        <v>141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142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44">
        <v>117</v>
      </c>
      <c r="B241" s="245" t="s">
        <v>654</v>
      </c>
      <c r="C241" s="254" t="s">
        <v>655</v>
      </c>
      <c r="D241" s="246" t="s">
        <v>273</v>
      </c>
      <c r="E241" s="247">
        <v>1.0063500000000001</v>
      </c>
      <c r="F241" s="248"/>
      <c r="G241" s="249">
        <f>ROUND(E241*F241,2)</f>
        <v>0</v>
      </c>
      <c r="H241" s="226">
        <v>0</v>
      </c>
      <c r="I241" s="225">
        <f>ROUND(E241*H241,2)</f>
        <v>0</v>
      </c>
      <c r="J241" s="226">
        <v>168.5</v>
      </c>
      <c r="K241" s="225">
        <f>ROUND(E241*J241,2)</f>
        <v>169.57</v>
      </c>
      <c r="L241" s="225">
        <v>15</v>
      </c>
      <c r="M241" s="225">
        <f>G241*(1+L241/100)</f>
        <v>0</v>
      </c>
      <c r="N241" s="225">
        <v>0</v>
      </c>
      <c r="O241" s="225">
        <f>ROUND(E241*N241,2)</f>
        <v>0</v>
      </c>
      <c r="P241" s="225">
        <v>0</v>
      </c>
      <c r="Q241" s="225">
        <f>ROUND(E241*P241,2)</f>
        <v>0</v>
      </c>
      <c r="R241" s="225"/>
      <c r="S241" s="225" t="s">
        <v>140</v>
      </c>
      <c r="T241" s="225" t="s">
        <v>164</v>
      </c>
      <c r="U241" s="225">
        <v>0.27700000000000002</v>
      </c>
      <c r="V241" s="225">
        <f>ROUND(E241*U241,2)</f>
        <v>0.28000000000000003</v>
      </c>
      <c r="W241" s="225"/>
      <c r="X241" s="225" t="s">
        <v>656</v>
      </c>
      <c r="Y241" s="206"/>
      <c r="Z241" s="206"/>
      <c r="AA241" s="206"/>
      <c r="AB241" s="206"/>
      <c r="AC241" s="206"/>
      <c r="AD241" s="206"/>
      <c r="AE241" s="206"/>
      <c r="AF241" s="206"/>
      <c r="AG241" s="206" t="s">
        <v>657</v>
      </c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44">
        <v>118</v>
      </c>
      <c r="B242" s="245" t="s">
        <v>662</v>
      </c>
      <c r="C242" s="254" t="s">
        <v>663</v>
      </c>
      <c r="D242" s="246" t="s">
        <v>273</v>
      </c>
      <c r="E242" s="247">
        <v>1.0063500000000001</v>
      </c>
      <c r="F242" s="248"/>
      <c r="G242" s="249">
        <f>ROUND(E242*F242,2)</f>
        <v>0</v>
      </c>
      <c r="H242" s="226">
        <v>0</v>
      </c>
      <c r="I242" s="225">
        <f>ROUND(E242*H242,2)</f>
        <v>0</v>
      </c>
      <c r="J242" s="226">
        <v>234.5</v>
      </c>
      <c r="K242" s="225">
        <f>ROUND(E242*J242,2)</f>
        <v>235.99</v>
      </c>
      <c r="L242" s="225">
        <v>15</v>
      </c>
      <c r="M242" s="225">
        <f>G242*(1+L242/100)</f>
        <v>0</v>
      </c>
      <c r="N242" s="225">
        <v>0</v>
      </c>
      <c r="O242" s="225">
        <f>ROUND(E242*N242,2)</f>
        <v>0</v>
      </c>
      <c r="P242" s="225">
        <v>0</v>
      </c>
      <c r="Q242" s="225">
        <f>ROUND(E242*P242,2)</f>
        <v>0</v>
      </c>
      <c r="R242" s="225"/>
      <c r="S242" s="225" t="s">
        <v>140</v>
      </c>
      <c r="T242" s="225" t="s">
        <v>164</v>
      </c>
      <c r="U242" s="225">
        <v>0.49</v>
      </c>
      <c r="V242" s="225">
        <f>ROUND(E242*U242,2)</f>
        <v>0.49</v>
      </c>
      <c r="W242" s="225"/>
      <c r="X242" s="225" t="s">
        <v>656</v>
      </c>
      <c r="Y242" s="206"/>
      <c r="Z242" s="206"/>
      <c r="AA242" s="206"/>
      <c r="AB242" s="206"/>
      <c r="AC242" s="206"/>
      <c r="AD242" s="206"/>
      <c r="AE242" s="206"/>
      <c r="AF242" s="206"/>
      <c r="AG242" s="206" t="s">
        <v>657</v>
      </c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44">
        <v>119</v>
      </c>
      <c r="B243" s="245" t="s">
        <v>664</v>
      </c>
      <c r="C243" s="254" t="s">
        <v>665</v>
      </c>
      <c r="D243" s="246" t="s">
        <v>273</v>
      </c>
      <c r="E243" s="247">
        <v>20.12698</v>
      </c>
      <c r="F243" s="248"/>
      <c r="G243" s="249">
        <f>ROUND(E243*F243,2)</f>
        <v>0</v>
      </c>
      <c r="H243" s="226">
        <v>0</v>
      </c>
      <c r="I243" s="225">
        <f>ROUND(E243*H243,2)</f>
        <v>0</v>
      </c>
      <c r="J243" s="226">
        <v>16</v>
      </c>
      <c r="K243" s="225">
        <f>ROUND(E243*J243,2)</f>
        <v>322.02999999999997</v>
      </c>
      <c r="L243" s="225">
        <v>15</v>
      </c>
      <c r="M243" s="225">
        <f>G243*(1+L243/100)</f>
        <v>0</v>
      </c>
      <c r="N243" s="225">
        <v>0</v>
      </c>
      <c r="O243" s="225">
        <f>ROUND(E243*N243,2)</f>
        <v>0</v>
      </c>
      <c r="P243" s="225">
        <v>0</v>
      </c>
      <c r="Q243" s="225">
        <f>ROUND(E243*P243,2)</f>
        <v>0</v>
      </c>
      <c r="R243" s="225"/>
      <c r="S243" s="225" t="s">
        <v>140</v>
      </c>
      <c r="T243" s="225" t="s">
        <v>164</v>
      </c>
      <c r="U243" s="225">
        <v>0</v>
      </c>
      <c r="V243" s="225">
        <f>ROUND(E243*U243,2)</f>
        <v>0</v>
      </c>
      <c r="W243" s="225"/>
      <c r="X243" s="225" t="s">
        <v>656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657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44">
        <v>120</v>
      </c>
      <c r="B244" s="245" t="s">
        <v>666</v>
      </c>
      <c r="C244" s="254" t="s">
        <v>667</v>
      </c>
      <c r="D244" s="246" t="s">
        <v>273</v>
      </c>
      <c r="E244" s="247">
        <v>1.0063500000000001</v>
      </c>
      <c r="F244" s="248"/>
      <c r="G244" s="249">
        <f>ROUND(E244*F244,2)</f>
        <v>0</v>
      </c>
      <c r="H244" s="226">
        <v>0</v>
      </c>
      <c r="I244" s="225">
        <f>ROUND(E244*H244,2)</f>
        <v>0</v>
      </c>
      <c r="J244" s="226">
        <v>331</v>
      </c>
      <c r="K244" s="225">
        <f>ROUND(E244*J244,2)</f>
        <v>333.1</v>
      </c>
      <c r="L244" s="225">
        <v>15</v>
      </c>
      <c r="M244" s="225">
        <f>G244*(1+L244/100)</f>
        <v>0</v>
      </c>
      <c r="N244" s="225">
        <v>0</v>
      </c>
      <c r="O244" s="225">
        <f>ROUND(E244*N244,2)</f>
        <v>0</v>
      </c>
      <c r="P244" s="225">
        <v>0</v>
      </c>
      <c r="Q244" s="225">
        <f>ROUND(E244*P244,2)</f>
        <v>0</v>
      </c>
      <c r="R244" s="225"/>
      <c r="S244" s="225" t="s">
        <v>140</v>
      </c>
      <c r="T244" s="225" t="s">
        <v>164</v>
      </c>
      <c r="U244" s="225">
        <v>0.94199999999999995</v>
      </c>
      <c r="V244" s="225">
        <f>ROUND(E244*U244,2)</f>
        <v>0.95</v>
      </c>
      <c r="W244" s="225"/>
      <c r="X244" s="225" t="s">
        <v>656</v>
      </c>
      <c r="Y244" s="206"/>
      <c r="Z244" s="206"/>
      <c r="AA244" s="206"/>
      <c r="AB244" s="206"/>
      <c r="AC244" s="206"/>
      <c r="AD244" s="206"/>
      <c r="AE244" s="206"/>
      <c r="AF244" s="206"/>
      <c r="AG244" s="206" t="s">
        <v>657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44">
        <v>121</v>
      </c>
      <c r="B245" s="245" t="s">
        <v>668</v>
      </c>
      <c r="C245" s="254" t="s">
        <v>669</v>
      </c>
      <c r="D245" s="246" t="s">
        <v>273</v>
      </c>
      <c r="E245" s="247">
        <v>3.01905</v>
      </c>
      <c r="F245" s="248"/>
      <c r="G245" s="249">
        <f>ROUND(E245*F245,2)</f>
        <v>0</v>
      </c>
      <c r="H245" s="226">
        <v>0</v>
      </c>
      <c r="I245" s="225">
        <f>ROUND(E245*H245,2)</f>
        <v>0</v>
      </c>
      <c r="J245" s="226">
        <v>36.9</v>
      </c>
      <c r="K245" s="225">
        <f>ROUND(E245*J245,2)</f>
        <v>111.4</v>
      </c>
      <c r="L245" s="225">
        <v>15</v>
      </c>
      <c r="M245" s="225">
        <f>G245*(1+L245/100)</f>
        <v>0</v>
      </c>
      <c r="N245" s="225">
        <v>0</v>
      </c>
      <c r="O245" s="225">
        <f>ROUND(E245*N245,2)</f>
        <v>0</v>
      </c>
      <c r="P245" s="225">
        <v>0</v>
      </c>
      <c r="Q245" s="225">
        <f>ROUND(E245*P245,2)</f>
        <v>0</v>
      </c>
      <c r="R245" s="225"/>
      <c r="S245" s="225" t="s">
        <v>140</v>
      </c>
      <c r="T245" s="225" t="s">
        <v>164</v>
      </c>
      <c r="U245" s="225">
        <v>0.105</v>
      </c>
      <c r="V245" s="225">
        <f>ROUND(E245*U245,2)</f>
        <v>0.32</v>
      </c>
      <c r="W245" s="225"/>
      <c r="X245" s="225" t="s">
        <v>656</v>
      </c>
      <c r="Y245" s="206"/>
      <c r="Z245" s="206"/>
      <c r="AA245" s="206"/>
      <c r="AB245" s="206"/>
      <c r="AC245" s="206"/>
      <c r="AD245" s="206"/>
      <c r="AE245" s="206"/>
      <c r="AF245" s="206"/>
      <c r="AG245" s="206" t="s">
        <v>657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44">
        <v>122</v>
      </c>
      <c r="B246" s="245" t="s">
        <v>670</v>
      </c>
      <c r="C246" s="254" t="s">
        <v>671</v>
      </c>
      <c r="D246" s="246" t="s">
        <v>273</v>
      </c>
      <c r="E246" s="247">
        <v>1.0063500000000001</v>
      </c>
      <c r="F246" s="248"/>
      <c r="G246" s="249">
        <f>ROUND(E246*F246,2)</f>
        <v>0</v>
      </c>
      <c r="H246" s="226">
        <v>0</v>
      </c>
      <c r="I246" s="225">
        <f>ROUND(E246*H246,2)</f>
        <v>0</v>
      </c>
      <c r="J246" s="226">
        <v>900</v>
      </c>
      <c r="K246" s="225">
        <f>ROUND(E246*J246,2)</f>
        <v>905.72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0</v>
      </c>
      <c r="Q246" s="225">
        <f>ROUND(E246*P246,2)</f>
        <v>0</v>
      </c>
      <c r="R246" s="225"/>
      <c r="S246" s="225" t="s">
        <v>672</v>
      </c>
      <c r="T246" s="225" t="s">
        <v>164</v>
      </c>
      <c r="U246" s="225">
        <v>0</v>
      </c>
      <c r="V246" s="225">
        <f>ROUND(E246*U246,2)</f>
        <v>0</v>
      </c>
      <c r="W246" s="225"/>
      <c r="X246" s="225" t="s">
        <v>656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657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x14ac:dyDescent="0.25">
      <c r="A247" s="232" t="s">
        <v>135</v>
      </c>
      <c r="B247" s="233" t="s">
        <v>108</v>
      </c>
      <c r="C247" s="251" t="s">
        <v>29</v>
      </c>
      <c r="D247" s="234"/>
      <c r="E247" s="235"/>
      <c r="F247" s="236"/>
      <c r="G247" s="237">
        <f>SUMIF(AG248:AG248,"&lt;&gt;NOR",G248:G248)</f>
        <v>0</v>
      </c>
      <c r="H247" s="231"/>
      <c r="I247" s="231">
        <f>SUM(I248:I248)</f>
        <v>0</v>
      </c>
      <c r="J247" s="231"/>
      <c r="K247" s="231">
        <f>SUM(K248:K248)</f>
        <v>2000</v>
      </c>
      <c r="L247" s="231"/>
      <c r="M247" s="231">
        <f>SUM(M248:M248)</f>
        <v>0</v>
      </c>
      <c r="N247" s="231"/>
      <c r="O247" s="231">
        <f>SUM(O248:O248)</f>
        <v>0</v>
      </c>
      <c r="P247" s="231"/>
      <c r="Q247" s="231">
        <f>SUM(Q248:Q248)</f>
        <v>0</v>
      </c>
      <c r="R247" s="231"/>
      <c r="S247" s="231"/>
      <c r="T247" s="231"/>
      <c r="U247" s="231"/>
      <c r="V247" s="231">
        <f>SUM(V248:V248)</f>
        <v>0</v>
      </c>
      <c r="W247" s="231"/>
      <c r="X247" s="231"/>
      <c r="AG247" t="s">
        <v>136</v>
      </c>
    </row>
    <row r="248" spans="1:60" outlineLevel="1" x14ac:dyDescent="0.25">
      <c r="A248" s="244">
        <v>123</v>
      </c>
      <c r="B248" s="245" t="s">
        <v>783</v>
      </c>
      <c r="C248" s="254" t="s">
        <v>784</v>
      </c>
      <c r="D248" s="246" t="s">
        <v>675</v>
      </c>
      <c r="E248" s="247">
        <v>1</v>
      </c>
      <c r="F248" s="248"/>
      <c r="G248" s="249">
        <f>ROUND(E248*F248,2)</f>
        <v>0</v>
      </c>
      <c r="H248" s="226">
        <v>0</v>
      </c>
      <c r="I248" s="225">
        <f>ROUND(E248*H248,2)</f>
        <v>0</v>
      </c>
      <c r="J248" s="226">
        <v>2000</v>
      </c>
      <c r="K248" s="225">
        <f>ROUND(E248*J248,2)</f>
        <v>2000</v>
      </c>
      <c r="L248" s="225">
        <v>15</v>
      </c>
      <c r="M248" s="225">
        <f>G248*(1+L248/100)</f>
        <v>0</v>
      </c>
      <c r="N248" s="225">
        <v>0</v>
      </c>
      <c r="O248" s="225">
        <f>ROUND(E248*N248,2)</f>
        <v>0</v>
      </c>
      <c r="P248" s="225">
        <v>0</v>
      </c>
      <c r="Q248" s="225">
        <f>ROUND(E248*P248,2)</f>
        <v>0</v>
      </c>
      <c r="R248" s="225"/>
      <c r="S248" s="225" t="s">
        <v>140</v>
      </c>
      <c r="T248" s="225" t="s">
        <v>164</v>
      </c>
      <c r="U248" s="225">
        <v>0</v>
      </c>
      <c r="V248" s="225">
        <f>ROUND(E248*U248,2)</f>
        <v>0</v>
      </c>
      <c r="W248" s="225"/>
      <c r="X248" s="225" t="s">
        <v>676</v>
      </c>
      <c r="Y248" s="206"/>
      <c r="Z248" s="206"/>
      <c r="AA248" s="206"/>
      <c r="AB248" s="206"/>
      <c r="AC248" s="206"/>
      <c r="AD248" s="206"/>
      <c r="AE248" s="206"/>
      <c r="AF248" s="206"/>
      <c r="AG248" s="206" t="s">
        <v>677</v>
      </c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x14ac:dyDescent="0.25">
      <c r="A249" s="232" t="s">
        <v>135</v>
      </c>
      <c r="B249" s="233" t="s">
        <v>109</v>
      </c>
      <c r="C249" s="251" t="s">
        <v>30</v>
      </c>
      <c r="D249" s="234"/>
      <c r="E249" s="235"/>
      <c r="F249" s="236"/>
      <c r="G249" s="237">
        <f>SUMIF(AG250:AG256,"&lt;&gt;NOR",G250:G256)</f>
        <v>0</v>
      </c>
      <c r="H249" s="231"/>
      <c r="I249" s="231">
        <f>SUM(I250:I256)</f>
        <v>0</v>
      </c>
      <c r="J249" s="231"/>
      <c r="K249" s="231">
        <f>SUM(K250:K256)</f>
        <v>4800</v>
      </c>
      <c r="L249" s="231"/>
      <c r="M249" s="231">
        <f>SUM(M250:M256)</f>
        <v>0</v>
      </c>
      <c r="N249" s="231"/>
      <c r="O249" s="231">
        <f>SUM(O250:O256)</f>
        <v>0</v>
      </c>
      <c r="P249" s="231"/>
      <c r="Q249" s="231">
        <f>SUM(Q250:Q256)</f>
        <v>0</v>
      </c>
      <c r="R249" s="231"/>
      <c r="S249" s="231"/>
      <c r="T249" s="231"/>
      <c r="U249" s="231"/>
      <c r="V249" s="231">
        <f>SUM(V250:V256)</f>
        <v>0</v>
      </c>
      <c r="W249" s="231"/>
      <c r="X249" s="231"/>
      <c r="AG249" t="s">
        <v>136</v>
      </c>
    </row>
    <row r="250" spans="1:60" outlineLevel="1" x14ac:dyDescent="0.25">
      <c r="A250" s="244">
        <v>124</v>
      </c>
      <c r="B250" s="245" t="s">
        <v>673</v>
      </c>
      <c r="C250" s="254" t="s">
        <v>674</v>
      </c>
      <c r="D250" s="246" t="s">
        <v>675</v>
      </c>
      <c r="E250" s="247">
        <v>1</v>
      </c>
      <c r="F250" s="248"/>
      <c r="G250" s="249">
        <f>ROUND(E250*F250,2)</f>
        <v>0</v>
      </c>
      <c r="H250" s="226">
        <v>0</v>
      </c>
      <c r="I250" s="225">
        <f>ROUND(E250*H250,2)</f>
        <v>0</v>
      </c>
      <c r="J250" s="226">
        <v>500</v>
      </c>
      <c r="K250" s="225">
        <f>ROUND(E250*J250,2)</f>
        <v>500</v>
      </c>
      <c r="L250" s="225">
        <v>15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140</v>
      </c>
      <c r="T250" s="225" t="s">
        <v>164</v>
      </c>
      <c r="U250" s="225">
        <v>0</v>
      </c>
      <c r="V250" s="225">
        <f>ROUND(E250*U250,2)</f>
        <v>0</v>
      </c>
      <c r="W250" s="225"/>
      <c r="X250" s="225" t="s">
        <v>676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677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44">
        <v>125</v>
      </c>
      <c r="B251" s="245" t="s">
        <v>678</v>
      </c>
      <c r="C251" s="254" t="s">
        <v>679</v>
      </c>
      <c r="D251" s="246" t="s">
        <v>675</v>
      </c>
      <c r="E251" s="247">
        <v>1</v>
      </c>
      <c r="F251" s="248"/>
      <c r="G251" s="249">
        <f>ROUND(E251*F251,2)</f>
        <v>0</v>
      </c>
      <c r="H251" s="226">
        <v>0</v>
      </c>
      <c r="I251" s="225">
        <f>ROUND(E251*H251,2)</f>
        <v>0</v>
      </c>
      <c r="J251" s="226">
        <v>500</v>
      </c>
      <c r="K251" s="225">
        <f>ROUND(E251*J251,2)</f>
        <v>500</v>
      </c>
      <c r="L251" s="225">
        <v>15</v>
      </c>
      <c r="M251" s="225">
        <f>G251*(1+L251/100)</f>
        <v>0</v>
      </c>
      <c r="N251" s="225">
        <v>0</v>
      </c>
      <c r="O251" s="225">
        <f>ROUND(E251*N251,2)</f>
        <v>0</v>
      </c>
      <c r="P251" s="225">
        <v>0</v>
      </c>
      <c r="Q251" s="225">
        <f>ROUND(E251*P251,2)</f>
        <v>0</v>
      </c>
      <c r="R251" s="225"/>
      <c r="S251" s="225" t="s">
        <v>140</v>
      </c>
      <c r="T251" s="225" t="s">
        <v>164</v>
      </c>
      <c r="U251" s="225">
        <v>0</v>
      </c>
      <c r="V251" s="225">
        <f>ROUND(E251*U251,2)</f>
        <v>0</v>
      </c>
      <c r="W251" s="225"/>
      <c r="X251" s="225" t="s">
        <v>676</v>
      </c>
      <c r="Y251" s="206"/>
      <c r="Z251" s="206"/>
      <c r="AA251" s="206"/>
      <c r="AB251" s="206"/>
      <c r="AC251" s="206"/>
      <c r="AD251" s="206"/>
      <c r="AE251" s="206"/>
      <c r="AF251" s="206"/>
      <c r="AG251" s="206" t="s">
        <v>677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44">
        <v>126</v>
      </c>
      <c r="B252" s="245" t="s">
        <v>680</v>
      </c>
      <c r="C252" s="254" t="s">
        <v>681</v>
      </c>
      <c r="D252" s="246" t="s">
        <v>675</v>
      </c>
      <c r="E252" s="247">
        <v>1</v>
      </c>
      <c r="F252" s="248"/>
      <c r="G252" s="249">
        <f>ROUND(E252*F252,2)</f>
        <v>0</v>
      </c>
      <c r="H252" s="226">
        <v>0</v>
      </c>
      <c r="I252" s="225">
        <f>ROUND(E252*H252,2)</f>
        <v>0</v>
      </c>
      <c r="J252" s="226">
        <v>500</v>
      </c>
      <c r="K252" s="225">
        <f>ROUND(E252*J252,2)</f>
        <v>500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140</v>
      </c>
      <c r="T252" s="225" t="s">
        <v>164</v>
      </c>
      <c r="U252" s="225">
        <v>0</v>
      </c>
      <c r="V252" s="225">
        <f>ROUND(E252*U252,2)</f>
        <v>0</v>
      </c>
      <c r="W252" s="225"/>
      <c r="X252" s="225" t="s">
        <v>676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677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44">
        <v>127</v>
      </c>
      <c r="B253" s="245" t="s">
        <v>684</v>
      </c>
      <c r="C253" s="254" t="s">
        <v>785</v>
      </c>
      <c r="D253" s="246" t="s">
        <v>675</v>
      </c>
      <c r="E253" s="247">
        <v>1</v>
      </c>
      <c r="F253" s="248"/>
      <c r="G253" s="249">
        <f>ROUND(E253*F253,2)</f>
        <v>0</v>
      </c>
      <c r="H253" s="226">
        <v>0</v>
      </c>
      <c r="I253" s="225">
        <f>ROUND(E253*H253,2)</f>
        <v>0</v>
      </c>
      <c r="J253" s="226">
        <v>200</v>
      </c>
      <c r="K253" s="225">
        <f>ROUND(E253*J253,2)</f>
        <v>200</v>
      </c>
      <c r="L253" s="225">
        <v>15</v>
      </c>
      <c r="M253" s="225">
        <f>G253*(1+L253/100)</f>
        <v>0</v>
      </c>
      <c r="N253" s="225">
        <v>0</v>
      </c>
      <c r="O253" s="225">
        <f>ROUND(E253*N253,2)</f>
        <v>0</v>
      </c>
      <c r="P253" s="225">
        <v>0</v>
      </c>
      <c r="Q253" s="225">
        <f>ROUND(E253*P253,2)</f>
        <v>0</v>
      </c>
      <c r="R253" s="225"/>
      <c r="S253" s="225" t="s">
        <v>163</v>
      </c>
      <c r="T253" s="225" t="s">
        <v>164</v>
      </c>
      <c r="U253" s="225">
        <v>0</v>
      </c>
      <c r="V253" s="225">
        <f>ROUND(E253*U253,2)</f>
        <v>0</v>
      </c>
      <c r="W253" s="225"/>
      <c r="X253" s="225" t="s">
        <v>676</v>
      </c>
      <c r="Y253" s="206"/>
      <c r="Z253" s="206"/>
      <c r="AA253" s="206"/>
      <c r="AB253" s="206"/>
      <c r="AC253" s="206"/>
      <c r="AD253" s="206"/>
      <c r="AE253" s="206"/>
      <c r="AF253" s="206"/>
      <c r="AG253" s="206" t="s">
        <v>677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44">
        <v>128</v>
      </c>
      <c r="B254" s="245" t="s">
        <v>686</v>
      </c>
      <c r="C254" s="254" t="s">
        <v>687</v>
      </c>
      <c r="D254" s="246" t="s">
        <v>675</v>
      </c>
      <c r="E254" s="247">
        <v>1</v>
      </c>
      <c r="F254" s="248"/>
      <c r="G254" s="249">
        <f>ROUND(E254*F254,2)</f>
        <v>0</v>
      </c>
      <c r="H254" s="226">
        <v>0</v>
      </c>
      <c r="I254" s="225">
        <f>ROUND(E254*H254,2)</f>
        <v>0</v>
      </c>
      <c r="J254" s="226">
        <v>1500</v>
      </c>
      <c r="K254" s="225">
        <f>ROUND(E254*J254,2)</f>
        <v>1500</v>
      </c>
      <c r="L254" s="225">
        <v>15</v>
      </c>
      <c r="M254" s="225">
        <f>G254*(1+L254/100)</f>
        <v>0</v>
      </c>
      <c r="N254" s="225">
        <v>0</v>
      </c>
      <c r="O254" s="225">
        <f>ROUND(E254*N254,2)</f>
        <v>0</v>
      </c>
      <c r="P254" s="225">
        <v>0</v>
      </c>
      <c r="Q254" s="225">
        <f>ROUND(E254*P254,2)</f>
        <v>0</v>
      </c>
      <c r="R254" s="225"/>
      <c r="S254" s="225" t="s">
        <v>163</v>
      </c>
      <c r="T254" s="225" t="s">
        <v>164</v>
      </c>
      <c r="U254" s="225">
        <v>0</v>
      </c>
      <c r="V254" s="225">
        <f>ROUND(E254*U254,2)</f>
        <v>0</v>
      </c>
      <c r="W254" s="225"/>
      <c r="X254" s="225" t="s">
        <v>676</v>
      </c>
      <c r="Y254" s="206"/>
      <c r="Z254" s="206"/>
      <c r="AA254" s="206"/>
      <c r="AB254" s="206"/>
      <c r="AC254" s="206"/>
      <c r="AD254" s="206"/>
      <c r="AE254" s="206"/>
      <c r="AF254" s="206"/>
      <c r="AG254" s="206" t="s">
        <v>677</v>
      </c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44">
        <v>129</v>
      </c>
      <c r="B255" s="245" t="s">
        <v>688</v>
      </c>
      <c r="C255" s="254" t="s">
        <v>689</v>
      </c>
      <c r="D255" s="246" t="s">
        <v>675</v>
      </c>
      <c r="E255" s="247">
        <v>1</v>
      </c>
      <c r="F255" s="248"/>
      <c r="G255" s="249">
        <f>ROUND(E255*F255,2)</f>
        <v>0</v>
      </c>
      <c r="H255" s="226">
        <v>0</v>
      </c>
      <c r="I255" s="225">
        <f>ROUND(E255*H255,2)</f>
        <v>0</v>
      </c>
      <c r="J255" s="226">
        <v>1500</v>
      </c>
      <c r="K255" s="225">
        <f>ROUND(E255*J255,2)</f>
        <v>1500</v>
      </c>
      <c r="L255" s="225">
        <v>15</v>
      </c>
      <c r="M255" s="225">
        <f>G255*(1+L255/100)</f>
        <v>0</v>
      </c>
      <c r="N255" s="225">
        <v>0</v>
      </c>
      <c r="O255" s="225">
        <f>ROUND(E255*N255,2)</f>
        <v>0</v>
      </c>
      <c r="P255" s="225">
        <v>0</v>
      </c>
      <c r="Q255" s="225">
        <f>ROUND(E255*P255,2)</f>
        <v>0</v>
      </c>
      <c r="R255" s="225"/>
      <c r="S255" s="225" t="s">
        <v>163</v>
      </c>
      <c r="T255" s="225" t="s">
        <v>164</v>
      </c>
      <c r="U255" s="225">
        <v>0</v>
      </c>
      <c r="V255" s="225">
        <f>ROUND(E255*U255,2)</f>
        <v>0</v>
      </c>
      <c r="W255" s="225"/>
      <c r="X255" s="225" t="s">
        <v>676</v>
      </c>
      <c r="Y255" s="206"/>
      <c r="Z255" s="206"/>
      <c r="AA255" s="206"/>
      <c r="AB255" s="206"/>
      <c r="AC255" s="206"/>
      <c r="AD255" s="206"/>
      <c r="AE255" s="206"/>
      <c r="AF255" s="206"/>
      <c r="AG255" s="206" t="s">
        <v>677</v>
      </c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38">
        <v>130</v>
      </c>
      <c r="B256" s="239" t="s">
        <v>690</v>
      </c>
      <c r="C256" s="252" t="s">
        <v>691</v>
      </c>
      <c r="D256" s="240" t="s">
        <v>675</v>
      </c>
      <c r="E256" s="241">
        <v>1</v>
      </c>
      <c r="F256" s="242"/>
      <c r="G256" s="243">
        <f>ROUND(E256*F256,2)</f>
        <v>0</v>
      </c>
      <c r="H256" s="226">
        <v>0</v>
      </c>
      <c r="I256" s="225">
        <f>ROUND(E256*H256,2)</f>
        <v>0</v>
      </c>
      <c r="J256" s="226">
        <v>100</v>
      </c>
      <c r="K256" s="225">
        <f>ROUND(E256*J256,2)</f>
        <v>100</v>
      </c>
      <c r="L256" s="225">
        <v>15</v>
      </c>
      <c r="M256" s="225">
        <f>G256*(1+L256/100)</f>
        <v>0</v>
      </c>
      <c r="N256" s="225">
        <v>0</v>
      </c>
      <c r="O256" s="225">
        <f>ROUND(E256*N256,2)</f>
        <v>0</v>
      </c>
      <c r="P256" s="225">
        <v>0</v>
      </c>
      <c r="Q256" s="225">
        <f>ROUND(E256*P256,2)</f>
        <v>0</v>
      </c>
      <c r="R256" s="225"/>
      <c r="S256" s="225" t="s">
        <v>163</v>
      </c>
      <c r="T256" s="225" t="s">
        <v>164</v>
      </c>
      <c r="U256" s="225">
        <v>0</v>
      </c>
      <c r="V256" s="225">
        <f>ROUND(E256*U256,2)</f>
        <v>0</v>
      </c>
      <c r="W256" s="225"/>
      <c r="X256" s="225" t="s">
        <v>676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677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33" x14ac:dyDescent="0.25">
      <c r="A257" s="3"/>
      <c r="B257" s="4"/>
      <c r="C257" s="257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E257">
        <v>15</v>
      </c>
      <c r="AF257">
        <v>21</v>
      </c>
      <c r="AG257" t="s">
        <v>122</v>
      </c>
    </row>
    <row r="258" spans="1:33" x14ac:dyDescent="0.25">
      <c r="A258" s="209"/>
      <c r="B258" s="210" t="s">
        <v>31</v>
      </c>
      <c r="C258" s="258"/>
      <c r="D258" s="211"/>
      <c r="E258" s="212"/>
      <c r="F258" s="212"/>
      <c r="G258" s="250">
        <f>G8+G16+G19+G34+G41+G46+G63+G65+G74+G76+G82+G98+G125+G129+G132+G163+G168+G197+G201+G220+G239+G247+G249</f>
        <v>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f>SUMIF(L7:L256,AE257,G7:G256)</f>
        <v>0</v>
      </c>
      <c r="AF258">
        <f>SUMIF(L7:L256,AF257,G7:G256)</f>
        <v>0</v>
      </c>
      <c r="AG258" t="s">
        <v>692</v>
      </c>
    </row>
    <row r="259" spans="1:33" x14ac:dyDescent="0.25">
      <c r="A259" s="3"/>
      <c r="B259" s="4"/>
      <c r="C259" s="257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5">
      <c r="A260" s="3"/>
      <c r="B260" s="4"/>
      <c r="C260" s="257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13" t="s">
        <v>693</v>
      </c>
      <c r="B261" s="213"/>
      <c r="C261" s="259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214"/>
      <c r="B262" s="215"/>
      <c r="C262" s="260"/>
      <c r="D262" s="215"/>
      <c r="E262" s="215"/>
      <c r="F262" s="215"/>
      <c r="G262" s="21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AG262" t="s">
        <v>694</v>
      </c>
    </row>
    <row r="263" spans="1:33" x14ac:dyDescent="0.25">
      <c r="A263" s="217"/>
      <c r="B263" s="218"/>
      <c r="C263" s="261"/>
      <c r="D263" s="218"/>
      <c r="E263" s="218"/>
      <c r="F263" s="218"/>
      <c r="G263" s="219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33" x14ac:dyDescent="0.25">
      <c r="A264" s="217"/>
      <c r="B264" s="218"/>
      <c r="C264" s="261"/>
      <c r="D264" s="218"/>
      <c r="E264" s="218"/>
      <c r="F264" s="218"/>
      <c r="G264" s="219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33" x14ac:dyDescent="0.25">
      <c r="A265" s="217"/>
      <c r="B265" s="218"/>
      <c r="C265" s="261"/>
      <c r="D265" s="218"/>
      <c r="E265" s="218"/>
      <c r="F265" s="218"/>
      <c r="G265" s="21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33" x14ac:dyDescent="0.25">
      <c r="A266" s="220"/>
      <c r="B266" s="221"/>
      <c r="C266" s="262"/>
      <c r="D266" s="221"/>
      <c r="E266" s="221"/>
      <c r="F266" s="221"/>
      <c r="G266" s="2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33" x14ac:dyDescent="0.25">
      <c r="A267" s="3"/>
      <c r="B267" s="4"/>
      <c r="C267" s="257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33" x14ac:dyDescent="0.25">
      <c r="C268" s="263"/>
      <c r="D268" s="10"/>
      <c r="AG268" t="s">
        <v>695</v>
      </c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61:C261"/>
    <mergeCell ref="A262:G26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Pol</vt:lpstr>
      <vt:lpstr>SO 01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Pol'!Názvy_tisku</vt:lpstr>
      <vt:lpstr>oadresa</vt:lpstr>
      <vt:lpstr>Stavba!Objednatel</vt:lpstr>
      <vt:lpstr>Stavba!Objekt</vt:lpstr>
      <vt:lpstr>'SO 01 P1'!Oblast_tisku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2023-02-15T19:46:47Z</dcterms:modified>
</cp:coreProperties>
</file>